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be46572d0be5faa/Miranda Lagunas y Asociados/MLA/CoFiDe/EEFF anual/2024/"/>
    </mc:Choice>
  </mc:AlternateContent>
  <xr:revisionPtr revIDLastSave="43" documentId="8_{1B46C388-84E8-4683-8BAB-8E0A78DD2189}" xr6:coauthVersionLast="47" xr6:coauthVersionMax="47" xr10:uidLastSave="{295C4B35-B15B-4CC6-86E8-163F15A1F351}"/>
  <bookViews>
    <workbookView xWindow="-120" yWindow="-120" windowWidth="20730" windowHeight="11040" xr2:uid="{00000000-000D-0000-FFFF-FFFF00000000}"/>
  </bookViews>
  <sheets>
    <sheet name="Naturaleza" sheetId="12" r:id="rId1"/>
    <sheet name="Estado Resultados" sheetId="9" r:id="rId2"/>
    <sheet name="Balance Cuenta" sheetId="1" r:id="rId3"/>
    <sheet name="Balance Reporte" sheetId="7" r:id="rId4"/>
    <sheet name="Resultados" sheetId="2" state="hidden" r:id="rId5"/>
    <sheet name="Caso Balance" sheetId="8" r:id="rId6"/>
    <sheet name="Caso Resultados" sheetId="10" r:id="rId7"/>
    <sheet name="Resultados Comparativo" sheetId="16" r:id="rId8"/>
    <sheet name="Balance comparativo" sheetId="3" r:id="rId9"/>
    <sheet name="Caso Flujo Indirecto" sheetId="13" r:id="rId10"/>
    <sheet name="Caso Flujo Directo" sheetId="18" r:id="rId11"/>
    <sheet name="Caso Variaciones" sheetId="14" r:id="rId12"/>
    <sheet name="Resultados 2" sheetId="4" state="hidden" r:id="rId13"/>
    <sheet name="Variaciones" sheetId="11" state="hidden" r:id="rId14"/>
    <sheet name="Análisis Ok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s">#REF!</definedName>
    <definedName name="\z">#REF!</definedName>
    <definedName name="_Abr">[1]ABR!$B$3:$I$329</definedName>
    <definedName name="_Abr18">#REF!</definedName>
    <definedName name="_ABR21">[2]ABR21!$A$2:$H$600</definedName>
    <definedName name="_Ago">[1]AGO!$B$3:$I$500</definedName>
    <definedName name="_ago18">#REF!</definedName>
    <definedName name="_AGO21">[2]AGO21!$A$2:$H$600</definedName>
    <definedName name="_añoAct">'[3]Balance SAP'!$B$4:$B$321</definedName>
    <definedName name="_AñoActER1">'[3]Resultados SAP'!$B$4:$B$190</definedName>
    <definedName name="_AñoActER2">#REF!</definedName>
    <definedName name="_AñoAnt">'[3]Balance SAP'!$D$4:$D$321</definedName>
    <definedName name="_AñoAntER1">'[3]Resultados SAP'!$D$4:$D$190</definedName>
    <definedName name="_AñoAntER2">#REF!</definedName>
    <definedName name="_Bal_ene19">'[4]Balanzas 2019'!$B$9:$F$1279</definedName>
    <definedName name="_Bal_Feb19">'[4]Balanzas 2019'!$H$9:$L$1279</definedName>
    <definedName name="_BalAnt">'[3]Balance SAP'!$K$4:$K$312</definedName>
    <definedName name="_Dic">[1]DIC!$B$3:$I$500</definedName>
    <definedName name="_dic18">#REF!</definedName>
    <definedName name="_DIC21">[2]DIC21!$A$2:$H$600</definedName>
    <definedName name="_Ene">[1]ENE!$B$3:$I$295</definedName>
    <definedName name="_ene18">#REF!</definedName>
    <definedName name="_ENE21">[2]ENE21!$A$2:$H$600</definedName>
    <definedName name="_ER_2018">'[3]Resultados SAP'!$L$4:$L$1085</definedName>
    <definedName name="_ER_MesAnt">'[3]Resultados SAP'!$M$4:$M$1085</definedName>
    <definedName name="_ER_TrimAnt">'[3]Resultados SAP'!$O$4:$O$1175</definedName>
    <definedName name="_Feb">[1]FEB!$B$3:$I$500</definedName>
    <definedName name="_Feb18">#REF!</definedName>
    <definedName name="_FEB21">[2]FEB21!$A$2:$H$600</definedName>
    <definedName name="_Fill" hidden="1">#REF!</definedName>
    <definedName name="_GastosAcum">'[3]Gastos mes SAP'!$A$2:$A$1003</definedName>
    <definedName name="_GtosOctAcum">#REF!</definedName>
    <definedName name="_Gts_AgoAcum">#REF!</definedName>
    <definedName name="_Gts_Dic18">#REF!</definedName>
    <definedName name="_Gts_JulAcum">#REF!</definedName>
    <definedName name="_Gts_Nov18">#REF!</definedName>
    <definedName name="_GtsDicAcum">#REF!</definedName>
    <definedName name="_GtsNovAcum">#REF!</definedName>
    <definedName name="_GtsSepAcum">'[3]Gastos mes SAP'!$V$2:$V$1003</definedName>
    <definedName name="_ISR18m">'[5]Tabla ISR'!$K$34:$N$44</definedName>
    <definedName name="_Jul">[1]JUL!$B$3:$I$500</definedName>
    <definedName name="_jul18">#REF!</definedName>
    <definedName name="_JUL21">[2]JUL21!$A$2:$H$600</definedName>
    <definedName name="_Jun">[1]JUN!$B$3:$I$500</definedName>
    <definedName name="_jun18">#REF!</definedName>
    <definedName name="_JUN21">[2]JUN21!$A$2:$H$600</definedName>
    <definedName name="_May">[1]MAY!$B$3:$I$500</definedName>
    <definedName name="_may18">#REF!</definedName>
    <definedName name="_MAY21">[2]MAY21!$A$2:$H$600</definedName>
    <definedName name="_MesAnt">'[3]Balance SAP'!$L$4:$L$312</definedName>
    <definedName name="_Mzo">[1]MZO!$B$3:$I$500</definedName>
    <definedName name="_mzo18">#REF!</definedName>
    <definedName name="_MZO21">[2]MZO21!$A$2:$H$600</definedName>
    <definedName name="_Nov">[1]NOV!$B$3:$I$500</definedName>
    <definedName name="_nov18">#REF!</definedName>
    <definedName name="_NOV21">[2]NOV21!$A$2:$H$600</definedName>
    <definedName name="_Oct">[1]OCT!$B$3:$I$500</definedName>
    <definedName name="_oct18">#REF!</definedName>
    <definedName name="_OCT21">[2]OCT21!$A$2:$H$600</definedName>
    <definedName name="_rangoBal">'[3]Balance SAP'!$A$4:$A$321</definedName>
    <definedName name="_RangoER1">'[3]Resultados SAP'!$A$4:$A$1069</definedName>
    <definedName name="_rangoER2">#REF!</definedName>
    <definedName name="_rangoGts">#REF!</definedName>
    <definedName name="_Sep">[1]SEP!$B$3:$I$500</definedName>
    <definedName name="_sep18">#REF!</definedName>
    <definedName name="_SEP21">[2]SEP21!$A$2:$H$600</definedName>
    <definedName name="_TrimAnt">'[3]Balance SAP'!$N$4:$N$322</definedName>
    <definedName name="A_DEDUCCIONES">'[6]Clasificaciones de Balanza'!$I$7:$I$25</definedName>
    <definedName name="A_IMPRESIÓN_IM">#REF!</definedName>
    <definedName name="AGR_OTR_PAG_ANT">#REF!</definedName>
    <definedName name="AJUSTE_ANUAL">'[6]Clasificaciones de Balanza'!$J$7:$J$16</definedName>
    <definedName name="ALTAS_AF_DEPREC">[6]Depreciaciones!$AD$7:$AD$499</definedName>
    <definedName name="BAJAS_AF_DEPREC">[6]Depreciaciones!$CF$7:$CF$499</definedName>
    <definedName name="BG_ACTIVOS">'[6]Clasificaciones de Balanza'!$D$7:$D$30</definedName>
    <definedName name="BG_PASIVO_CAPITAL">'[6]Clasificaciones de Balanza'!$E$7:$E$25</definedName>
    <definedName name="CL_A_DEDUCCIONES">[6]Balanzas!$X$8:$X$10000</definedName>
    <definedName name="CL_ACTIVOS">[6]Balanzas!$R$8:$R$10000</definedName>
    <definedName name="CL_AJUSTE_ANUAL">[6]Balanzas!$T$8:$T$10000</definedName>
    <definedName name="CL_CONCIL_EGRESOS">[6]Balanzas!$V$8:$V$10000</definedName>
    <definedName name="CL_CONCIL_INGRESOS">[6]Balanzas!$U$8:$U$10000</definedName>
    <definedName name="CL_COSTOS_GASTOS">[6]Balanzas!$Q$8:$Q$10000</definedName>
    <definedName name="CL_INGRESOS">[6]Balanzas!$P$8:$P$10000</definedName>
    <definedName name="CL_OTROS_D_FISC">[6]Balanzas!$W$8:$W$10000</definedName>
    <definedName name="CL_PASIVO_CAPITAL">[6]Balanzas!$S$8:$S$10000</definedName>
    <definedName name="CLASIF_AF_ANUAL">'[6]Tablas de AF'!$L$10:$L$21</definedName>
    <definedName name="ConceptosOtrosPagAnt">#REF!</definedName>
    <definedName name="CONCIL_EGRESOS">'[6]Clasificaciones de Balanza'!$G$7:$G$34</definedName>
    <definedName name="CONCIL_INGRESOS">'[6]Clasificaciones de Balanza'!$F$7:$F$19</definedName>
    <definedName name="CUENTA_NOMBRE">[6]Balanzas!$Y$8:$Y$10000</definedName>
    <definedName name="Deducc_Inmed">'[6]Deducción Inmediata'!$P$6:$P$24</definedName>
    <definedName name="DEP_CONT_CTS">[6]Depreciaciones!$AJ$7:$AJ$500</definedName>
    <definedName name="DEP_CONT_DEPREC">[6]Depreciaciones!$T$7:$T$499</definedName>
    <definedName name="DEP_CONT_GTS">[6]Depreciaciones!$AI$7:$AI$500</definedName>
    <definedName name="DEP_FISC_CTS">[6]Depreciaciones!$CB$7:$CB$499</definedName>
    <definedName name="DEP_FISC_DEPREC">[6]Depreciaciones!$BF$7:$BF$499</definedName>
    <definedName name="DEP_FISC_GTS">[6]Depreciaciones!$CA$7:$CA$499</definedName>
    <definedName name="DESGLOSE_PASIVOS">'[6]Tasas de Impuestos'!$E$56:$E$60</definedName>
    <definedName name="EQUIV_A_DOLAR">'[6]Tipos de Cambio'!$D$7:$Q$75</definedName>
    <definedName name="ER_COSTOS_GASTOS">'[6]Clasificaciones de Balanza'!$C$7:$C$35</definedName>
    <definedName name="ER_INGRESOS">'[6]Clasificaciones de Balanza'!$B$7:$B$35</definedName>
    <definedName name="INPC">[6]Indices!$B$5:$N$76</definedName>
    <definedName name="ISR_anual">'[5]Tabla ISR'!$E$9:$H$19</definedName>
    <definedName name="MOI_DEPREC">[6]Depreciaciones!$E$7:$E$499</definedName>
    <definedName name="MONEDAS_EXT">'[6]Tipos de Cambio'!$D$8:$D$75</definedName>
    <definedName name="OTROS_DATOS_FISCALES">'[6]Clasificaciones de Balanza'!$H$7:$H$12</definedName>
    <definedName name="PORCIENTOS">'[6]Tablas de AF'!$B$10:$E$49</definedName>
    <definedName name="SALDOS_ABR">[6]Balanzas!$G$8:$G$10000</definedName>
    <definedName name="SALDOS_AGO">[6]Balanzas!$K$8:$K$10000</definedName>
    <definedName name="SALDOS_ENE">[6]Balanzas!$D$8:$D$10000</definedName>
    <definedName name="SALDOS_FEB">[6]Balanzas!$E$8:$E$10000</definedName>
    <definedName name="SALDOS_FINALES">[6]Balanzas!$O$8:$O$10000</definedName>
    <definedName name="SALDOS_INICIALES">[6]Balanzas!$C$8:$C$10000</definedName>
    <definedName name="SALDOS_JUL">[6]Balanzas!$J$8:$J$10000</definedName>
    <definedName name="SALDOS_JUN">[6]Balanzas!$I$8:$I$10000</definedName>
    <definedName name="SALDOS_MAR">[6]Balanzas!$F$8:$F$10000</definedName>
    <definedName name="SALDOS_MAY">[6]Balanzas!$H$8:$H$10000</definedName>
    <definedName name="SALDOS_NOV">[6]Balanzas!$N$8:$N$10000</definedName>
    <definedName name="SALDOS_OCT">[6]Balanzas!$M$8:$M$10000</definedName>
    <definedName name="SALDOS_SEP">[6]Balanzas!$L$8:$L$10000</definedName>
    <definedName name="SINO">'[6]Tablas de AF'!$G$10:$G$11</definedName>
    <definedName name="TASA_DESGLOSE_PASIVOS">'[6]Tasas de Impuestos'!$D$56:$D$60</definedName>
    <definedName name="TASAS_ISR">'[6]Tasas de Impuestos'!$C$5:$D$18</definedName>
    <definedName name="TASAS_PTU">'[6]Tasas de Impuestos'!$C$40:$D$49</definedName>
    <definedName name="Tipo_AF">'[6]Tablas de AF'!$B$10:$B$49</definedName>
    <definedName name="TIPOS_AF_DEPREC">[6]Depreciaciones!$A$7:$A$499</definedName>
    <definedName name="Tipos_AF_DI">'[6]Deducción Inmediata'!$A$6:$A$24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14" l="1"/>
  <c r="H15" i="14"/>
  <c r="H27" i="14" s="1"/>
  <c r="K32" i="3"/>
  <c r="L32" i="3"/>
  <c r="K33" i="3"/>
  <c r="L33" i="3"/>
  <c r="K34" i="3"/>
  <c r="L34" i="3"/>
  <c r="L31" i="3"/>
  <c r="K31" i="3"/>
  <c r="D65" i="18" s="1"/>
  <c r="L28" i="3"/>
  <c r="K28" i="3"/>
  <c r="K24" i="3"/>
  <c r="L24" i="3"/>
  <c r="K25" i="3"/>
  <c r="D52" i="18" s="1"/>
  <c r="L25" i="3"/>
  <c r="L23" i="3"/>
  <c r="K23" i="3"/>
  <c r="K17" i="3"/>
  <c r="L17" i="3"/>
  <c r="K18" i="3"/>
  <c r="L18" i="3"/>
  <c r="D51" i="18" s="1"/>
  <c r="L16" i="3"/>
  <c r="K16" i="3"/>
  <c r="D58" i="18" s="1"/>
  <c r="K11" i="3"/>
  <c r="L11" i="3"/>
  <c r="K12" i="3"/>
  <c r="L12" i="3"/>
  <c r="K13" i="3"/>
  <c r="L13" i="3"/>
  <c r="K10" i="3"/>
  <c r="L10" i="3"/>
  <c r="D50" i="18"/>
  <c r="I25" i="14"/>
  <c r="I22" i="14"/>
  <c r="D15" i="14"/>
  <c r="D31" i="18"/>
  <c r="D34" i="13"/>
  <c r="D30" i="13"/>
  <c r="L35" i="3"/>
  <c r="D66" i="18" s="1"/>
  <c r="D60" i="18"/>
  <c r="H32" i="3"/>
  <c r="H33" i="3"/>
  <c r="H34" i="3"/>
  <c r="E64" i="14" s="1"/>
  <c r="H31" i="3"/>
  <c r="H28" i="3"/>
  <c r="D79" i="13" s="1"/>
  <c r="H24" i="3"/>
  <c r="H25" i="3"/>
  <c r="H23" i="3"/>
  <c r="I23" i="3" s="1"/>
  <c r="H17" i="3"/>
  <c r="H18" i="3"/>
  <c r="H16" i="3"/>
  <c r="H11" i="3"/>
  <c r="H12" i="3"/>
  <c r="H13" i="3"/>
  <c r="H10" i="3"/>
  <c r="H9" i="3"/>
  <c r="K14" i="10"/>
  <c r="K12" i="10"/>
  <c r="K10" i="10"/>
  <c r="O28" i="8"/>
  <c r="O22" i="8"/>
  <c r="O30" i="8" s="1"/>
  <c r="O20" i="8"/>
  <c r="O16" i="8"/>
  <c r="K26" i="8"/>
  <c r="K18" i="8"/>
  <c r="K30" i="8" s="1"/>
  <c r="L23" i="16"/>
  <c r="L24" i="16"/>
  <c r="L16" i="16"/>
  <c r="D54" i="18"/>
  <c r="D71" i="18"/>
  <c r="D67" i="18"/>
  <c r="D53" i="18"/>
  <c r="D74" i="18"/>
  <c r="D75" i="18"/>
  <c r="D34" i="18"/>
  <c r="I19" i="14"/>
  <c r="G15" i="14"/>
  <c r="G27" i="14" s="1"/>
  <c r="E15" i="14"/>
  <c r="D42" i="13"/>
  <c r="F43" i="3"/>
  <c r="I31" i="3"/>
  <c r="I28" i="3"/>
  <c r="I24" i="3"/>
  <c r="I25" i="3"/>
  <c r="I17" i="3"/>
  <c r="I18" i="3"/>
  <c r="I16" i="3"/>
  <c r="I10" i="3"/>
  <c r="I11" i="3"/>
  <c r="I12" i="3"/>
  <c r="I13" i="3"/>
  <c r="I14" i="3"/>
  <c r="I9" i="3"/>
  <c r="H19" i="3"/>
  <c r="H14" i="3"/>
  <c r="G20" i="3"/>
  <c r="G19" i="3"/>
  <c r="G18" i="3"/>
  <c r="G17" i="3"/>
  <c r="G16" i="3"/>
  <c r="G14" i="3"/>
  <c r="G13" i="3"/>
  <c r="G12" i="3"/>
  <c r="G11" i="3"/>
  <c r="G10" i="3"/>
  <c r="G9" i="3"/>
  <c r="E17" i="3"/>
  <c r="E18" i="3"/>
  <c r="E19" i="3"/>
  <c r="E20" i="3"/>
  <c r="E16" i="3"/>
  <c r="E14" i="3"/>
  <c r="E10" i="3"/>
  <c r="E11" i="3"/>
  <c r="E12" i="3"/>
  <c r="E13" i="3"/>
  <c r="E9" i="3"/>
  <c r="G44" i="16"/>
  <c r="G45" i="16" s="1"/>
  <c r="G30" i="16"/>
  <c r="E22" i="16"/>
  <c r="G22" i="16"/>
  <c r="F45" i="16"/>
  <c r="E15" i="16"/>
  <c r="F44" i="16" s="1"/>
  <c r="G41" i="16"/>
  <c r="G36" i="16"/>
  <c r="E45" i="16"/>
  <c r="E30" i="16"/>
  <c r="E41" i="16"/>
  <c r="F41" i="16" s="1"/>
  <c r="E36" i="16"/>
  <c r="F36" i="16" s="1"/>
  <c r="F15" i="14" l="1"/>
  <c r="I23" i="14" s="1"/>
  <c r="D48" i="18"/>
  <c r="D47" i="18"/>
  <c r="D15" i="18"/>
  <c r="I34" i="3"/>
  <c r="H26" i="3"/>
  <c r="D64" i="18"/>
  <c r="D68" i="18" s="1"/>
  <c r="D49" i="18"/>
  <c r="D55" i="18" s="1"/>
  <c r="D61" i="18"/>
  <c r="H20" i="3"/>
  <c r="I20" i="3" s="1"/>
  <c r="D23" i="13"/>
  <c r="D28" i="18"/>
  <c r="D27" i="14"/>
  <c r="D21" i="18"/>
  <c r="I32" i="3"/>
  <c r="I15" i="14"/>
  <c r="F15" i="16"/>
  <c r="F30" i="16"/>
  <c r="F33" i="16"/>
  <c r="E23" i="16"/>
  <c r="F23" i="16" s="1"/>
  <c r="F22" i="16"/>
  <c r="F40" i="16"/>
  <c r="E48" i="16"/>
  <c r="F34" i="16"/>
  <c r="F35" i="16"/>
  <c r="G15" i="16"/>
  <c r="H36" i="16" s="1"/>
  <c r="F39" i="16"/>
  <c r="F27" i="14"/>
  <c r="I19" i="3"/>
  <c r="H40" i="16"/>
  <c r="H44" i="16"/>
  <c r="H39" i="16"/>
  <c r="H22" i="16"/>
  <c r="H34" i="16"/>
  <c r="H33" i="16"/>
  <c r="G23" i="16"/>
  <c r="H23" i="16" s="1"/>
  <c r="E31" i="16"/>
  <c r="H29" i="3" l="1"/>
  <c r="I29" i="3" s="1"/>
  <c r="I26" i="3"/>
  <c r="D70" i="18"/>
  <c r="D72" i="18" s="1"/>
  <c r="D77" i="18" s="1"/>
  <c r="H41" i="16"/>
  <c r="H45" i="16"/>
  <c r="G48" i="16"/>
  <c r="H35" i="16"/>
  <c r="H15" i="16"/>
  <c r="H30" i="16"/>
  <c r="D30" i="18"/>
  <c r="D32" i="18" s="1"/>
  <c r="E37" i="16"/>
  <c r="F31" i="16"/>
  <c r="G31" i="16"/>
  <c r="G37" i="16" s="1"/>
  <c r="E42" i="16" l="1"/>
  <c r="F37" i="16"/>
  <c r="H31" i="16"/>
  <c r="G42" i="16"/>
  <c r="H37" i="16"/>
  <c r="E46" i="16" l="1"/>
  <c r="F42" i="16"/>
  <c r="G46" i="16"/>
  <c r="H42" i="16"/>
  <c r="D7" i="13" l="1"/>
  <c r="D13" i="13" s="1"/>
  <c r="D25" i="13" s="1"/>
  <c r="F46" i="16"/>
  <c r="H46" i="16"/>
  <c r="F67" i="14" l="1"/>
  <c r="I67" i="14" s="1"/>
  <c r="G57" i="14"/>
  <c r="G69" i="14" s="1"/>
  <c r="H51" i="14"/>
  <c r="H57" i="14" s="1"/>
  <c r="F51" i="14"/>
  <c r="F57" i="14" s="1"/>
  <c r="E51" i="14"/>
  <c r="E57" i="14" s="1"/>
  <c r="D51" i="14"/>
  <c r="D57" i="14" s="1"/>
  <c r="D69" i="14" s="1"/>
  <c r="I61" i="14"/>
  <c r="I55" i="14"/>
  <c r="I54" i="14"/>
  <c r="D12" i="3"/>
  <c r="D33" i="3"/>
  <c r="D89" i="13"/>
  <c r="D85" i="13"/>
  <c r="D34" i="3"/>
  <c r="D24" i="3"/>
  <c r="F24" i="3"/>
  <c r="D55" i="13"/>
  <c r="H35" i="3" l="1"/>
  <c r="I51" i="14"/>
  <c r="I57" i="14" s="1"/>
  <c r="H36" i="3" l="1"/>
  <c r="E60" i="14"/>
  <c r="D36" i="13"/>
  <c r="D38" i="13" s="1"/>
  <c r="D40" i="13" s="1"/>
  <c r="I33" i="3"/>
  <c r="F23" i="3"/>
  <c r="D23" i="3"/>
  <c r="D70" i="13"/>
  <c r="D58" i="13"/>
  <c r="D68" i="13"/>
  <c r="D75" i="13"/>
  <c r="D77" i="13" s="1"/>
  <c r="D65" i="13"/>
  <c r="D60" i="13"/>
  <c r="D67" i="13"/>
  <c r="F19" i="3"/>
  <c r="F12" i="3"/>
  <c r="F14" i="3" s="1"/>
  <c r="D10" i="3"/>
  <c r="D19" i="3"/>
  <c r="F35" i="3"/>
  <c r="D35" i="3"/>
  <c r="K85" i="8"/>
  <c r="K91" i="8" s="1"/>
  <c r="K86" i="8"/>
  <c r="K87" i="8"/>
  <c r="K88" i="8"/>
  <c r="K89" i="8"/>
  <c r="K90" i="8"/>
  <c r="K96" i="8"/>
  <c r="K99" i="8" s="1"/>
  <c r="K97" i="8"/>
  <c r="K98" i="8"/>
  <c r="I18" i="14" l="1"/>
  <c r="I27" i="14" s="1"/>
  <c r="E27" i="14"/>
  <c r="F45" i="3"/>
  <c r="F42" i="3"/>
  <c r="F44" i="3" s="1"/>
  <c r="F46" i="3" s="1"/>
  <c r="I35" i="3"/>
  <c r="H64" i="14"/>
  <c r="H69" i="14" s="1"/>
  <c r="F64" i="14"/>
  <c r="D81" i="13"/>
  <c r="D61" i="13"/>
  <c r="D66" i="13"/>
  <c r="D26" i="3"/>
  <c r="D29" i="3" s="1"/>
  <c r="D36" i="3" s="1"/>
  <c r="F26" i="3"/>
  <c r="F29" i="3" s="1"/>
  <c r="F36" i="3" s="1"/>
  <c r="G35" i="3" s="1"/>
  <c r="D14" i="3"/>
  <c r="D20" i="3" s="1"/>
  <c r="F20" i="3"/>
  <c r="F38" i="3" s="1"/>
  <c r="K103" i="8"/>
  <c r="L103" i="8" s="1"/>
  <c r="F27" i="11"/>
  <c r="G27" i="11"/>
  <c r="I25" i="11"/>
  <c r="I23" i="11"/>
  <c r="I20" i="11"/>
  <c r="I19" i="11"/>
  <c r="I14" i="11"/>
  <c r="I13" i="11"/>
  <c r="G16" i="11"/>
  <c r="H16" i="11"/>
  <c r="H27" i="11" s="1"/>
  <c r="E10" i="11"/>
  <c r="E16" i="11" s="1"/>
  <c r="E27" i="11" s="1"/>
  <c r="D10" i="11"/>
  <c r="E44" i="10"/>
  <c r="E43" i="10"/>
  <c r="E42" i="10"/>
  <c r="C106" i="10"/>
  <c r="K168" i="10" s="1"/>
  <c r="C102" i="10"/>
  <c r="K167" i="10" s="1"/>
  <c r="C94" i="10"/>
  <c r="C88" i="10"/>
  <c r="C87" i="10"/>
  <c r="C86" i="10"/>
  <c r="C82" i="10"/>
  <c r="E29" i="10"/>
  <c r="N109" i="8"/>
  <c r="N108" i="8"/>
  <c r="N107" i="8"/>
  <c r="N106" i="8"/>
  <c r="O100" i="8"/>
  <c r="O99" i="8"/>
  <c r="O98" i="8"/>
  <c r="O92" i="8"/>
  <c r="O88" i="8"/>
  <c r="O87" i="8"/>
  <c r="O85" i="8"/>
  <c r="E13" i="8"/>
  <c r="E49" i="8"/>
  <c r="O86" i="8" s="1"/>
  <c r="G23" i="3" l="1"/>
  <c r="G36" i="3"/>
  <c r="G26" i="3"/>
  <c r="G24" i="3"/>
  <c r="G32" i="3"/>
  <c r="G29" i="3"/>
  <c r="G28" i="3"/>
  <c r="G25" i="3"/>
  <c r="G34" i="3"/>
  <c r="G31" i="3"/>
  <c r="G33" i="3"/>
  <c r="I36" i="3"/>
  <c r="E36" i="3"/>
  <c r="E32" i="3"/>
  <c r="E29" i="3"/>
  <c r="E23" i="3"/>
  <c r="E31" i="3"/>
  <c r="E28" i="3"/>
  <c r="E26" i="3"/>
  <c r="E24" i="3"/>
  <c r="E25" i="3"/>
  <c r="E34" i="3"/>
  <c r="E33" i="3"/>
  <c r="E35" i="3"/>
  <c r="L97" i="8"/>
  <c r="D82" i="13"/>
  <c r="D69" i="13"/>
  <c r="D71" i="13" s="1"/>
  <c r="D73" i="13" s="1"/>
  <c r="I10" i="11"/>
  <c r="I16" i="11" s="1"/>
  <c r="I27" i="11" s="1"/>
  <c r="L90" i="8"/>
  <c r="D16" i="11"/>
  <c r="D27" i="11" s="1"/>
  <c r="L91" i="8"/>
  <c r="L99" i="8"/>
  <c r="I60" i="14"/>
  <c r="O93" i="8"/>
  <c r="L98" i="8"/>
  <c r="F65" i="14"/>
  <c r="E65" i="14" s="1"/>
  <c r="I65" i="14" s="1"/>
  <c r="I64" i="14"/>
  <c r="C90" i="10"/>
  <c r="L88" i="8"/>
  <c r="D38" i="3"/>
  <c r="L89" i="8"/>
  <c r="L96" i="8"/>
  <c r="L87" i="8"/>
  <c r="L86" i="8"/>
  <c r="L85" i="8"/>
  <c r="C80" i="10"/>
  <c r="C84" i="10" s="1"/>
  <c r="D84" i="10" s="1"/>
  <c r="O101" i="8"/>
  <c r="O89" i="8"/>
  <c r="J32" i="1"/>
  <c r="J28" i="1"/>
  <c r="J29" i="1"/>
  <c r="J30" i="1"/>
  <c r="J31" i="1"/>
  <c r="J27" i="1"/>
  <c r="J22" i="1"/>
  <c r="J21" i="1"/>
  <c r="J19" i="1"/>
  <c r="J12" i="1"/>
  <c r="J13" i="1"/>
  <c r="J14" i="1"/>
  <c r="J15" i="1"/>
  <c r="J16" i="1"/>
  <c r="J17" i="1"/>
  <c r="J18" i="1"/>
  <c r="J11" i="1"/>
  <c r="F32" i="1"/>
  <c r="F28" i="1"/>
  <c r="F29" i="1"/>
  <c r="F30" i="1"/>
  <c r="F31" i="1"/>
  <c r="F27" i="1"/>
  <c r="F25" i="1"/>
  <c r="F23" i="1"/>
  <c r="F24" i="1"/>
  <c r="F22" i="1"/>
  <c r="F20" i="1"/>
  <c r="F12" i="1"/>
  <c r="F13" i="1"/>
  <c r="F14" i="1"/>
  <c r="F15" i="1"/>
  <c r="F16" i="1"/>
  <c r="F17" i="1"/>
  <c r="F18" i="1"/>
  <c r="F19" i="1"/>
  <c r="F11" i="1"/>
  <c r="D84" i="13" l="1"/>
  <c r="D86" i="13" s="1"/>
  <c r="D91" i="13" s="1"/>
  <c r="H38" i="3"/>
  <c r="F69" i="14"/>
  <c r="I69" i="14"/>
  <c r="E69" i="14"/>
  <c r="O95" i="8"/>
  <c r="C92" i="10"/>
  <c r="C96" i="10" s="1"/>
  <c r="K166" i="10" s="1"/>
  <c r="K169" i="10" s="1"/>
  <c r="D87" i="10"/>
  <c r="D98" i="10"/>
  <c r="D94" i="10"/>
  <c r="D102" i="10"/>
  <c r="D89" i="10"/>
  <c r="D86" i="10"/>
  <c r="D88" i="10"/>
  <c r="D90" i="10"/>
  <c r="D80" i="10"/>
  <c r="D106" i="10"/>
  <c r="D82" i="10"/>
  <c r="D45" i="4"/>
  <c r="D44" i="4"/>
  <c r="D46" i="4" s="1"/>
  <c r="D47" i="4" s="1"/>
  <c r="I45" i="4"/>
  <c r="I44" i="4"/>
  <c r="I46" i="4" s="1"/>
  <c r="I47" i="4" s="1"/>
  <c r="G45" i="4"/>
  <c r="K45" i="4" s="1"/>
  <c r="G44" i="4"/>
  <c r="G46" i="4" s="1"/>
  <c r="G47" i="4" s="1"/>
  <c r="O103" i="8" l="1"/>
  <c r="P95" i="8" s="1"/>
  <c r="D96" i="10"/>
  <c r="C100" i="10"/>
  <c r="D100" i="10" s="1"/>
  <c r="D92" i="10"/>
  <c r="K171" i="10"/>
  <c r="K170" i="10"/>
  <c r="K44" i="4"/>
  <c r="K46" i="4" s="1"/>
  <c r="K47" i="4" s="1"/>
  <c r="P103" i="8" l="1"/>
  <c r="P92" i="8"/>
  <c r="P100" i="8"/>
  <c r="P99" i="8"/>
  <c r="P85" i="8"/>
  <c r="P86" i="8"/>
  <c r="P87" i="8"/>
  <c r="P98" i="8"/>
  <c r="P88" i="8"/>
  <c r="P93" i="8"/>
  <c r="P89" i="8"/>
  <c r="P101" i="8"/>
  <c r="C104" i="10"/>
  <c r="D104" i="10" s="1"/>
  <c r="C108" i="10" l="1"/>
  <c r="D108" i="10" s="1"/>
  <c r="C110" i="10" l="1"/>
</calcChain>
</file>

<file path=xl/sharedStrings.xml><?xml version="1.0" encoding="utf-8"?>
<sst xmlns="http://schemas.openxmlformats.org/spreadsheetml/2006/main" count="884" uniqueCount="298">
  <si>
    <t>Cifras en miles de pesos</t>
  </si>
  <si>
    <t>Concepto</t>
  </si>
  <si>
    <t>ACTIVO</t>
  </si>
  <si>
    <t>Disponibilidades</t>
  </si>
  <si>
    <t>Clientes</t>
  </si>
  <si>
    <t>Reserva para cuentas incobrables</t>
  </si>
  <si>
    <t>Deudores Diversos</t>
  </si>
  <si>
    <t xml:space="preserve">Almacén </t>
  </si>
  <si>
    <t>Mercancías en tránsito</t>
  </si>
  <si>
    <t>Anticipo de Proveedores</t>
  </si>
  <si>
    <t>Impuestos anticipados</t>
  </si>
  <si>
    <t>Otros activos circulantes</t>
  </si>
  <si>
    <t>Suma</t>
  </si>
  <si>
    <t>Equipo de transporte</t>
  </si>
  <si>
    <t>Otros activos fijos</t>
  </si>
  <si>
    <t>Depósitos en garantía</t>
  </si>
  <si>
    <t>Gastos de Instalacion</t>
  </si>
  <si>
    <t>Pagos anticipados</t>
  </si>
  <si>
    <t>Impuestos diferidos</t>
  </si>
  <si>
    <t>TOTAL DE ACTIVO</t>
  </si>
  <si>
    <t>PASIVO</t>
  </si>
  <si>
    <t>A corto plazo</t>
  </si>
  <si>
    <t>Proveedores</t>
  </si>
  <si>
    <t>Acreedores diversos</t>
  </si>
  <si>
    <t>Créditos bancarios</t>
  </si>
  <si>
    <t>Insrumentos Financieros</t>
  </si>
  <si>
    <t>Anticipo de clientes</t>
  </si>
  <si>
    <t>PTU</t>
  </si>
  <si>
    <t>Impuestos por pagar</t>
  </si>
  <si>
    <t>IVA trasladado</t>
  </si>
  <si>
    <t>A largo plazo</t>
  </si>
  <si>
    <t>TOTAL DE PASIVO</t>
  </si>
  <si>
    <t>INVERSION DE LOS ACCIONISTAS</t>
  </si>
  <si>
    <t>Capital social</t>
  </si>
  <si>
    <t>Resultado del ejercicio</t>
  </si>
  <si>
    <t>Resultados acumulados</t>
  </si>
  <si>
    <t>Repomo patrimonial</t>
  </si>
  <si>
    <t>Reserva legal</t>
  </si>
  <si>
    <t>INVERSION TOTAL DE ACCIONISTAS</t>
  </si>
  <si>
    <t>TOTAL DE PASIVO MAS CAPITAL</t>
  </si>
  <si>
    <t>COMPAÑÍA X SA DE CV</t>
  </si>
  <si>
    <t>Depreciación acumulada</t>
  </si>
  <si>
    <t>Amortización acumulada</t>
  </si>
  <si>
    <t>Mexico</t>
  </si>
  <si>
    <t>Monterrey</t>
  </si>
  <si>
    <t>Bajio</t>
  </si>
  <si>
    <t>Hermosillo</t>
  </si>
  <si>
    <t>Otros</t>
  </si>
  <si>
    <t>Ventas totales</t>
  </si>
  <si>
    <t>Costo de Operación</t>
  </si>
  <si>
    <t>Costo de lo vendido</t>
  </si>
  <si>
    <t>Utilidad (pérdida) bruta</t>
  </si>
  <si>
    <t>Gastos de administración</t>
  </si>
  <si>
    <t>Gastos de venta</t>
  </si>
  <si>
    <t>Gastos Monterrey</t>
  </si>
  <si>
    <t>Gastos Bajío</t>
  </si>
  <si>
    <t>Gastos Hermosillo</t>
  </si>
  <si>
    <t>Gastos de operación</t>
  </si>
  <si>
    <t>Utilidad (pérdida) en operación</t>
  </si>
  <si>
    <t>Productos financieros</t>
  </si>
  <si>
    <t>Gastos financieros</t>
  </si>
  <si>
    <t>Pérdida (utilidad) cambiaria</t>
  </si>
  <si>
    <t>Costo integral de financiamiento</t>
  </si>
  <si>
    <t>Utilidad (pérdida) después de financieros</t>
  </si>
  <si>
    <t>Otros ingresos</t>
  </si>
  <si>
    <t>Otros gastos</t>
  </si>
  <si>
    <t>Ingreso (gasto) neto:</t>
  </si>
  <si>
    <t>Utilidad (pérdida) antes de impuestos</t>
  </si>
  <si>
    <t>ISR</t>
  </si>
  <si>
    <t>Total de impuestos:</t>
  </si>
  <si>
    <t>Utilidad (pérdida) neta</t>
  </si>
  <si>
    <t>COMPÁÑÍA X SA DE CV</t>
  </si>
  <si>
    <t>Estado de resultados del 1 de enero al 31 de Diciembre de 20XX</t>
  </si>
  <si>
    <t>Comparativo contra mes anterior</t>
  </si>
  <si>
    <t>Variación</t>
  </si>
  <si>
    <t>$</t>
  </si>
  <si>
    <t>%</t>
  </si>
  <si>
    <t>Acumulado</t>
  </si>
  <si>
    <t>Mes</t>
  </si>
  <si>
    <t>Estimación para cuentas incobrables</t>
  </si>
  <si>
    <t>Corto plazo</t>
  </si>
  <si>
    <t>Largo plazo (Tangible)</t>
  </si>
  <si>
    <t>Largo plazo (Intangible)</t>
  </si>
  <si>
    <t>Cuenta</t>
  </si>
  <si>
    <t>Saldo</t>
  </si>
  <si>
    <t>Bancos</t>
  </si>
  <si>
    <t>Caja chica</t>
  </si>
  <si>
    <t>Cuentas por cobrar</t>
  </si>
  <si>
    <t>Otros activos a corto plazo</t>
  </si>
  <si>
    <t>Depreciacion acumulada</t>
  </si>
  <si>
    <t>Cuentas por pagar</t>
  </si>
  <si>
    <t>Grupo</t>
  </si>
  <si>
    <t>Clasificación</t>
  </si>
  <si>
    <t>Pasivo</t>
  </si>
  <si>
    <t>Activo</t>
  </si>
  <si>
    <t>Otros pasivos a corto plazo</t>
  </si>
  <si>
    <t>Largo plazo</t>
  </si>
  <si>
    <t>La empresa Ejemplo SA de CV, presenta los siguientes saldos en sus cuentas al 31 de</t>
  </si>
  <si>
    <t>Capital Social</t>
  </si>
  <si>
    <t>Almacén de mercancía</t>
  </si>
  <si>
    <t>Inventarios en tránsito</t>
  </si>
  <si>
    <t>Créditos bancarios CP</t>
  </si>
  <si>
    <t>Créditos bancarios LP</t>
  </si>
  <si>
    <t>Capital contable</t>
  </si>
  <si>
    <t>EMPRESA DE EJEMPLO SA DE CV</t>
  </si>
  <si>
    <t>Caja Chica</t>
  </si>
  <si>
    <t>Almacén de mercancías</t>
  </si>
  <si>
    <t>Inventario en tránsito</t>
  </si>
  <si>
    <t>Total a corto plazo</t>
  </si>
  <si>
    <t>Largo Plazo</t>
  </si>
  <si>
    <t>Patrimonio</t>
  </si>
  <si>
    <t>Total a largo plazo</t>
  </si>
  <si>
    <t>Pasivo Total</t>
  </si>
  <si>
    <t>PATRIMONIO NETO</t>
  </si>
  <si>
    <t>Total de Capital Contable</t>
  </si>
  <si>
    <t>TOTAL DE PASIVO MÁS CAPITAL</t>
  </si>
  <si>
    <t>ACTIVO TOTAL</t>
  </si>
  <si>
    <t>Ajuste por inflación</t>
  </si>
  <si>
    <t>Cufin</t>
  </si>
  <si>
    <t>Cuca</t>
  </si>
  <si>
    <t>Depreciación fiscal</t>
  </si>
  <si>
    <t>Orden</t>
  </si>
  <si>
    <t>Fiscal</t>
  </si>
  <si>
    <t>CUENTAS DE ORDEN</t>
  </si>
  <si>
    <t>Ajuste por Inflación</t>
  </si>
  <si>
    <t>Estructura del Estado de Resultados</t>
  </si>
  <si>
    <t>+</t>
  </si>
  <si>
    <t>Ingresos</t>
  </si>
  <si>
    <t>-</t>
  </si>
  <si>
    <t>Costos</t>
  </si>
  <si>
    <t>=</t>
  </si>
  <si>
    <t>Utilidad bruta</t>
  </si>
  <si>
    <t>Utilidad de operación</t>
  </si>
  <si>
    <t>+ /-</t>
  </si>
  <si>
    <t>Resultado Integral de Financiamiento</t>
  </si>
  <si>
    <t>Utilidad antes de impuestos</t>
  </si>
  <si>
    <t>Utilidad antes de operaciones discontinuas</t>
  </si>
  <si>
    <t>Operaciones dicontinuas</t>
  </si>
  <si>
    <t>Utilidad neta</t>
  </si>
  <si>
    <t>Otros resultados Integrales</t>
  </si>
  <si>
    <t>Resultado Integral</t>
  </si>
  <si>
    <t>Utilidad por acción</t>
  </si>
  <si>
    <t>Gastos de operación *</t>
  </si>
  <si>
    <t>Estructura del Estado de Resultado Integral</t>
  </si>
  <si>
    <t>Estructura de otros resultados integrales</t>
  </si>
  <si>
    <t>Ventas tienda 1</t>
  </si>
  <si>
    <t>Ventas tienda 2</t>
  </si>
  <si>
    <t>Ventas tienda 3</t>
  </si>
  <si>
    <t>Intereses pagados</t>
  </si>
  <si>
    <t>Intereses ganados</t>
  </si>
  <si>
    <t>Pérdida cambiaria</t>
  </si>
  <si>
    <t>Utilidad cambiaria</t>
  </si>
  <si>
    <t>Impuesto Sobre la Renta</t>
  </si>
  <si>
    <t>Gastos de logística</t>
  </si>
  <si>
    <t>Acciones en circulación</t>
  </si>
  <si>
    <t>Pérdida por cierre tienda 4</t>
  </si>
  <si>
    <t>Utilidad en valuación de inversio-</t>
  </si>
  <si>
    <t>nes a realizarse en 2019</t>
  </si>
  <si>
    <t>Costo</t>
  </si>
  <si>
    <t>Impuesto</t>
  </si>
  <si>
    <t>Gasto</t>
  </si>
  <si>
    <t>Ingreso</t>
  </si>
  <si>
    <t>RIF</t>
  </si>
  <si>
    <t>Discontinuas</t>
  </si>
  <si>
    <t>ORI</t>
  </si>
  <si>
    <t>Gastos de Administración</t>
  </si>
  <si>
    <t>Gastos de Venta</t>
  </si>
  <si>
    <t>Operaciones dicontinuas **</t>
  </si>
  <si>
    <t>Otros resultados Integrales **</t>
  </si>
  <si>
    <t>Base Impuesto</t>
  </si>
  <si>
    <t>Gastos</t>
  </si>
  <si>
    <t>Ajustes por:</t>
  </si>
  <si>
    <t>Aplicación retrospectiva por cambios contables</t>
  </si>
  <si>
    <t>Correcciones por errores</t>
  </si>
  <si>
    <t>Saldos iniciales ajustados</t>
  </si>
  <si>
    <t>Movimientos de propietarios</t>
  </si>
  <si>
    <t>Pago de dividendos</t>
  </si>
  <si>
    <t>Aumento (Reducción) de capital</t>
  </si>
  <si>
    <t>Movimientos de reservas</t>
  </si>
  <si>
    <t>Incremento reserva legal</t>
  </si>
  <si>
    <t>Resultados integral</t>
  </si>
  <si>
    <t>Saldos finales del capital contable</t>
  </si>
  <si>
    <t>Utilidades acumuladas</t>
  </si>
  <si>
    <t>Otros Resultados Integrales</t>
  </si>
  <si>
    <t>Total Capital Contable</t>
  </si>
  <si>
    <t>Mayo de 20XX, para lo cual le pide, elaborar el balance general a esa fecha.</t>
  </si>
  <si>
    <t>Balance General al 31 de mayo de 20XX</t>
  </si>
  <si>
    <t>Estado de resultados por el periodo del 1 de enero al 31 de mayo de 20XX</t>
  </si>
  <si>
    <t>Mayo de 20XX, para lo cual le pide, elaborar el estado de resultados integral  a esa fecha</t>
  </si>
  <si>
    <t>Estado de cambIos en el capital contable al 31 de diciembre de 20XX</t>
  </si>
  <si>
    <t>Cargos</t>
  </si>
  <si>
    <t>Debe</t>
  </si>
  <si>
    <t>Débito</t>
  </si>
  <si>
    <t>Abonos</t>
  </si>
  <si>
    <t>Haber</t>
  </si>
  <si>
    <t>Crédito</t>
  </si>
  <si>
    <t>USO</t>
  </si>
  <si>
    <t>GENERACIÓN</t>
  </si>
  <si>
    <t>DESTINO</t>
  </si>
  <si>
    <t>ORIGEN</t>
  </si>
  <si>
    <t>Año 2</t>
  </si>
  <si>
    <t>Año 1</t>
  </si>
  <si>
    <t>Balance general comparativo al 31 de diciembre del Año 2</t>
  </si>
  <si>
    <t>Operación:</t>
  </si>
  <si>
    <t>Más:</t>
  </si>
  <si>
    <t>Cargos a resultados que no requieren uso de efectivo:</t>
  </si>
  <si>
    <t>Depreciación</t>
  </si>
  <si>
    <t>Amortización</t>
  </si>
  <si>
    <t>Reservas inventario y cxc</t>
  </si>
  <si>
    <t>en el capital de trabajo operacional:</t>
  </si>
  <si>
    <t>Recursos netos generados (utilizados) en la operación:</t>
  </si>
  <si>
    <t>Financiamiento</t>
  </si>
  <si>
    <t>Obtención (Amortización) de créditos</t>
  </si>
  <si>
    <t>Inversión:</t>
  </si>
  <si>
    <t>Adquisición de activo fijo</t>
  </si>
  <si>
    <t>Venta de activos fijos</t>
  </si>
  <si>
    <t>Incremento (decremento) de efectivo:</t>
  </si>
  <si>
    <t>Efectivo e inversiones al inicio del ejercicio</t>
  </si>
  <si>
    <t>Saldo final en efectivo e inversiones</t>
  </si>
  <si>
    <t>Saldo en balance</t>
  </si>
  <si>
    <t>Diferencia</t>
  </si>
  <si>
    <t>Estado de flujo de efectivo al año 2</t>
  </si>
  <si>
    <t>Recursos brutos generados en la operación:</t>
  </si>
  <si>
    <t>Flujos Generados (utilizados) en la operación, provenientes de cambios</t>
  </si>
  <si>
    <t>Flujos generados (utilizados) en la operación</t>
  </si>
  <si>
    <t>Recursos Generados (utilizados) en actividades de inversión:</t>
  </si>
  <si>
    <t>Recursos Generados (utilizados) en actividades de financiamiento:</t>
  </si>
  <si>
    <t>Aportacion de capital</t>
  </si>
  <si>
    <t>Saldo final en efectivo e inversiones:</t>
  </si>
  <si>
    <t>Estado de cambios en el capital contable al 31 de diciembre de 20XX</t>
  </si>
  <si>
    <t>Saldos iniciales de capital contable a diciembre 20XX</t>
  </si>
  <si>
    <t>Movimientos de resultados</t>
  </si>
  <si>
    <t>Aplicación resultado del ejercicio</t>
  </si>
  <si>
    <t>Saldos iniciales de capital contable a diciembre 2021</t>
  </si>
  <si>
    <t>CUENTA DEUDORA</t>
  </si>
  <si>
    <t>CUENTA ACREEDORA</t>
  </si>
  <si>
    <t>Estado de resultados del 1 de Enero al 30 de Junio de 2022</t>
  </si>
  <si>
    <t>Análisis Financiero</t>
  </si>
  <si>
    <t>Verde</t>
  </si>
  <si>
    <t>Amarillo</t>
  </si>
  <si>
    <t>Rojo</t>
  </si>
  <si>
    <t>Liquidez:</t>
  </si>
  <si>
    <t>Endeudamiento:</t>
  </si>
  <si>
    <t>Capital de trabajo</t>
  </si>
  <si>
    <t>Eficiencia operativa:</t>
  </si>
  <si>
    <t>Rotación de cuentas por cobrar MN</t>
  </si>
  <si>
    <t>Rotación Inventarios</t>
  </si>
  <si>
    <t>Ciclo operativo</t>
  </si>
  <si>
    <t>Rotación de cuentas por pagar</t>
  </si>
  <si>
    <t>Ciclo financiero corto</t>
  </si>
  <si>
    <t>Márgenes:</t>
  </si>
  <si>
    <t>Márgen bruto</t>
  </si>
  <si>
    <t>Margen de operación</t>
  </si>
  <si>
    <t>Rentabilidad:</t>
  </si>
  <si>
    <t>Rendimiento de capital</t>
  </si>
  <si>
    <t>Rendimiento de activos</t>
  </si>
  <si>
    <t>Método Dupont:</t>
  </si>
  <si>
    <t>Márgen neto (UN a VT)</t>
  </si>
  <si>
    <t>Rotación de activos (VT a AT)</t>
  </si>
  <si>
    <t>Rendimiento de activos (UN a AT)</t>
  </si>
  <si>
    <t>Punto de equilibrio</t>
  </si>
  <si>
    <t>Venta promedio mensual</t>
  </si>
  <si>
    <t>Margen de seguridad</t>
  </si>
  <si>
    <t>Costo variable</t>
  </si>
  <si>
    <t>Gastos variables</t>
  </si>
  <si>
    <t>Contribución marginal</t>
  </si>
  <si>
    <t>Gastos fijos (promedio mes)</t>
  </si>
  <si>
    <t>Gastos variables (promedio mensual)</t>
  </si>
  <si>
    <t>Gastos promedio mensual</t>
  </si>
  <si>
    <t>COMPAÑÍA X, SA DE CV</t>
  </si>
  <si>
    <t>Solvencia (AC a PC)</t>
  </si>
  <si>
    <t>Liquidez (AC - INV a PC)</t>
  </si>
  <si>
    <t>Apalancamiento Capitañ (PT a CC)</t>
  </si>
  <si>
    <t>Apalancamiento Activo (PT a AT)</t>
  </si>
  <si>
    <t>Resultado integral de financiamiento</t>
  </si>
  <si>
    <t>Márgen neto</t>
  </si>
  <si>
    <t>Estado de resultados integrales del 1 de enero al 31 de Diciembre de 20XX</t>
  </si>
  <si>
    <t>Capital Año 1</t>
  </si>
  <si>
    <t>Utilidad del año 2</t>
  </si>
  <si>
    <t>Capital teórico Año 2</t>
  </si>
  <si>
    <t>Capital Real año 2</t>
  </si>
  <si>
    <t>= Dividendos</t>
  </si>
  <si>
    <t>Tasa efectiva</t>
  </si>
  <si>
    <t>Pago a Proveedores</t>
  </si>
  <si>
    <t>Entrada</t>
  </si>
  <si>
    <t>Salida</t>
  </si>
  <si>
    <t>Estado de flujo de efectivo al año 2 (indirecto)</t>
  </si>
  <si>
    <t>Estado de flujo de efectivo al año 2 (Directo)</t>
  </si>
  <si>
    <t>Cobro a Clientes</t>
  </si>
  <si>
    <t>Equipo de cómputo</t>
  </si>
  <si>
    <t>Depreciación de activo fijo</t>
  </si>
  <si>
    <t>Impuestos a la utilidad</t>
  </si>
  <si>
    <t>Inv Inicial</t>
  </si>
  <si>
    <t>Compras</t>
  </si>
  <si>
    <t>Inv final</t>
  </si>
  <si>
    <t>Ventas</t>
  </si>
  <si>
    <t>Impuestos</t>
  </si>
  <si>
    <t>Balance general al 31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</si>
</sst>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#,##0;[Red]\(#,##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3">
    <xf numFmtId="0" fontId="0" fillId="0" borderId="0" xfId="0"/>
    <xf numFmtId="43" fontId="3" fillId="0" borderId="0" xfId="1" applyFont="1" applyFill="1" applyBorder="1" applyAlignment="1">
      <alignment horizontal="centerContinuous"/>
    </xf>
    <xf numFmtId="0" fontId="2" fillId="0" borderId="0" xfId="0" applyFont="1"/>
    <xf numFmtId="43" fontId="4" fillId="0" borderId="0" xfId="1" applyFont="1" applyFill="1" applyBorder="1" applyAlignment="1">
      <alignment horizontal="centerContinuous"/>
    </xf>
    <xf numFmtId="43" fontId="5" fillId="0" borderId="0" xfId="1" applyFont="1" applyFill="1" applyBorder="1" applyAlignment="1">
      <alignment horizontal="center"/>
    </xf>
    <xf numFmtId="17" fontId="5" fillId="0" borderId="0" xfId="1" applyNumberFormat="1" applyFont="1" applyFill="1" applyBorder="1" applyAlignment="1">
      <alignment horizontal="centerContinuous"/>
    </xf>
    <xf numFmtId="0" fontId="5" fillId="0" borderId="0" xfId="0" applyFont="1" applyAlignment="1">
      <alignment horizontal="centerContinuous"/>
    </xf>
    <xf numFmtId="10" fontId="2" fillId="0" borderId="0" xfId="2" applyNumberFormat="1" applyFont="1" applyFill="1" applyBorder="1" applyAlignment="1"/>
    <xf numFmtId="10" fontId="4" fillId="0" borderId="0" xfId="2" applyNumberFormat="1" applyFont="1" applyFill="1" applyBorder="1" applyAlignment="1"/>
    <xf numFmtId="10" fontId="4" fillId="0" borderId="1" xfId="2" applyNumberFormat="1" applyFont="1" applyFill="1" applyBorder="1" applyAlignment="1"/>
    <xf numFmtId="164" fontId="4" fillId="0" borderId="1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7" fillId="0" borderId="0" xfId="1" applyFont="1" applyFill="1" applyBorder="1" applyAlignment="1">
      <alignment horizontal="centerContinuous"/>
    </xf>
    <xf numFmtId="43" fontId="7" fillId="0" borderId="0" xfId="1" quotePrefix="1" applyFont="1" applyFill="1" applyBorder="1" applyAlignment="1">
      <alignment horizontal="centerContinuous"/>
    </xf>
    <xf numFmtId="17" fontId="5" fillId="0" borderId="0" xfId="1" quotePrefix="1" applyNumberFormat="1" applyFont="1" applyFill="1" applyBorder="1" applyAlignment="1">
      <alignment horizontal="centerContinuous"/>
    </xf>
    <xf numFmtId="43" fontId="2" fillId="0" borderId="0" xfId="1" applyFont="1" applyFill="1" applyBorder="1" applyAlignment="1"/>
    <xf numFmtId="43" fontId="4" fillId="0" borderId="0" xfId="1" applyFont="1" applyFill="1" applyBorder="1" applyAlignment="1">
      <alignment horizontal="center"/>
    </xf>
    <xf numFmtId="43" fontId="5" fillId="0" borderId="0" xfId="1" applyFont="1" applyFill="1" applyBorder="1" applyAlignment="1"/>
    <xf numFmtId="164" fontId="5" fillId="0" borderId="0" xfId="1" applyNumberFormat="1" applyFont="1" applyFill="1" applyBorder="1" applyAlignment="1"/>
    <xf numFmtId="165" fontId="2" fillId="0" borderId="0" xfId="3" applyNumberFormat="1" applyFont="1" applyFill="1" applyBorder="1" applyAlignment="1"/>
    <xf numFmtId="43" fontId="8" fillId="0" borderId="0" xfId="1" quotePrefix="1" applyFont="1" applyFill="1" applyBorder="1" applyAlignment="1">
      <alignment horizontal="right"/>
    </xf>
    <xf numFmtId="164" fontId="4" fillId="0" borderId="0" xfId="1" applyNumberFormat="1" applyFont="1" applyFill="1" applyBorder="1" applyAlignment="1"/>
    <xf numFmtId="43" fontId="4" fillId="0" borderId="0" xfId="1" quotePrefix="1" applyFont="1" applyFill="1" applyBorder="1" applyAlignment="1">
      <alignment horizontal="center"/>
    </xf>
    <xf numFmtId="164" fontId="4" fillId="0" borderId="2" xfId="1" applyNumberFormat="1" applyFont="1" applyFill="1" applyBorder="1" applyAlignment="1"/>
    <xf numFmtId="10" fontId="4" fillId="0" borderId="2" xfId="2" applyNumberFormat="1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3" fontId="2" fillId="0" borderId="0" xfId="1" applyFont="1" applyFill="1" applyBorder="1" applyAlignment="1">
      <alignment horizontal="left"/>
    </xf>
    <xf numFmtId="164" fontId="4" fillId="0" borderId="3" xfId="1" applyNumberFormat="1" applyFont="1" applyFill="1" applyBorder="1" applyAlignment="1"/>
    <xf numFmtId="10" fontId="4" fillId="0" borderId="3" xfId="2" applyNumberFormat="1" applyFont="1" applyFill="1" applyBorder="1" applyAlignment="1"/>
    <xf numFmtId="0" fontId="6" fillId="0" borderId="0" xfId="0" applyFont="1"/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/>
    <xf numFmtId="43" fontId="8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3" fontId="2" fillId="0" borderId="0" xfId="1" quotePrefix="1" applyFont="1" applyFill="1" applyBorder="1" applyAlignment="1"/>
    <xf numFmtId="43" fontId="4" fillId="0" borderId="0" xfId="1" quotePrefix="1" applyFont="1" applyFill="1" applyBorder="1" applyAlignment="1">
      <alignment horizontal="left"/>
    </xf>
    <xf numFmtId="10" fontId="4" fillId="0" borderId="0" xfId="1" applyNumberFormat="1" applyFont="1" applyFill="1" applyBorder="1" applyAlignment="1"/>
    <xf numFmtId="43" fontId="4" fillId="0" borderId="0" xfId="1" applyFont="1" applyFill="1" applyBorder="1" applyAlignment="1"/>
    <xf numFmtId="164" fontId="4" fillId="0" borderId="4" xfId="1" applyNumberFormat="1" applyFont="1" applyFill="1" applyBorder="1" applyAlignment="1"/>
    <xf numFmtId="10" fontId="4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0" fontId="2" fillId="0" borderId="0" xfId="0" applyFont="1" applyAlignment="1">
      <alignment horizontal="centerContinuous"/>
    </xf>
    <xf numFmtId="43" fontId="2" fillId="0" borderId="0" xfId="1" applyFont="1" applyFill="1" applyBorder="1" applyAlignment="1">
      <alignment horizontal="centerContinuous"/>
    </xf>
    <xf numFmtId="43" fontId="9" fillId="0" borderId="0" xfId="1" applyFont="1" applyFill="1" applyBorder="1" applyAlignment="1">
      <alignment horizontal="centerContinuous"/>
    </xf>
    <xf numFmtId="43" fontId="9" fillId="0" borderId="0" xfId="1" quotePrefix="1" applyFont="1" applyFill="1" applyBorder="1" applyAlignment="1">
      <alignment horizontal="centerContinuous"/>
    </xf>
    <xf numFmtId="17" fontId="10" fillId="0" borderId="0" xfId="1" quotePrefix="1" applyNumberFormat="1" applyFont="1" applyFill="1" applyBorder="1" applyAlignment="1">
      <alignment horizontal="centerContinuous"/>
    </xf>
    <xf numFmtId="17" fontId="10" fillId="0" borderId="0" xfId="1" applyNumberFormat="1" applyFont="1" applyFill="1" applyBorder="1" applyAlignment="1">
      <alignment horizontal="centerContinuous"/>
    </xf>
    <xf numFmtId="43" fontId="11" fillId="0" borderId="0" xfId="1" applyFont="1" applyFill="1" applyBorder="1" applyAlignment="1"/>
    <xf numFmtId="43" fontId="12" fillId="0" borderId="0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11" fillId="0" borderId="0" xfId="1" applyNumberFormat="1" applyFont="1" applyFill="1" applyBorder="1" applyAlignment="1"/>
    <xf numFmtId="43" fontId="10" fillId="0" borderId="0" xfId="1" applyFont="1" applyFill="1" applyBorder="1" applyAlignment="1"/>
    <xf numFmtId="164" fontId="10" fillId="0" borderId="0" xfId="1" applyNumberFormat="1" applyFont="1" applyFill="1" applyBorder="1" applyAlignment="1"/>
    <xf numFmtId="164" fontId="2" fillId="0" borderId="0" xfId="0" applyNumberFormat="1" applyFont="1"/>
    <xf numFmtId="165" fontId="11" fillId="0" borderId="0" xfId="3" applyNumberFormat="1" applyFont="1" applyFill="1" applyBorder="1" applyAlignment="1"/>
    <xf numFmtId="164" fontId="11" fillId="0" borderId="1" xfId="1" applyNumberFormat="1" applyFont="1" applyFill="1" applyBorder="1" applyAlignment="1"/>
    <xf numFmtId="10" fontId="11" fillId="0" borderId="1" xfId="2" applyNumberFormat="1" applyFont="1" applyFill="1" applyBorder="1" applyAlignment="1"/>
    <xf numFmtId="43" fontId="13" fillId="0" borderId="0" xfId="1" quotePrefix="1" applyFont="1" applyFill="1" applyBorder="1" applyAlignment="1">
      <alignment horizontal="right"/>
    </xf>
    <xf numFmtId="164" fontId="12" fillId="0" borderId="1" xfId="1" applyNumberFormat="1" applyFont="1" applyFill="1" applyBorder="1" applyAlignment="1"/>
    <xf numFmtId="10" fontId="12" fillId="0" borderId="1" xfId="2" applyNumberFormat="1" applyFont="1" applyFill="1" applyBorder="1" applyAlignment="1"/>
    <xf numFmtId="164" fontId="13" fillId="0" borderId="0" xfId="1" applyNumberFormat="1" applyFont="1" applyFill="1" applyBorder="1" applyAlignment="1"/>
    <xf numFmtId="164" fontId="12" fillId="0" borderId="0" xfId="1" applyNumberFormat="1" applyFont="1" applyFill="1" applyBorder="1" applyAlignment="1"/>
    <xf numFmtId="43" fontId="12" fillId="0" borderId="0" xfId="1" quotePrefix="1" applyFont="1" applyFill="1" applyBorder="1" applyAlignment="1">
      <alignment horizontal="center"/>
    </xf>
    <xf numFmtId="164" fontId="12" fillId="0" borderId="2" xfId="1" applyNumberFormat="1" applyFont="1" applyFill="1" applyBorder="1" applyAlignment="1"/>
    <xf numFmtId="10" fontId="12" fillId="0" borderId="2" xfId="2" applyNumberFormat="1" applyFont="1" applyFill="1" applyBorder="1" applyAlignment="1"/>
    <xf numFmtId="164" fontId="11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left"/>
    </xf>
    <xf numFmtId="164" fontId="2" fillId="0" borderId="1" xfId="1" applyNumberFormat="1" applyFont="1" applyFill="1" applyBorder="1" applyAlignment="1"/>
    <xf numFmtId="10" fontId="2" fillId="0" borderId="1" xfId="2" applyNumberFormat="1" applyFont="1" applyFill="1" applyBorder="1" applyAlignment="1"/>
    <xf numFmtId="164" fontId="14" fillId="0" borderId="0" xfId="1" applyNumberFormat="1" applyFont="1" applyFill="1" applyBorder="1" applyAlignment="1"/>
    <xf numFmtId="164" fontId="15" fillId="0" borderId="0" xfId="1" applyNumberFormat="1" applyFont="1" applyFill="1" applyBorder="1" applyAlignment="1"/>
    <xf numFmtId="43" fontId="11" fillId="0" borderId="0" xfId="1" applyFont="1" applyFill="1" applyBorder="1" applyAlignment="1">
      <alignment horizontal="left"/>
    </xf>
    <xf numFmtId="164" fontId="12" fillId="0" borderId="3" xfId="1" applyNumberFormat="1" applyFont="1" applyFill="1" applyBorder="1" applyAlignment="1"/>
    <xf numFmtId="10" fontId="12" fillId="0" borderId="3" xfId="2" applyNumberFormat="1" applyFont="1" applyFill="1" applyBorder="1" applyAlignment="1"/>
    <xf numFmtId="43" fontId="11" fillId="0" borderId="0" xfId="1" applyFont="1" applyFill="1" applyBorder="1" applyAlignment="1">
      <alignment horizontal="center"/>
    </xf>
    <xf numFmtId="0" fontId="11" fillId="0" borderId="0" xfId="0" applyFont="1"/>
    <xf numFmtId="10" fontId="2" fillId="0" borderId="1" xfId="1" applyNumberFormat="1" applyFont="1" applyFill="1" applyBorder="1" applyAlignment="1"/>
    <xf numFmtId="10" fontId="4" fillId="0" borderId="1" xfId="1" applyNumberFormat="1" applyFont="1" applyFill="1" applyBorder="1" applyAlignment="1"/>
    <xf numFmtId="10" fontId="11" fillId="0" borderId="1" xfId="1" applyNumberFormat="1" applyFont="1" applyFill="1" applyBorder="1" applyAlignment="1"/>
    <xf numFmtId="10" fontId="12" fillId="0" borderId="1" xfId="1" applyNumberFormat="1" applyFont="1" applyFill="1" applyBorder="1" applyAlignment="1"/>
    <xf numFmtId="10" fontId="11" fillId="0" borderId="0" xfId="1" applyNumberFormat="1" applyFont="1" applyFill="1" applyBorder="1" applyAlignment="1"/>
    <xf numFmtId="10" fontId="12" fillId="0" borderId="0" xfId="1" applyNumberFormat="1" applyFont="1" applyFill="1" applyBorder="1" applyAlignment="1"/>
    <xf numFmtId="10" fontId="11" fillId="0" borderId="0" xfId="2" applyNumberFormat="1" applyFont="1" applyFill="1" applyBorder="1" applyAlignment="1"/>
    <xf numFmtId="10" fontId="12" fillId="0" borderId="0" xfId="2" applyNumberFormat="1" applyFont="1" applyFill="1" applyBorder="1" applyAlignment="1"/>
    <xf numFmtId="43" fontId="11" fillId="0" borderId="0" xfId="1" quotePrefix="1" applyFont="1" applyFill="1" applyBorder="1" applyAlignment="1"/>
    <xf numFmtId="166" fontId="4" fillId="0" borderId="0" xfId="2" applyNumberFormat="1" applyFont="1" applyFill="1" applyBorder="1" applyAlignment="1"/>
    <xf numFmtId="43" fontId="13" fillId="0" borderId="0" xfId="1" applyFont="1" applyFill="1" applyBorder="1" applyAlignment="1">
      <alignment horizontal="right"/>
    </xf>
    <xf numFmtId="164" fontId="2" fillId="0" borderId="2" xfId="1" applyNumberFormat="1" applyFont="1" applyFill="1" applyBorder="1" applyAlignment="1"/>
    <xf numFmtId="10" fontId="2" fillId="0" borderId="2" xfId="2" applyNumberFormat="1" applyFont="1" applyFill="1" applyBorder="1" applyAlignment="1"/>
    <xf numFmtId="165" fontId="0" fillId="0" borderId="0" xfId="1" applyNumberFormat="1" applyFont="1"/>
    <xf numFmtId="38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16" fillId="0" borderId="0" xfId="1" applyNumberFormat="1" applyFont="1"/>
    <xf numFmtId="0" fontId="16" fillId="0" borderId="6" xfId="0" applyFont="1" applyBorder="1"/>
    <xf numFmtId="167" fontId="16" fillId="0" borderId="7" xfId="1" applyNumberFormat="1" applyFont="1" applyBorder="1"/>
    <xf numFmtId="167" fontId="16" fillId="0" borderId="7" xfId="0" applyNumberFormat="1" applyFont="1" applyBorder="1"/>
    <xf numFmtId="38" fontId="16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167" fontId="16" fillId="0" borderId="10" xfId="1" applyNumberFormat="1" applyFont="1" applyBorder="1"/>
    <xf numFmtId="167" fontId="16" fillId="0" borderId="10" xfId="0" applyNumberFormat="1" applyFont="1" applyBorder="1"/>
    <xf numFmtId="38" fontId="16" fillId="0" borderId="10" xfId="0" applyNumberFormat="1" applyFont="1" applyBorder="1"/>
    <xf numFmtId="0" fontId="16" fillId="0" borderId="10" xfId="0" applyFont="1" applyBorder="1"/>
    <xf numFmtId="0" fontId="16" fillId="0" borderId="11" xfId="0" applyFont="1" applyBorder="1"/>
    <xf numFmtId="0" fontId="17" fillId="0" borderId="5" xfId="0" applyFont="1" applyBorder="1" applyAlignment="1">
      <alignment horizontal="center"/>
    </xf>
    <xf numFmtId="167" fontId="17" fillId="0" borderId="5" xfId="1" applyNumberFormat="1" applyFont="1" applyBorder="1" applyAlignment="1">
      <alignment horizontal="center"/>
    </xf>
    <xf numFmtId="0" fontId="0" fillId="0" borderId="5" xfId="0" applyBorder="1"/>
    <xf numFmtId="167" fontId="0" fillId="0" borderId="5" xfId="1" applyNumberFormat="1" applyFont="1" applyBorder="1"/>
    <xf numFmtId="167" fontId="0" fillId="0" borderId="5" xfId="0" applyNumberFormat="1" applyBorder="1"/>
    <xf numFmtId="167" fontId="1" fillId="0" borderId="5" xfId="1" applyNumberFormat="1" applyFont="1" applyBorder="1"/>
    <xf numFmtId="38" fontId="0" fillId="0" borderId="5" xfId="0" applyNumberFormat="1" applyBorder="1"/>
    <xf numFmtId="0" fontId="16" fillId="0" borderId="0" xfId="0" applyFont="1" applyAlignment="1">
      <alignment horizontal="centerContinuous"/>
    </xf>
    <xf numFmtId="167" fontId="0" fillId="0" borderId="0" xfId="1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2" xfId="0" applyBorder="1"/>
    <xf numFmtId="167" fontId="0" fillId="0" borderId="12" xfId="1" applyNumberFormat="1" applyFont="1" applyBorder="1"/>
    <xf numFmtId="167" fontId="0" fillId="0" borderId="12" xfId="0" applyNumberFormat="1" applyBorder="1"/>
    <xf numFmtId="38" fontId="0" fillId="0" borderId="12" xfId="0" applyNumberFormat="1" applyBorder="1"/>
    <xf numFmtId="0" fontId="16" fillId="0" borderId="0" xfId="0" applyFont="1"/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16" fillId="0" borderId="13" xfId="0" quotePrefix="1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38" fontId="16" fillId="0" borderId="8" xfId="0" applyNumberFormat="1" applyFont="1" applyBorder="1"/>
    <xf numFmtId="38" fontId="16" fillId="0" borderId="11" xfId="0" applyNumberFormat="1" applyFont="1" applyBorder="1"/>
    <xf numFmtId="165" fontId="17" fillId="0" borderId="0" xfId="1" applyNumberFormat="1" applyFont="1" applyAlignment="1">
      <alignment horizontal="center" vertical="center" wrapText="1"/>
    </xf>
    <xf numFmtId="167" fontId="17" fillId="0" borderId="0" xfId="1" applyNumberFormat="1" applyFont="1" applyAlignment="1">
      <alignment horizontal="center" vertical="center" wrapText="1"/>
    </xf>
    <xf numFmtId="0" fontId="16" fillId="0" borderId="5" xfId="0" applyFont="1" applyBorder="1"/>
    <xf numFmtId="10" fontId="1" fillId="0" borderId="5" xfId="2" applyNumberFormat="1" applyFont="1" applyBorder="1"/>
    <xf numFmtId="0" fontId="0" fillId="0" borderId="15" xfId="0" applyBorder="1"/>
    <xf numFmtId="0" fontId="0" fillId="0" borderId="16" xfId="0" applyBorder="1"/>
    <xf numFmtId="38" fontId="0" fillId="0" borderId="17" xfId="0" applyNumberFormat="1" applyBorder="1"/>
    <xf numFmtId="10" fontId="1" fillId="0" borderId="12" xfId="2" applyNumberFormat="1" applyFont="1" applyBorder="1"/>
    <xf numFmtId="167" fontId="0" fillId="0" borderId="19" xfId="1" applyNumberFormat="1" applyFont="1" applyBorder="1"/>
    <xf numFmtId="167" fontId="16" fillId="0" borderId="18" xfId="0" applyNumberFormat="1" applyFont="1" applyBorder="1"/>
    <xf numFmtId="10" fontId="16" fillId="0" borderId="18" xfId="2" applyNumberFormat="1" applyFont="1" applyBorder="1"/>
    <xf numFmtId="167" fontId="16" fillId="0" borderId="20" xfId="0" applyNumberFormat="1" applyFont="1" applyBorder="1"/>
    <xf numFmtId="10" fontId="16" fillId="0" borderId="20" xfId="2" applyNumberFormat="1" applyFont="1" applyBorder="1"/>
    <xf numFmtId="0" fontId="16" fillId="2" borderId="6" xfId="0" applyFont="1" applyFill="1" applyBorder="1" applyAlignment="1">
      <alignment horizontal="centerContinuous"/>
    </xf>
    <xf numFmtId="167" fontId="0" fillId="2" borderId="7" xfId="1" applyNumberFormat="1" applyFont="1" applyFill="1" applyBorder="1" applyAlignment="1">
      <alignment horizontal="centerContinuous"/>
    </xf>
    <xf numFmtId="167" fontId="0" fillId="2" borderId="7" xfId="0" applyNumberFormat="1" applyFill="1" applyBorder="1" applyAlignment="1">
      <alignment horizontal="centerContinuous"/>
    </xf>
    <xf numFmtId="38" fontId="0" fillId="2" borderId="7" xfId="0" applyNumberFormat="1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2" borderId="8" xfId="0" applyFill="1" applyBorder="1" applyAlignment="1">
      <alignment horizontal="centerContinuous"/>
    </xf>
    <xf numFmtId="0" fontId="16" fillId="2" borderId="9" xfId="0" applyFont="1" applyFill="1" applyBorder="1" applyAlignment="1">
      <alignment horizontal="centerContinuous"/>
    </xf>
    <xf numFmtId="167" fontId="0" fillId="2" borderId="10" xfId="1" applyNumberFormat="1" applyFont="1" applyFill="1" applyBorder="1" applyAlignment="1">
      <alignment horizontal="centerContinuous"/>
    </xf>
    <xf numFmtId="167" fontId="0" fillId="2" borderId="10" xfId="0" applyNumberFormat="1" applyFill="1" applyBorder="1" applyAlignment="1">
      <alignment horizontal="centerContinuous"/>
    </xf>
    <xf numFmtId="38" fontId="0" fillId="2" borderId="10" xfId="0" applyNumberFormat="1" applyFill="1" applyBorder="1" applyAlignment="1">
      <alignment horizontal="centerContinuous"/>
    </xf>
    <xf numFmtId="0" fontId="0" fillId="2" borderId="10" xfId="0" applyFill="1" applyBorder="1" applyAlignment="1">
      <alignment horizontal="centerContinuous"/>
    </xf>
    <xf numFmtId="0" fontId="0" fillId="2" borderId="11" xfId="0" applyFill="1" applyBorder="1" applyAlignment="1">
      <alignment horizontal="centerContinuous"/>
    </xf>
    <xf numFmtId="0" fontId="16" fillId="3" borderId="15" xfId="0" applyFont="1" applyFill="1" applyBorder="1" applyAlignment="1">
      <alignment horizontal="centerContinuous"/>
    </xf>
    <xf numFmtId="167" fontId="0" fillId="3" borderId="16" xfId="1" applyNumberFormat="1" applyFont="1" applyFill="1" applyBorder="1" applyAlignment="1">
      <alignment horizontal="centerContinuous"/>
    </xf>
    <xf numFmtId="167" fontId="0" fillId="3" borderId="17" xfId="0" applyNumberFormat="1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7" xfId="0" applyFill="1" applyBorder="1" applyAlignment="1">
      <alignment horizontal="centerContinuous"/>
    </xf>
    <xf numFmtId="167" fontId="0" fillId="2" borderId="8" xfId="0" applyNumberFormat="1" applyFill="1" applyBorder="1" applyAlignment="1">
      <alignment horizontal="centerContinuous"/>
    </xf>
    <xf numFmtId="167" fontId="0" fillId="2" borderId="11" xfId="0" applyNumberFormat="1" applyFill="1" applyBorder="1" applyAlignment="1">
      <alignment horizontal="centerContinuous"/>
    </xf>
    <xf numFmtId="10" fontId="0" fillId="0" borderId="5" xfId="2" applyNumberFormat="1" applyFont="1" applyBorder="1"/>
    <xf numFmtId="0" fontId="19" fillId="0" borderId="5" xfId="0" applyFont="1" applyBorder="1"/>
    <xf numFmtId="38" fontId="20" fillId="0" borderId="5" xfId="0" applyNumberFormat="1" applyFont="1" applyBorder="1"/>
    <xf numFmtId="10" fontId="19" fillId="0" borderId="5" xfId="2" applyNumberFormat="1" applyFont="1" applyBorder="1"/>
    <xf numFmtId="0" fontId="0" fillId="0" borderId="5" xfId="0" applyBorder="1" applyAlignment="1">
      <alignment vertical="center"/>
    </xf>
    <xf numFmtId="38" fontId="16" fillId="0" borderId="18" xfId="0" applyNumberFormat="1" applyFont="1" applyBorder="1"/>
    <xf numFmtId="10" fontId="0" fillId="0" borderId="12" xfId="2" applyNumberFormat="1" applyFont="1" applyBorder="1"/>
    <xf numFmtId="0" fontId="0" fillId="0" borderId="19" xfId="0" applyBorder="1"/>
    <xf numFmtId="38" fontId="16" fillId="0" borderId="20" xfId="0" applyNumberFormat="1" applyFont="1" applyBorder="1"/>
    <xf numFmtId="0" fontId="0" fillId="0" borderId="21" xfId="0" applyBorder="1"/>
    <xf numFmtId="0" fontId="21" fillId="0" borderId="0" xfId="0" applyFont="1" applyAlignment="1">
      <alignment horizontal="centerContinuous"/>
    </xf>
    <xf numFmtId="164" fontId="0" fillId="0" borderId="0" xfId="0" applyNumberFormat="1"/>
    <xf numFmtId="43" fontId="12" fillId="0" borderId="0" xfId="1" applyFont="1" applyFill="1" applyBorder="1" applyAlignment="1"/>
    <xf numFmtId="43" fontId="11" fillId="0" borderId="0" xfId="1" applyFont="1" applyFill="1" applyBorder="1" applyAlignment="1">
      <alignment horizontal="right"/>
    </xf>
    <xf numFmtId="43" fontId="12" fillId="3" borderId="0" xfId="1" applyFont="1" applyFill="1" applyBorder="1" applyAlignment="1">
      <alignment horizontal="centerContinuous"/>
    </xf>
    <xf numFmtId="0" fontId="2" fillId="3" borderId="0" xfId="0" applyFont="1" applyFill="1" applyAlignment="1">
      <alignment horizontal="centerContinuous"/>
    </xf>
    <xf numFmtId="43" fontId="11" fillId="3" borderId="0" xfId="1" applyFont="1" applyFill="1" applyBorder="1" applyAlignment="1">
      <alignment horizontal="centerContinuous"/>
    </xf>
    <xf numFmtId="43" fontId="0" fillId="0" borderId="0" xfId="0" applyNumberFormat="1"/>
    <xf numFmtId="43" fontId="11" fillId="0" borderId="5" xfId="1" applyFont="1" applyFill="1" applyBorder="1" applyAlignment="1"/>
    <xf numFmtId="0" fontId="2" fillId="0" borderId="5" xfId="0" applyFont="1" applyBorder="1"/>
    <xf numFmtId="164" fontId="11" fillId="0" borderId="5" xfId="1" applyNumberFormat="1" applyFont="1" applyFill="1" applyBorder="1" applyAlignment="1"/>
    <xf numFmtId="43" fontId="13" fillId="0" borderId="5" xfId="1" applyFont="1" applyFill="1" applyBorder="1" applyAlignment="1"/>
    <xf numFmtId="164" fontId="14" fillId="0" borderId="5" xfId="1" applyNumberFormat="1" applyFont="1" applyFill="1" applyBorder="1" applyAlignment="1"/>
    <xf numFmtId="164" fontId="2" fillId="0" borderId="5" xfId="1" applyNumberFormat="1" applyFont="1" applyFill="1" applyBorder="1" applyAlignment="1"/>
    <xf numFmtId="43" fontId="12" fillId="0" borderId="5" xfId="1" applyFont="1" applyFill="1" applyBorder="1" applyAlignment="1"/>
    <xf numFmtId="43" fontId="11" fillId="0" borderId="5" xfId="1" quotePrefix="1" applyFont="1" applyFill="1" applyBorder="1" applyAlignment="1">
      <alignment horizontal="left"/>
    </xf>
    <xf numFmtId="164" fontId="2" fillId="0" borderId="5" xfId="1" quotePrefix="1" applyNumberFormat="1" applyFont="1" applyFill="1" applyBorder="1" applyAlignment="1">
      <alignment horizontal="left"/>
    </xf>
    <xf numFmtId="43" fontId="10" fillId="0" borderId="5" xfId="1" applyFont="1" applyFill="1" applyBorder="1" applyAlignment="1"/>
    <xf numFmtId="0" fontId="4" fillId="0" borderId="5" xfId="0" applyFont="1" applyBorder="1"/>
    <xf numFmtId="43" fontId="12" fillId="0" borderId="15" xfId="1" applyFont="1" applyFill="1" applyBorder="1" applyAlignment="1"/>
    <xf numFmtId="0" fontId="2" fillId="0" borderId="16" xfId="0" applyFont="1" applyBorder="1"/>
    <xf numFmtId="43" fontId="11" fillId="0" borderId="15" xfId="1" applyFont="1" applyFill="1" applyBorder="1" applyAlignment="1"/>
    <xf numFmtId="164" fontId="2" fillId="0" borderId="12" xfId="1" applyNumberFormat="1" applyFont="1" applyFill="1" applyBorder="1" applyAlignment="1"/>
    <xf numFmtId="164" fontId="4" fillId="0" borderId="18" xfId="1" applyNumberFormat="1" applyFont="1" applyFill="1" applyBorder="1" applyAlignment="1"/>
    <xf numFmtId="164" fontId="2" fillId="0" borderId="12" xfId="1" quotePrefix="1" applyNumberFormat="1" applyFont="1" applyFill="1" applyBorder="1" applyAlignment="1">
      <alignment horizontal="left"/>
    </xf>
    <xf numFmtId="164" fontId="12" fillId="0" borderId="18" xfId="1" applyNumberFormat="1" applyFont="1" applyFill="1" applyBorder="1" applyAlignment="1"/>
    <xf numFmtId="164" fontId="4" fillId="0" borderId="18" xfId="1" quotePrefix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2" fillId="0" borderId="18" xfId="1" applyNumberFormat="1" applyFont="1" applyFill="1" applyBorder="1" applyAlignment="1"/>
    <xf numFmtId="164" fontId="4" fillId="0" borderId="22" xfId="1" applyNumberFormat="1" applyFont="1" applyFill="1" applyBorder="1" applyAlignment="1"/>
    <xf numFmtId="167" fontId="16" fillId="0" borderId="5" xfId="1" applyNumberFormat="1" applyFont="1" applyBorder="1"/>
    <xf numFmtId="167" fontId="0" fillId="2" borderId="8" xfId="1" applyNumberFormat="1" applyFont="1" applyFill="1" applyBorder="1" applyAlignment="1">
      <alignment horizontal="centerContinuous"/>
    </xf>
    <xf numFmtId="167" fontId="0" fillId="2" borderId="11" xfId="1" applyNumberFormat="1" applyFont="1" applyFill="1" applyBorder="1" applyAlignment="1">
      <alignment horizontal="centerContinuous"/>
    </xf>
    <xf numFmtId="167" fontId="17" fillId="3" borderId="5" xfId="1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43" fontId="23" fillId="0" borderId="0" xfId="1" applyFont="1" applyAlignment="1">
      <alignment horizontal="centerContinuous"/>
    </xf>
    <xf numFmtId="43" fontId="24" fillId="0" borderId="0" xfId="1" applyFont="1" applyAlignment="1">
      <alignment horizontal="centerContinuous"/>
    </xf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3" fontId="0" fillId="0" borderId="0" xfId="1" applyFont="1" applyAlignment="1">
      <alignment horizontal="center"/>
    </xf>
    <xf numFmtId="10" fontId="22" fillId="0" borderId="0" xfId="2" applyNumberFormat="1" applyFont="1"/>
    <xf numFmtId="9" fontId="0" fillId="0" borderId="0" xfId="0" applyNumberFormat="1" applyAlignment="1">
      <alignment horizontal="center"/>
    </xf>
    <xf numFmtId="10" fontId="1" fillId="0" borderId="0" xfId="2" applyNumberFormat="1"/>
    <xf numFmtId="165" fontId="0" fillId="0" borderId="0" xfId="0" applyNumberFormat="1"/>
    <xf numFmtId="165" fontId="16" fillId="0" borderId="0" xfId="0" applyNumberFormat="1" applyFont="1"/>
    <xf numFmtId="10" fontId="0" fillId="0" borderId="0" xfId="0" applyNumberFormat="1" applyAlignment="1">
      <alignment horizontal="right"/>
    </xf>
    <xf numFmtId="10" fontId="22" fillId="0" borderId="0" xfId="0" applyNumberFormat="1" applyFont="1" applyAlignment="1">
      <alignment horizontal="right"/>
    </xf>
    <xf numFmtId="10" fontId="22" fillId="0" borderId="0" xfId="2" applyNumberFormat="1" applyFont="1" applyAlignment="1">
      <alignment horizontal="right"/>
    </xf>
    <xf numFmtId="10" fontId="22" fillId="0" borderId="0" xfId="2" applyNumberFormat="1" applyFont="1" applyFill="1" applyAlignment="1">
      <alignment horizontal="right"/>
    </xf>
    <xf numFmtId="0" fontId="27" fillId="0" borderId="0" xfId="0" applyFont="1"/>
    <xf numFmtId="0" fontId="28" fillId="0" borderId="0" xfId="0" applyFont="1"/>
    <xf numFmtId="10" fontId="16" fillId="0" borderId="0" xfId="2" applyNumberFormat="1" applyFont="1" applyFill="1"/>
    <xf numFmtId="10" fontId="1" fillId="0" borderId="0" xfId="2" applyNumberFormat="1" applyAlignment="1">
      <alignment horizontal="right"/>
    </xf>
    <xf numFmtId="10" fontId="0" fillId="0" borderId="0" xfId="0" applyNumberFormat="1"/>
    <xf numFmtId="9" fontId="29" fillId="0" borderId="0" xfId="2" applyFont="1"/>
    <xf numFmtId="165" fontId="6" fillId="0" borderId="0" xfId="0" applyNumberFormat="1" applyFont="1"/>
    <xf numFmtId="165" fontId="0" fillId="0" borderId="0" xfId="1" applyNumberFormat="1" applyFont="1" applyAlignment="1">
      <alignment horizontal="center"/>
    </xf>
    <xf numFmtId="164" fontId="6" fillId="0" borderId="0" xfId="0" applyNumberFormat="1" applyFont="1"/>
    <xf numFmtId="9" fontId="29" fillId="0" borderId="0" xfId="0" applyNumberFormat="1" applyFont="1"/>
    <xf numFmtId="43" fontId="4" fillId="4" borderId="0" xfId="1" applyFont="1" applyFill="1" applyBorder="1" applyAlignment="1">
      <alignment horizontal="centerContinuous"/>
    </xf>
    <xf numFmtId="0" fontId="6" fillId="4" borderId="0" xfId="0" applyFont="1" applyFill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centerContinuous"/>
    </xf>
    <xf numFmtId="0" fontId="21" fillId="0" borderId="25" xfId="0" applyFont="1" applyBorder="1" applyAlignment="1">
      <alignment horizontal="centerContinuous"/>
    </xf>
    <xf numFmtId="0" fontId="0" fillId="0" borderId="25" xfId="0" applyBorder="1"/>
    <xf numFmtId="0" fontId="0" fillId="0" borderId="0" xfId="0" quotePrefix="1"/>
    <xf numFmtId="164" fontId="4" fillId="0" borderId="0" xfId="1" quotePrefix="1" applyNumberFormat="1" applyFont="1" applyFill="1" applyBorder="1" applyAlignment="1">
      <alignment horizontal="right"/>
    </xf>
    <xf numFmtId="0" fontId="30" fillId="0" borderId="0" xfId="0" applyFont="1"/>
    <xf numFmtId="164" fontId="4" fillId="5" borderId="2" xfId="1" applyNumberFormat="1" applyFont="1" applyFill="1" applyBorder="1" applyAlignment="1"/>
    <xf numFmtId="164" fontId="11" fillId="5" borderId="0" xfId="1" applyNumberFormat="1" applyFont="1" applyFill="1" applyBorder="1" applyAlignment="1"/>
    <xf numFmtId="164" fontId="11" fillId="5" borderId="5" xfId="1" applyNumberFormat="1" applyFont="1" applyFill="1" applyBorder="1" applyAlignment="1"/>
    <xf numFmtId="164" fontId="11" fillId="2" borderId="0" xfId="1" applyNumberFormat="1" applyFont="1" applyFill="1" applyBorder="1" applyAlignment="1"/>
    <xf numFmtId="164" fontId="4" fillId="2" borderId="22" xfId="1" applyNumberFormat="1" applyFont="1" applyFill="1" applyBorder="1" applyAlignment="1"/>
    <xf numFmtId="164" fontId="11" fillId="6" borderId="0" xfId="1" applyNumberFormat="1" applyFont="1" applyFill="1" applyBorder="1" applyAlignment="1"/>
    <xf numFmtId="164" fontId="30" fillId="6" borderId="0" xfId="0" applyNumberFormat="1" applyFont="1" applyFill="1"/>
    <xf numFmtId="0" fontId="31" fillId="0" borderId="0" xfId="0" applyFont="1" applyAlignment="1">
      <alignment horizontal="center"/>
    </xf>
    <xf numFmtId="164" fontId="12" fillId="7" borderId="1" xfId="1" applyNumberFormat="1" applyFont="1" applyFill="1" applyBorder="1" applyAlignment="1"/>
    <xf numFmtId="167" fontId="16" fillId="7" borderId="5" xfId="1" applyNumberFormat="1" applyFont="1" applyFill="1" applyBorder="1"/>
    <xf numFmtId="167" fontId="0" fillId="7" borderId="5" xfId="1" applyNumberFormat="1" applyFont="1" applyFill="1" applyBorder="1"/>
    <xf numFmtId="164" fontId="0" fillId="0" borderId="5" xfId="0" applyNumberFormat="1" applyBorder="1"/>
  </cellXfs>
  <cellStyles count="4">
    <cellStyle name="Millares" xfId="1" builtinId="3"/>
    <cellStyle name="Millares 2" xfId="3" xr:uid="{00000000-0005-0000-0000-000001000000}"/>
    <cellStyle name="Normal" xfId="0" builtinId="0"/>
    <cellStyle name="Porcentaje" xfId="2" builtinId="5"/>
  </cellStyles>
  <dxfs count="116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Impuestos%202022/SINERGIA_Dec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LA/Corporativo%20MLM/Cierre%202021/MLM%20Resumen%20balanzas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LA/Hi%20Tech%20Audio/Estados%20financieros/Abril%202019/Comparativos%20Abr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Hi%20Tech%20Audio\Impuestos%202019\Mayo\HTA_Dec_2019%20Mayo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Impuestos\2019\Miranda_dec_2019-Cr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Cierre%202021/Sinergia%20Cierre%20Anu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ZO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ISR"/>
      <sheetName val="IVA"/>
      <sheetName val="ISR Ret"/>
      <sheetName val="IVA Ret"/>
      <sheetName val="Resumen"/>
      <sheetName val="notas"/>
    </sheetNames>
    <sheetDataSet>
      <sheetData sheetId="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1955730.1563498634</v>
          </cell>
          <cell r="E4">
            <v>0</v>
          </cell>
          <cell r="F4">
            <v>1082785.276726</v>
          </cell>
          <cell r="G4">
            <v>1422693.9619351591</v>
          </cell>
          <cell r="H4">
            <v>1615821.4711407041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1754081.2748498633</v>
          </cell>
          <cell r="E5">
            <v>0</v>
          </cell>
          <cell r="F5">
            <v>1082785.276726</v>
          </cell>
          <cell r="G5">
            <v>1419641.268835159</v>
          </cell>
          <cell r="H5">
            <v>1417225.282740704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73786.953000001173</v>
          </cell>
          <cell r="E6">
            <v>0</v>
          </cell>
          <cell r="F6">
            <v>538411.54</v>
          </cell>
          <cell r="G6">
            <v>512959.69009999989</v>
          </cell>
          <cell r="H6">
            <v>99238.802900001276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73786.953000001173</v>
          </cell>
          <cell r="E7">
            <v>0</v>
          </cell>
          <cell r="F7">
            <v>538411.54</v>
          </cell>
          <cell r="G7">
            <v>512959.69009999989</v>
          </cell>
          <cell r="H7">
            <v>99238.802900001276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73786.953000001173</v>
          </cell>
          <cell r="E8">
            <v>0</v>
          </cell>
          <cell r="F8">
            <v>538411.54</v>
          </cell>
          <cell r="G8">
            <v>512959.69009999989</v>
          </cell>
          <cell r="H8">
            <v>99238.802900001276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1000</v>
          </cell>
          <cell r="E9">
            <v>0</v>
          </cell>
          <cell r="F9">
            <v>2030</v>
          </cell>
          <cell r="G9">
            <v>0</v>
          </cell>
          <cell r="H9">
            <v>3030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1000</v>
          </cell>
          <cell r="E10">
            <v>0</v>
          </cell>
          <cell r="F10">
            <v>2030</v>
          </cell>
          <cell r="G10">
            <v>0</v>
          </cell>
          <cell r="H10">
            <v>3030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0</v>
          </cell>
          <cell r="E12">
            <v>0</v>
          </cell>
          <cell r="F12">
            <v>2030</v>
          </cell>
          <cell r="G12">
            <v>0</v>
          </cell>
          <cell r="H12">
            <v>2030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72786.953000001173</v>
          </cell>
          <cell r="E13">
            <v>0</v>
          </cell>
          <cell r="F13">
            <v>536381.54</v>
          </cell>
          <cell r="G13">
            <v>512959.69009999989</v>
          </cell>
          <cell r="H13">
            <v>96208.802900001276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72786.953000001173</v>
          </cell>
          <cell r="E14">
            <v>0</v>
          </cell>
          <cell r="F14">
            <v>536381.54</v>
          </cell>
          <cell r="G14">
            <v>512959.69009999989</v>
          </cell>
          <cell r="H14">
            <v>96208.802900001276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74603.993000001181</v>
          </cell>
          <cell r="E15">
            <v>0</v>
          </cell>
          <cell r="F15">
            <v>534564.5</v>
          </cell>
          <cell r="G15">
            <v>512959.69009999989</v>
          </cell>
          <cell r="H15">
            <v>96208.80290000129</v>
          </cell>
          <cell r="I15">
            <v>0</v>
          </cell>
        </row>
        <row r="16">
          <cell r="B16" t="str">
            <v>1.1.1.1.1.1.2.1.2</v>
          </cell>
          <cell r="C16" t="str">
            <v>CLARA - TARJETA DE CREDITO</v>
          </cell>
          <cell r="D16">
            <v>-1817.0400000000081</v>
          </cell>
          <cell r="E16">
            <v>0</v>
          </cell>
          <cell r="F16">
            <v>1817.04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1.1.1.3</v>
          </cell>
          <cell r="C17" t="str">
            <v xml:space="preserve"> CUENTAS POR COBRAR </v>
          </cell>
          <cell r="D17">
            <v>616822.2512692404</v>
          </cell>
          <cell r="E17">
            <v>0</v>
          </cell>
          <cell r="F17">
            <v>320471.63679999998</v>
          </cell>
          <cell r="G17">
            <v>586146.58375915943</v>
          </cell>
          <cell r="H17">
            <v>351147.304310081</v>
          </cell>
          <cell r="I17">
            <v>0</v>
          </cell>
        </row>
        <row r="18">
          <cell r="B18" t="str">
            <v>1.1.1.3.1</v>
          </cell>
          <cell r="C18" t="str">
            <v xml:space="preserve"> A CARGO DE CLIENTES </v>
          </cell>
          <cell r="D18">
            <v>570117.74401327537</v>
          </cell>
          <cell r="E18">
            <v>0</v>
          </cell>
          <cell r="F18">
            <v>307482.91680000001</v>
          </cell>
          <cell r="G18">
            <v>553592.86880000005</v>
          </cell>
          <cell r="H18">
            <v>324007.79201327532</v>
          </cell>
          <cell r="I18">
            <v>0</v>
          </cell>
        </row>
        <row r="19">
          <cell r="B19" t="str">
            <v>1.1.1.3.1.1</v>
          </cell>
          <cell r="C19" t="str">
            <v xml:space="preserve"> CLIENTES NACIONALES </v>
          </cell>
          <cell r="D19">
            <v>570117.74401327537</v>
          </cell>
          <cell r="E19">
            <v>0</v>
          </cell>
          <cell r="F19">
            <v>307482.91680000001</v>
          </cell>
          <cell r="G19">
            <v>553592.86880000005</v>
          </cell>
          <cell r="H19">
            <v>324007.79201327532</v>
          </cell>
          <cell r="I19">
            <v>0</v>
          </cell>
        </row>
        <row r="20">
          <cell r="B20" t="str">
            <v>1.1.1.3.1.1.1</v>
          </cell>
          <cell r="C20" t="str">
            <v xml:space="preserve">HOSPITALES H SA DE CV  </v>
          </cell>
          <cell r="D20">
            <v>40421.92839999999</v>
          </cell>
          <cell r="E20">
            <v>0</v>
          </cell>
          <cell r="F20">
            <v>1532.3484000000001</v>
          </cell>
          <cell r="G20">
            <v>37382.403600000012</v>
          </cell>
          <cell r="H20">
            <v>4571.87319999998</v>
          </cell>
          <cell r="I20">
            <v>0</v>
          </cell>
        </row>
        <row r="21">
          <cell r="B21" t="str">
            <v>1.1.1.3.1.1.6</v>
          </cell>
          <cell r="C21" t="str">
            <v xml:space="preserve">CORPORATIVO HOSPITAL SATELITE SA DE CV  </v>
          </cell>
          <cell r="D21">
            <v>8242.1247999999996</v>
          </cell>
          <cell r="E21">
            <v>0</v>
          </cell>
          <cell r="F21">
            <v>0</v>
          </cell>
          <cell r="G21">
            <v>0</v>
          </cell>
          <cell r="H21">
            <v>8242.1247999999996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17127.121599999984</v>
          </cell>
          <cell r="E22">
            <v>0</v>
          </cell>
          <cell r="F22">
            <v>14426.224</v>
          </cell>
          <cell r="G22">
            <v>17127.121599999999</v>
          </cell>
          <cell r="H22">
            <v>14426.223999999986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369369.93760399986</v>
          </cell>
          <cell r="E23">
            <v>0</v>
          </cell>
          <cell r="F23">
            <v>145841.8236</v>
          </cell>
          <cell r="G23">
            <v>369369.9376</v>
          </cell>
          <cell r="H23">
            <v>145841.82360399986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9733.9207989998977</v>
          </cell>
          <cell r="E24">
            <v>0</v>
          </cell>
          <cell r="F24">
            <v>0</v>
          </cell>
          <cell r="G24">
            <v>8974.5591999999997</v>
          </cell>
          <cell r="H24">
            <v>759.36159899989798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59483.074799999915</v>
          </cell>
          <cell r="E25">
            <v>0</v>
          </cell>
          <cell r="F25">
            <v>20024.9408</v>
          </cell>
          <cell r="G25">
            <v>59483.074799999988</v>
          </cell>
          <cell r="H25">
            <v>20024.940799999924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34146.316802000278</v>
          </cell>
          <cell r="E26">
            <v>0</v>
          </cell>
          <cell r="F26">
            <v>17073.1584</v>
          </cell>
          <cell r="G26">
            <v>34146.316800000001</v>
          </cell>
          <cell r="H26">
            <v>17073.158402000277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4929.7215999999999</v>
          </cell>
          <cell r="E27">
            <v>0</v>
          </cell>
          <cell r="F27">
            <v>50142.6008</v>
          </cell>
          <cell r="G27">
            <v>18489.866399999999</v>
          </cell>
          <cell r="H27">
            <v>36582.455999999998</v>
          </cell>
          <cell r="I27">
            <v>0</v>
          </cell>
        </row>
        <row r="28">
          <cell r="B28" t="str">
            <v>1.1.1.3.1.1.23</v>
          </cell>
          <cell r="C28" t="str">
            <v xml:space="preserve">MULTIMEDICA NORTE S.A. DE CV  </v>
          </cell>
          <cell r="D28">
            <v>26663.597600000001</v>
          </cell>
          <cell r="E28">
            <v>0</v>
          </cell>
          <cell r="F28">
            <v>25853.337599999999</v>
          </cell>
          <cell r="G28">
            <v>0</v>
          </cell>
          <cell r="H28">
            <v>52516.9352</v>
          </cell>
          <cell r="I28">
            <v>0</v>
          </cell>
        </row>
        <row r="29">
          <cell r="B29" t="str">
            <v>1.1.1.3.1.1.27</v>
          </cell>
          <cell r="C29" t="str">
            <v xml:space="preserve">OPERADORA DE HOSPITALES ANGELES, S.A.  </v>
          </cell>
          <cell r="D29">
            <v>0</v>
          </cell>
          <cell r="E29">
            <v>0</v>
          </cell>
          <cell r="F29">
            <v>23968.894400000008</v>
          </cell>
          <cell r="G29">
            <v>0</v>
          </cell>
          <cell r="H29">
            <v>23968.894400000008</v>
          </cell>
          <cell r="I29">
            <v>0</v>
          </cell>
        </row>
        <row r="30">
          <cell r="B30" t="str">
            <v>1.1.1.3.1.1.28</v>
          </cell>
          <cell r="C30" t="str">
            <v xml:space="preserve">ASESORES EN TECNOLOGIA BIOMEDICA SA DE CV  </v>
          </cell>
          <cell r="D30">
            <v>0</v>
          </cell>
          <cell r="E30">
            <v>0</v>
          </cell>
          <cell r="F30">
            <v>8619.5887999999995</v>
          </cell>
          <cell r="G30">
            <v>8619.5887999999995</v>
          </cell>
          <cell r="H30">
            <v>0</v>
          </cell>
          <cell r="I30">
            <v>0</v>
          </cell>
        </row>
        <row r="31">
          <cell r="B31" t="str">
            <v>1.1.1.3.2</v>
          </cell>
          <cell r="C31" t="str">
            <v xml:space="preserve"> A CARGO DE OTROS DEUDORES </v>
          </cell>
          <cell r="D31">
            <v>46704.507255965029</v>
          </cell>
          <cell r="E31">
            <v>0</v>
          </cell>
          <cell r="F31">
            <v>12988.720000000001</v>
          </cell>
          <cell r="G31">
            <v>32553.71495915933</v>
          </cell>
          <cell r="H31">
            <v>27139.512296805697</v>
          </cell>
          <cell r="I31">
            <v>0</v>
          </cell>
        </row>
        <row r="32">
          <cell r="B32" t="str">
            <v>1.1.1.3.2.4</v>
          </cell>
          <cell r="C32" t="str">
            <v xml:space="preserve"> DEUDORES DIVERSOS </v>
          </cell>
          <cell r="D32">
            <v>0.93725596501826658</v>
          </cell>
          <cell r="E32">
            <v>0</v>
          </cell>
          <cell r="F32">
            <v>12988.720000000001</v>
          </cell>
          <cell r="G32">
            <v>8410.7149591593297</v>
          </cell>
          <cell r="H32">
            <v>4578.9422968056897</v>
          </cell>
          <cell r="I32">
            <v>0</v>
          </cell>
        </row>
        <row r="33">
          <cell r="B33" t="str">
            <v>1.1.1.3.2.4.1</v>
          </cell>
          <cell r="C33" t="str">
            <v xml:space="preserve"> DEUDORES DIVERSOS </v>
          </cell>
          <cell r="D33">
            <v>0.93725596501826658</v>
          </cell>
          <cell r="E33">
            <v>0</v>
          </cell>
          <cell r="F33">
            <v>12988.720000000001</v>
          </cell>
          <cell r="G33">
            <v>8410.7149591593297</v>
          </cell>
          <cell r="H33">
            <v>4578.9422968056897</v>
          </cell>
          <cell r="I33">
            <v>0</v>
          </cell>
        </row>
        <row r="34">
          <cell r="B34" t="str">
            <v>1.1.1.3.2.4.1.1</v>
          </cell>
          <cell r="C34" t="str">
            <v xml:space="preserve">ILT SERVICIOS ADUANALES S.C.  </v>
          </cell>
          <cell r="D34">
            <v>0</v>
          </cell>
          <cell r="E34">
            <v>0</v>
          </cell>
          <cell r="F34">
            <v>8410.7200000000012</v>
          </cell>
          <cell r="G34">
            <v>8410.7149591593297</v>
          </cell>
          <cell r="H34">
            <v>0</v>
          </cell>
          <cell r="I34">
            <v>0</v>
          </cell>
        </row>
        <row r="35">
          <cell r="B35" t="str">
            <v>1.1.1.3.2.4.1.2</v>
          </cell>
          <cell r="C35" t="str">
            <v xml:space="preserve">ERNESTO LARIOS LEON  </v>
          </cell>
          <cell r="D35">
            <v>0.93999999999869033</v>
          </cell>
          <cell r="E35">
            <v>0</v>
          </cell>
          <cell r="F35">
            <v>0</v>
          </cell>
          <cell r="G35">
            <v>0</v>
          </cell>
          <cell r="H35">
            <v>0.93999999999869033</v>
          </cell>
          <cell r="I35">
            <v>0</v>
          </cell>
        </row>
        <row r="36">
          <cell r="B36" t="str">
            <v>1.1.1.3.2.4.1.6</v>
          </cell>
          <cell r="C36" t="str">
            <v xml:space="preserve">AARI YOLANDA RAMIREZ  </v>
          </cell>
          <cell r="D36">
            <v>0</v>
          </cell>
          <cell r="E36">
            <v>0</v>
          </cell>
          <cell r="F36">
            <v>4578</v>
          </cell>
          <cell r="G36">
            <v>0</v>
          </cell>
          <cell r="H36">
            <v>4578</v>
          </cell>
          <cell r="I36">
            <v>0</v>
          </cell>
        </row>
        <row r="37">
          <cell r="B37" t="str">
            <v>1.1.1.3.2.5</v>
          </cell>
          <cell r="C37" t="str">
            <v xml:space="preserve"> IMPUESTOS A FAVOR </v>
          </cell>
          <cell r="D37">
            <v>46703.570000000007</v>
          </cell>
          <cell r="E37">
            <v>0</v>
          </cell>
          <cell r="F37">
            <v>0</v>
          </cell>
          <cell r="G37">
            <v>24143</v>
          </cell>
          <cell r="H37">
            <v>22560.570000000007</v>
          </cell>
          <cell r="I37">
            <v>0</v>
          </cell>
        </row>
        <row r="38">
          <cell r="B38" t="str">
            <v>1.1.1.3.2.5.1</v>
          </cell>
          <cell r="C38" t="str">
            <v>IVA A FAVOR</v>
          </cell>
          <cell r="D38">
            <v>46703.570000000007</v>
          </cell>
          <cell r="E38">
            <v>0</v>
          </cell>
          <cell r="F38">
            <v>0</v>
          </cell>
          <cell r="G38">
            <v>24143</v>
          </cell>
          <cell r="H38">
            <v>22560.570000000007</v>
          </cell>
          <cell r="I38">
            <v>0</v>
          </cell>
        </row>
        <row r="39">
          <cell r="B39" t="str">
            <v>1.1.1.5</v>
          </cell>
          <cell r="C39" t="str">
            <v xml:space="preserve"> INVENTARIOS </v>
          </cell>
          <cell r="D39">
            <v>588433.10709764983</v>
          </cell>
          <cell r="E39">
            <v>0</v>
          </cell>
          <cell r="F39">
            <v>120010.269126</v>
          </cell>
          <cell r="G39">
            <v>233374.30407599994</v>
          </cell>
          <cell r="H39">
            <v>475069.07214764995</v>
          </cell>
          <cell r="I39">
            <v>0</v>
          </cell>
        </row>
        <row r="40">
          <cell r="B40" t="str">
            <v>1.1.1.5.1</v>
          </cell>
          <cell r="C40" t="str">
            <v xml:space="preserve"> PRODUCTOS TERMINADOS </v>
          </cell>
          <cell r="D40">
            <v>588433.10709764983</v>
          </cell>
          <cell r="E40">
            <v>0</v>
          </cell>
          <cell r="F40">
            <v>120010.269126</v>
          </cell>
          <cell r="G40">
            <v>233374.30407599994</v>
          </cell>
          <cell r="H40">
            <v>475069.07214764995</v>
          </cell>
          <cell r="I40">
            <v>0</v>
          </cell>
        </row>
        <row r="41">
          <cell r="B41" t="str">
            <v>1.1.1.5.1.1</v>
          </cell>
          <cell r="C41" t="str">
            <v xml:space="preserve"> ALMACÉN MATRIZ </v>
          </cell>
          <cell r="D41">
            <v>417461.72352807992</v>
          </cell>
          <cell r="E41">
            <v>0</v>
          </cell>
          <cell r="F41">
            <v>23909.716163999998</v>
          </cell>
          <cell r="G41">
            <v>144070.14702899996</v>
          </cell>
          <cell r="H41">
            <v>297301.29266308004</v>
          </cell>
          <cell r="I41">
            <v>0</v>
          </cell>
        </row>
        <row r="42">
          <cell r="B42" t="str">
            <v>1.1.1.5.1.2</v>
          </cell>
          <cell r="C42" t="str">
            <v xml:space="preserve"> ALMACÉN MONTERREY </v>
          </cell>
          <cell r="D42">
            <v>170971.38356956994</v>
          </cell>
          <cell r="E42">
            <v>0</v>
          </cell>
          <cell r="F42">
            <v>96100.552962000002</v>
          </cell>
          <cell r="G42">
            <v>89304.157047000001</v>
          </cell>
          <cell r="H42">
            <v>177767.77948456991</v>
          </cell>
          <cell r="I42">
            <v>0</v>
          </cell>
        </row>
        <row r="43">
          <cell r="B43" t="str">
            <v>1.1.1.9</v>
          </cell>
          <cell r="C43" t="str">
            <v xml:space="preserve"> PAGOS ANTICIPADOS </v>
          </cell>
          <cell r="D43">
            <v>466473.75236596761</v>
          </cell>
          <cell r="E43">
            <v>0</v>
          </cell>
          <cell r="F43">
            <v>84868.12</v>
          </cell>
          <cell r="G43">
            <v>79868.12</v>
          </cell>
          <cell r="H43">
            <v>471473.75236596761</v>
          </cell>
          <cell r="I43">
            <v>0</v>
          </cell>
        </row>
        <row r="44">
          <cell r="B44" t="str">
            <v>1.1.1.9.1</v>
          </cell>
          <cell r="C44" t="str">
            <v xml:space="preserve"> ANTICIPO A PROVEEDORES </v>
          </cell>
          <cell r="D44">
            <v>378806.75236596761</v>
          </cell>
          <cell r="E44">
            <v>0</v>
          </cell>
          <cell r="F44">
            <v>12420.369999999999</v>
          </cell>
          <cell r="G44">
            <v>12420.369999999999</v>
          </cell>
          <cell r="H44">
            <v>378806.75236596761</v>
          </cell>
          <cell r="I44">
            <v>0</v>
          </cell>
        </row>
        <row r="45">
          <cell r="B45" t="str">
            <v>1.1.1.9.1.1</v>
          </cell>
          <cell r="C45" t="str">
            <v xml:space="preserve"> ANTICIPO A PROVEEDORES NACIONAL </v>
          </cell>
          <cell r="D45">
            <v>0</v>
          </cell>
          <cell r="E45">
            <v>0</v>
          </cell>
          <cell r="F45">
            <v>12420.369999999999</v>
          </cell>
          <cell r="G45">
            <v>12420.369999999999</v>
          </cell>
          <cell r="H45">
            <v>0</v>
          </cell>
          <cell r="I45">
            <v>0</v>
          </cell>
        </row>
        <row r="46">
          <cell r="B46" t="str">
            <v>1.1.1.9.1.1.2</v>
          </cell>
          <cell r="C46" t="str">
            <v xml:space="preserve">ILT SERVICIOS ADUANALES S.C.  </v>
          </cell>
          <cell r="D46">
            <v>0</v>
          </cell>
          <cell r="E46">
            <v>0</v>
          </cell>
          <cell r="F46">
            <v>5800</v>
          </cell>
          <cell r="G46">
            <v>5800</v>
          </cell>
          <cell r="H46">
            <v>0</v>
          </cell>
          <cell r="I46">
            <v>0</v>
          </cell>
        </row>
        <row r="47">
          <cell r="B47" t="str">
            <v>1.1.1.9.1.1.10</v>
          </cell>
          <cell r="C47" t="str">
            <v xml:space="preserve">DANIELA GONZALEZ ARROYO  </v>
          </cell>
          <cell r="D47">
            <v>0</v>
          </cell>
          <cell r="E47">
            <v>0</v>
          </cell>
          <cell r="F47">
            <v>6620.37</v>
          </cell>
          <cell r="G47">
            <v>6620.37</v>
          </cell>
          <cell r="H47">
            <v>0</v>
          </cell>
          <cell r="I47">
            <v>0</v>
          </cell>
        </row>
        <row r="48">
          <cell r="B48" t="str">
            <v>1.1.1.9.1.2</v>
          </cell>
          <cell r="C48" t="str">
            <v xml:space="preserve"> ANTICIPO A PROVEEDORES EXTRANJEROS </v>
          </cell>
          <cell r="D48">
            <v>378806.75</v>
          </cell>
          <cell r="E48">
            <v>0</v>
          </cell>
          <cell r="F48">
            <v>0</v>
          </cell>
          <cell r="G48">
            <v>0</v>
          </cell>
          <cell r="H48">
            <v>378806.75</v>
          </cell>
          <cell r="I48">
            <v>0</v>
          </cell>
        </row>
        <row r="49">
          <cell r="B49" t="str">
            <v>1.1.1.9.1.2.3</v>
          </cell>
          <cell r="C49" t="str">
            <v xml:space="preserve">PMS TIP TEKNOLOJILERI SAN. TIC. A. S. 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1.1.1.9.6</v>
          </cell>
          <cell r="C50" t="str">
            <v xml:space="preserve"> DERECHOS Y CONTRIBUCIONES PAGADOS POR ANTICIPADO </v>
          </cell>
          <cell r="D50">
            <v>87667</v>
          </cell>
          <cell r="E50">
            <v>0</v>
          </cell>
          <cell r="F50">
            <v>0</v>
          </cell>
          <cell r="G50">
            <v>0</v>
          </cell>
          <cell r="H50">
            <v>87667</v>
          </cell>
          <cell r="I50">
            <v>0</v>
          </cell>
        </row>
        <row r="51">
          <cell r="B51" t="str">
            <v>1.1.1.9.6.1</v>
          </cell>
          <cell r="C51" t="str">
            <v>DERECHOS Y CONTRIBUCIONES PAGADOS POR ANTICIPADO</v>
          </cell>
          <cell r="D51">
            <v>87667</v>
          </cell>
          <cell r="E51">
            <v>0</v>
          </cell>
          <cell r="F51">
            <v>0</v>
          </cell>
          <cell r="G51">
            <v>0</v>
          </cell>
          <cell r="H51">
            <v>87667</v>
          </cell>
          <cell r="I51">
            <v>0</v>
          </cell>
        </row>
        <row r="52">
          <cell r="B52" t="str">
            <v>1.1.1.9.13</v>
          </cell>
          <cell r="C52" t="str">
            <v xml:space="preserve"> ANTICIPO DE SALARIOS </v>
          </cell>
          <cell r="D52">
            <v>0</v>
          </cell>
          <cell r="E52">
            <v>0</v>
          </cell>
          <cell r="F52">
            <v>72447.75</v>
          </cell>
          <cell r="G52">
            <v>67447.75</v>
          </cell>
          <cell r="H52">
            <v>5000</v>
          </cell>
          <cell r="I52">
            <v>0</v>
          </cell>
        </row>
        <row r="53">
          <cell r="B53" t="str">
            <v>1.1.1.9.13.1</v>
          </cell>
          <cell r="C53" t="str">
            <v xml:space="preserve"> ANTICIPO DE SALARIOS </v>
          </cell>
          <cell r="D53">
            <v>0</v>
          </cell>
          <cell r="E53">
            <v>0</v>
          </cell>
          <cell r="F53">
            <v>72447.75</v>
          </cell>
          <cell r="G53">
            <v>67447.75</v>
          </cell>
          <cell r="H53">
            <v>5000</v>
          </cell>
          <cell r="I53">
            <v>0</v>
          </cell>
        </row>
        <row r="54">
          <cell r="B54" t="str">
            <v>1.1.1.9.13.1.2</v>
          </cell>
          <cell r="C54" t="str">
            <v>EDUARDO ROMERO FLORES</v>
          </cell>
          <cell r="D54">
            <v>0</v>
          </cell>
          <cell r="E54">
            <v>0</v>
          </cell>
          <cell r="F54">
            <v>1254.27</v>
          </cell>
          <cell r="G54">
            <v>1254.27</v>
          </cell>
          <cell r="H54">
            <v>0</v>
          </cell>
          <cell r="I54">
            <v>0</v>
          </cell>
        </row>
        <row r="55">
          <cell r="B55" t="str">
            <v>1.1.1.9.13.1.6</v>
          </cell>
          <cell r="C55" t="str">
            <v xml:space="preserve">SALISA CELIA GASCA COLIN  </v>
          </cell>
          <cell r="D55">
            <v>0</v>
          </cell>
          <cell r="E55">
            <v>0</v>
          </cell>
          <cell r="F55">
            <v>789.81</v>
          </cell>
          <cell r="G55">
            <v>789.81</v>
          </cell>
          <cell r="H55">
            <v>0</v>
          </cell>
          <cell r="I55">
            <v>0</v>
          </cell>
        </row>
        <row r="56">
          <cell r="B56" t="str">
            <v>1.1.1.9.13.1.8</v>
          </cell>
          <cell r="C56" t="str">
            <v xml:space="preserve">NOMINA  </v>
          </cell>
          <cell r="D56">
            <v>0</v>
          </cell>
          <cell r="E56">
            <v>0</v>
          </cell>
          <cell r="F56">
            <v>44936.52</v>
          </cell>
          <cell r="G56">
            <v>44936.52</v>
          </cell>
          <cell r="H56">
            <v>0</v>
          </cell>
          <cell r="I56">
            <v>0</v>
          </cell>
        </row>
        <row r="57">
          <cell r="B57" t="str">
            <v>1.1.1.9.13.1.10</v>
          </cell>
          <cell r="C57" t="str">
            <v xml:space="preserve">BRENDA GUTIERREZ VILLANUEVA  </v>
          </cell>
          <cell r="D57">
            <v>0</v>
          </cell>
          <cell r="E57">
            <v>0</v>
          </cell>
          <cell r="F57">
            <v>5000</v>
          </cell>
          <cell r="G57">
            <v>0</v>
          </cell>
          <cell r="H57">
            <v>5000</v>
          </cell>
          <cell r="I57">
            <v>0</v>
          </cell>
        </row>
        <row r="58">
          <cell r="B58" t="str">
            <v>1.1.1.9.13.1.11</v>
          </cell>
          <cell r="C58" t="str">
            <v xml:space="preserve">DANIELA ALEJANDRA VILLANUEVA CUEVAS  </v>
          </cell>
          <cell r="D58">
            <v>0</v>
          </cell>
          <cell r="E58">
            <v>0</v>
          </cell>
          <cell r="F58">
            <v>209.26</v>
          </cell>
          <cell r="G58">
            <v>209.26</v>
          </cell>
          <cell r="H58">
            <v>0</v>
          </cell>
          <cell r="I58">
            <v>0</v>
          </cell>
        </row>
        <row r="59">
          <cell r="B59" t="str">
            <v>1.1.1.9.13.1.12</v>
          </cell>
          <cell r="C59" t="str">
            <v xml:space="preserve">MARIA FERNANDA BASURTO GALEANA  </v>
          </cell>
          <cell r="D59">
            <v>0</v>
          </cell>
          <cell r="E59">
            <v>0</v>
          </cell>
          <cell r="F59">
            <v>10400</v>
          </cell>
          <cell r="G59">
            <v>10400</v>
          </cell>
          <cell r="H59">
            <v>0</v>
          </cell>
          <cell r="I59">
            <v>0</v>
          </cell>
        </row>
        <row r="60">
          <cell r="B60" t="str">
            <v>1.1.1.9.13.1.13</v>
          </cell>
          <cell r="C60" t="str">
            <v xml:space="preserve">MARIANA MONSERRAT MARIN CAMPOS  </v>
          </cell>
          <cell r="D60">
            <v>0</v>
          </cell>
          <cell r="E60">
            <v>0</v>
          </cell>
          <cell r="F60">
            <v>4300</v>
          </cell>
          <cell r="G60">
            <v>4300</v>
          </cell>
          <cell r="H60">
            <v>0</v>
          </cell>
          <cell r="I60">
            <v>0</v>
          </cell>
        </row>
        <row r="61">
          <cell r="B61" t="str">
            <v>1.1.1.9.13.1.14</v>
          </cell>
          <cell r="C61" t="str">
            <v xml:space="preserve">CITLALLI GARCIA ALVARADO  </v>
          </cell>
          <cell r="D61">
            <v>0</v>
          </cell>
          <cell r="E61">
            <v>0</v>
          </cell>
          <cell r="F61">
            <v>2000</v>
          </cell>
          <cell r="G61">
            <v>2000</v>
          </cell>
          <cell r="H61">
            <v>0</v>
          </cell>
          <cell r="I61">
            <v>0</v>
          </cell>
        </row>
        <row r="62">
          <cell r="B62" t="str">
            <v>1.1.1.9.13.1.16</v>
          </cell>
          <cell r="C62" t="str">
            <v xml:space="preserve">ANDREA DE LA LUZ GARCIA  </v>
          </cell>
          <cell r="D62">
            <v>0</v>
          </cell>
          <cell r="E62">
            <v>0</v>
          </cell>
          <cell r="F62">
            <v>3557.89</v>
          </cell>
          <cell r="G62">
            <v>3557.89</v>
          </cell>
          <cell r="H62">
            <v>0</v>
          </cell>
          <cell r="I62">
            <v>0</v>
          </cell>
        </row>
        <row r="63">
          <cell r="B63" t="str">
            <v>1.1.1.10</v>
          </cell>
          <cell r="C63" t="str">
            <v xml:space="preserve"> OTROS ACTIVOS A CORTO PLAZO </v>
          </cell>
          <cell r="D63">
            <v>8565.2111170041899</v>
          </cell>
          <cell r="E63">
            <v>0</v>
          </cell>
          <cell r="F63">
            <v>19023.710800000001</v>
          </cell>
          <cell r="G63">
            <v>7292.5708999999997</v>
          </cell>
          <cell r="H63">
            <v>20296.351017004192</v>
          </cell>
          <cell r="I63">
            <v>0</v>
          </cell>
        </row>
        <row r="64">
          <cell r="B64" t="str">
            <v>1.1.1.10.1</v>
          </cell>
          <cell r="C64" t="str">
            <v xml:space="preserve"> IMPUESTOS ACREDITABLES PAGADOS </v>
          </cell>
          <cell r="D64">
            <v>0</v>
          </cell>
          <cell r="E64">
            <v>0</v>
          </cell>
          <cell r="F64">
            <v>7465.2109</v>
          </cell>
          <cell r="G64">
            <v>0</v>
          </cell>
          <cell r="H64">
            <v>7465.2015000000774</v>
          </cell>
          <cell r="I64">
            <v>0</v>
          </cell>
        </row>
        <row r="65">
          <cell r="B65" t="str">
            <v>1.1.1.10.1.1</v>
          </cell>
          <cell r="C65" t="str">
            <v xml:space="preserve"> IVA ACREDITABLE PAGADO </v>
          </cell>
          <cell r="D65">
            <v>0</v>
          </cell>
          <cell r="E65">
            <v>0</v>
          </cell>
          <cell r="F65">
            <v>7465.2109</v>
          </cell>
          <cell r="G65">
            <v>0</v>
          </cell>
          <cell r="H65">
            <v>7465.2015000000774</v>
          </cell>
          <cell r="I65">
            <v>0</v>
          </cell>
        </row>
        <row r="66">
          <cell r="B66" t="str">
            <v>1.1.1.10.1.1.1</v>
          </cell>
          <cell r="C66" t="str">
            <v>IVA ACREDITABLE 16% PAGADO</v>
          </cell>
          <cell r="D66">
            <v>0</v>
          </cell>
          <cell r="E66">
            <v>0</v>
          </cell>
          <cell r="F66">
            <v>5756.2109</v>
          </cell>
          <cell r="G66">
            <v>0</v>
          </cell>
          <cell r="H66">
            <v>5756.2015000000774</v>
          </cell>
          <cell r="I66">
            <v>0</v>
          </cell>
        </row>
        <row r="67">
          <cell r="B67" t="str">
            <v>1.1.1.10.1.1.3</v>
          </cell>
          <cell r="C67" t="str">
            <v>IVA ACREDITABLE DE IMPORTACION PAGADO</v>
          </cell>
          <cell r="D67">
            <v>0</v>
          </cell>
          <cell r="E67">
            <v>0</v>
          </cell>
          <cell r="F67">
            <v>1709</v>
          </cell>
          <cell r="G67">
            <v>0</v>
          </cell>
          <cell r="H67">
            <v>1709</v>
          </cell>
          <cell r="I67">
            <v>0</v>
          </cell>
        </row>
        <row r="68">
          <cell r="B68" t="str">
            <v>1.1.1.10.2</v>
          </cell>
          <cell r="C68" t="str">
            <v xml:space="preserve"> IMPUESTOS ACREDITABLES POR PAGAR </v>
          </cell>
          <cell r="D68">
            <v>8565.2205170041125</v>
          </cell>
          <cell r="E68">
            <v>0</v>
          </cell>
          <cell r="F68">
            <v>11558.499899999999</v>
          </cell>
          <cell r="G68">
            <v>7292.5708999999997</v>
          </cell>
          <cell r="H68">
            <v>12831.149517004113</v>
          </cell>
          <cell r="I68">
            <v>0</v>
          </cell>
        </row>
        <row r="69">
          <cell r="B69" t="str">
            <v>1.1.1.10.2.1</v>
          </cell>
          <cell r="C69" t="str">
            <v xml:space="preserve"> IVA PENDIENTE DE PAGO </v>
          </cell>
          <cell r="D69">
            <v>8565.2205170041125</v>
          </cell>
          <cell r="E69">
            <v>0</v>
          </cell>
          <cell r="F69">
            <v>11558.499899999999</v>
          </cell>
          <cell r="G69">
            <v>7292.5708999999997</v>
          </cell>
          <cell r="H69">
            <v>12831.149517004113</v>
          </cell>
          <cell r="I69">
            <v>0</v>
          </cell>
        </row>
        <row r="70">
          <cell r="B70" t="str">
            <v>1.1.1.10.2.1.1</v>
          </cell>
          <cell r="C70" t="str">
            <v>IVA ACREDITABLE 16% PENDIENTE DE PAGO</v>
          </cell>
          <cell r="D70">
            <v>8565.2205170041125</v>
          </cell>
          <cell r="E70">
            <v>0</v>
          </cell>
          <cell r="F70">
            <v>9849.4998999999989</v>
          </cell>
          <cell r="G70">
            <v>5583.5708999999997</v>
          </cell>
          <cell r="H70">
            <v>12831.149517004113</v>
          </cell>
          <cell r="I70">
            <v>0</v>
          </cell>
        </row>
        <row r="71">
          <cell r="B71" t="str">
            <v>1.1.1.10.2.1.3</v>
          </cell>
          <cell r="C71" t="str">
            <v>IVA DE IMPORTACION PENDIENTE DE PAGO</v>
          </cell>
          <cell r="D71">
            <v>0</v>
          </cell>
          <cell r="E71">
            <v>0</v>
          </cell>
          <cell r="F71">
            <v>1709</v>
          </cell>
          <cell r="G71">
            <v>1709</v>
          </cell>
          <cell r="H71">
            <v>0</v>
          </cell>
          <cell r="I71">
            <v>0</v>
          </cell>
        </row>
        <row r="72">
          <cell r="B72" t="str">
            <v>1.1.2</v>
          </cell>
          <cell r="C72" t="str">
            <v xml:space="preserve"> ACTIVOS A LARGO PLAZO </v>
          </cell>
          <cell r="D72">
            <v>201648.88150000002</v>
          </cell>
          <cell r="E72">
            <v>0</v>
          </cell>
          <cell r="F72">
            <v>0</v>
          </cell>
          <cell r="G72">
            <v>3052.6931</v>
          </cell>
          <cell r="H72">
            <v>198596.18840000001</v>
          </cell>
          <cell r="I72">
            <v>0</v>
          </cell>
        </row>
        <row r="73">
          <cell r="B73" t="str">
            <v>1.1.2.1</v>
          </cell>
          <cell r="C73" t="str">
            <v xml:space="preserve"> PROPIEDADES, PLANTA Y EQUIPO </v>
          </cell>
          <cell r="D73">
            <v>178948.88150000002</v>
          </cell>
          <cell r="E73">
            <v>0</v>
          </cell>
          <cell r="F73">
            <v>0</v>
          </cell>
          <cell r="G73">
            <v>3052.6931</v>
          </cell>
          <cell r="H73">
            <v>175896.18840000001</v>
          </cell>
          <cell r="I73">
            <v>0</v>
          </cell>
        </row>
        <row r="74">
          <cell r="B74" t="str">
            <v>1.1.2.1.2</v>
          </cell>
          <cell r="C74" t="str">
            <v xml:space="preserve"> COMPONENTES SUJETOS A DEPRECIACION </v>
          </cell>
          <cell r="D74">
            <v>183161.59000000003</v>
          </cell>
          <cell r="E74">
            <v>0</v>
          </cell>
          <cell r="F74">
            <v>0</v>
          </cell>
          <cell r="G74">
            <v>0</v>
          </cell>
          <cell r="H74">
            <v>183161.59000000003</v>
          </cell>
          <cell r="I74">
            <v>0</v>
          </cell>
        </row>
        <row r="75">
          <cell r="B75" t="str">
            <v>1.1.2.1.2.16</v>
          </cell>
          <cell r="C75" t="str">
            <v xml:space="preserve"> OTROS ACTIVOS FIJOS </v>
          </cell>
          <cell r="D75">
            <v>183161.59000000003</v>
          </cell>
          <cell r="E75">
            <v>0</v>
          </cell>
          <cell r="F75">
            <v>0</v>
          </cell>
          <cell r="G75">
            <v>0</v>
          </cell>
          <cell r="H75">
            <v>183161.59000000003</v>
          </cell>
          <cell r="I75">
            <v>0</v>
          </cell>
        </row>
        <row r="76">
          <cell r="B76" t="str">
            <v>1.1.2.1.2.16.1</v>
          </cell>
          <cell r="C76" t="str">
            <v xml:space="preserve"> OTROS ACTIVOS FIJOS </v>
          </cell>
          <cell r="D76">
            <v>183161.59000000003</v>
          </cell>
          <cell r="E76">
            <v>0</v>
          </cell>
          <cell r="F76">
            <v>0</v>
          </cell>
          <cell r="G76">
            <v>0</v>
          </cell>
          <cell r="H76">
            <v>183161.59000000003</v>
          </cell>
          <cell r="I76">
            <v>0</v>
          </cell>
        </row>
        <row r="77">
          <cell r="B77" t="str">
            <v>1.1.2.1.3</v>
          </cell>
          <cell r="C77" t="str">
            <v xml:space="preserve"> DEPRECIACIONES ACUMULADAS </v>
          </cell>
          <cell r="D77">
            <v>0</v>
          </cell>
          <cell r="E77">
            <v>4212.7085000000006</v>
          </cell>
          <cell r="F77">
            <v>0</v>
          </cell>
          <cell r="G77">
            <v>3052.6931</v>
          </cell>
          <cell r="H77">
            <v>0</v>
          </cell>
          <cell r="I77">
            <v>7265.4016000000011</v>
          </cell>
        </row>
        <row r="78">
          <cell r="B78" t="str">
            <v>1.1.2.1.3.16</v>
          </cell>
          <cell r="C78" t="str">
            <v>DEPRECIACION ACUMULADA DE OTROS ACTIVOS FIJOS</v>
          </cell>
          <cell r="D78">
            <v>0</v>
          </cell>
          <cell r="E78">
            <v>4212.7085000000006</v>
          </cell>
          <cell r="F78">
            <v>0</v>
          </cell>
          <cell r="G78">
            <v>3052.6931</v>
          </cell>
          <cell r="H78">
            <v>0</v>
          </cell>
          <cell r="I78">
            <v>7265.4016000000011</v>
          </cell>
        </row>
        <row r="79">
          <cell r="B79" t="str">
            <v>1.1.2.5</v>
          </cell>
          <cell r="C79" t="str">
            <v xml:space="preserve"> OTROS ACTIVOS A LARGO PLAZO </v>
          </cell>
          <cell r="D79">
            <v>22700</v>
          </cell>
          <cell r="E79">
            <v>0</v>
          </cell>
          <cell r="F79">
            <v>0</v>
          </cell>
          <cell r="G79">
            <v>0</v>
          </cell>
          <cell r="H79">
            <v>22700</v>
          </cell>
          <cell r="I79">
            <v>0</v>
          </cell>
        </row>
        <row r="80">
          <cell r="B80" t="str">
            <v>1.1.2.5.7</v>
          </cell>
          <cell r="C80" t="str">
            <v xml:space="preserve"> DEPOSITOS EN GARANTIA </v>
          </cell>
          <cell r="D80">
            <v>22700</v>
          </cell>
          <cell r="E80">
            <v>0</v>
          </cell>
          <cell r="F80">
            <v>0</v>
          </cell>
          <cell r="G80">
            <v>0</v>
          </cell>
          <cell r="H80">
            <v>22700</v>
          </cell>
          <cell r="I80">
            <v>0</v>
          </cell>
        </row>
        <row r="81">
          <cell r="B81" t="str">
            <v>1.1.2.5.7.2</v>
          </cell>
          <cell r="C81" t="str">
            <v xml:space="preserve"> DEPOSITOS EN GARANTIA DE ARRENDAMIENTO DE BIENES INMUEBLES </v>
          </cell>
          <cell r="D81">
            <v>22700</v>
          </cell>
          <cell r="E81">
            <v>0</v>
          </cell>
          <cell r="F81">
            <v>0</v>
          </cell>
          <cell r="G81">
            <v>0</v>
          </cell>
          <cell r="H81">
            <v>22700</v>
          </cell>
          <cell r="I81">
            <v>0</v>
          </cell>
        </row>
        <row r="82">
          <cell r="B82" t="str">
            <v>1.1.2.5.7.2.1</v>
          </cell>
          <cell r="C82" t="str">
            <v xml:space="preserve">INMOBILIARIA LANDE SA DE CV  </v>
          </cell>
          <cell r="D82">
            <v>5000</v>
          </cell>
          <cell r="E82">
            <v>0</v>
          </cell>
          <cell r="F82">
            <v>0</v>
          </cell>
          <cell r="G82">
            <v>0</v>
          </cell>
          <cell r="H82">
            <v>5000</v>
          </cell>
          <cell r="I82">
            <v>0</v>
          </cell>
        </row>
        <row r="83">
          <cell r="B83" t="str">
            <v>1.1.2.5.7.2.2</v>
          </cell>
          <cell r="C83" t="str">
            <v xml:space="preserve">WeWork Mexico, S. de R.L. de C.V.  </v>
          </cell>
          <cell r="D83">
            <v>17700</v>
          </cell>
          <cell r="E83">
            <v>0</v>
          </cell>
          <cell r="F83">
            <v>0</v>
          </cell>
          <cell r="G83">
            <v>0</v>
          </cell>
          <cell r="H83">
            <v>17700</v>
          </cell>
          <cell r="I83">
            <v>0</v>
          </cell>
        </row>
        <row r="84">
          <cell r="B84" t="str">
            <v>1.2</v>
          </cell>
          <cell r="C84" t="str">
            <v xml:space="preserve"> PASIVO </v>
          </cell>
          <cell r="D84">
            <v>0</v>
          </cell>
          <cell r="E84">
            <v>2455482.8880883283</v>
          </cell>
          <cell r="F84">
            <v>632290.895109926</v>
          </cell>
          <cell r="G84">
            <v>367302.60485384066</v>
          </cell>
          <cell r="H84">
            <v>0</v>
          </cell>
          <cell r="I84">
            <v>2190494.597832243</v>
          </cell>
        </row>
        <row r="85">
          <cell r="B85" t="str">
            <v>1.2.1</v>
          </cell>
          <cell r="C85" t="str">
            <v xml:space="preserve"> PASIVOS A CORTO PLAZO </v>
          </cell>
          <cell r="D85">
            <v>0</v>
          </cell>
          <cell r="E85">
            <v>2455482.8880883283</v>
          </cell>
          <cell r="F85">
            <v>632290.895109926</v>
          </cell>
          <cell r="G85">
            <v>367302.60485384066</v>
          </cell>
          <cell r="H85">
            <v>0</v>
          </cell>
          <cell r="I85">
            <v>2190494.597832243</v>
          </cell>
        </row>
        <row r="86">
          <cell r="B86" t="str">
            <v>1.2.1.1</v>
          </cell>
          <cell r="C86" t="str">
            <v xml:space="preserve"> PROVEEDORES </v>
          </cell>
          <cell r="D86">
            <v>0</v>
          </cell>
          <cell r="E86">
            <v>794687.28577603283</v>
          </cell>
          <cell r="F86">
            <v>332844.66948992602</v>
          </cell>
          <cell r="G86">
            <v>103597.13419300001</v>
          </cell>
          <cell r="H86">
            <v>0</v>
          </cell>
          <cell r="I86">
            <v>565439.75047910691</v>
          </cell>
        </row>
        <row r="87">
          <cell r="B87" t="str">
            <v>1.2.1.1.1</v>
          </cell>
          <cell r="C87" t="str">
            <v xml:space="preserve"> PROVEEDORES NACIONALES </v>
          </cell>
          <cell r="D87">
            <v>0</v>
          </cell>
          <cell r="E87">
            <v>52114.7307</v>
          </cell>
          <cell r="F87">
            <v>42334.879999999997</v>
          </cell>
          <cell r="G87">
            <v>75997.420000000013</v>
          </cell>
          <cell r="H87">
            <v>0</v>
          </cell>
          <cell r="I87">
            <v>85777.270700000008</v>
          </cell>
        </row>
        <row r="88">
          <cell r="B88" t="str">
            <v>1.2.1.1.1.1</v>
          </cell>
          <cell r="C88" t="str">
            <v xml:space="preserve">ILT SERVICIOS ADUANALES S.C.  </v>
          </cell>
          <cell r="D88">
            <v>0</v>
          </cell>
          <cell r="E88">
            <v>8816</v>
          </cell>
          <cell r="F88">
            <v>5800</v>
          </cell>
          <cell r="G88">
            <v>5800</v>
          </cell>
          <cell r="H88">
            <v>0</v>
          </cell>
          <cell r="I88">
            <v>8816</v>
          </cell>
        </row>
        <row r="89">
          <cell r="B89" t="str">
            <v>1.2.1.1.1.3</v>
          </cell>
          <cell r="C89" t="str">
            <v xml:space="preserve">FEDERAL EXPRESS HOLDINGS MEXICO Y COMPAÑIA, S.N.C. DE C.V.  </v>
          </cell>
          <cell r="D89">
            <v>0</v>
          </cell>
          <cell r="E89">
            <v>757.02000000000044</v>
          </cell>
          <cell r="F89">
            <v>0</v>
          </cell>
          <cell r="G89">
            <v>0</v>
          </cell>
          <cell r="H89">
            <v>0</v>
          </cell>
          <cell r="I89">
            <v>757.02000000000044</v>
          </cell>
        </row>
        <row r="90">
          <cell r="B90" t="str">
            <v>1.2.1.1.1.4</v>
          </cell>
          <cell r="C90" t="str">
            <v xml:space="preserve">CABLEVISION S.A. DE C.V.  </v>
          </cell>
          <cell r="D90">
            <v>0</v>
          </cell>
          <cell r="E90">
            <v>0</v>
          </cell>
          <cell r="F90">
            <v>469.4</v>
          </cell>
          <cell r="G90">
            <v>469.4</v>
          </cell>
          <cell r="H90">
            <v>0</v>
          </cell>
          <cell r="I90">
            <v>0</v>
          </cell>
        </row>
        <row r="91">
          <cell r="B91" t="str">
            <v>1.2.1.1.1.5</v>
          </cell>
          <cell r="C91" t="str">
            <v xml:space="preserve">CABLEBOX S.A. DE C.V.  </v>
          </cell>
          <cell r="D91">
            <v>0</v>
          </cell>
          <cell r="E91">
            <v>0</v>
          </cell>
          <cell r="F91">
            <v>40.6</v>
          </cell>
          <cell r="G91">
            <v>40.6</v>
          </cell>
          <cell r="H91">
            <v>0</v>
          </cell>
          <cell r="I91">
            <v>0</v>
          </cell>
        </row>
        <row r="92">
          <cell r="B92" t="str">
            <v>1.2.1.1.1.6</v>
          </cell>
          <cell r="C92" t="str">
            <v xml:space="preserve">Crol PFF México SAPI de CV  </v>
          </cell>
          <cell r="D92">
            <v>0</v>
          </cell>
          <cell r="E92">
            <v>0</v>
          </cell>
          <cell r="F92">
            <v>1350</v>
          </cell>
          <cell r="G92">
            <v>14850</v>
          </cell>
          <cell r="H92">
            <v>0</v>
          </cell>
          <cell r="I92">
            <v>13500</v>
          </cell>
        </row>
        <row r="93">
          <cell r="B93" t="str">
            <v>1.2.1.1.1.7</v>
          </cell>
          <cell r="C93" t="str">
            <v xml:space="preserve">Miranda Lagunas y Asociados S.C.  </v>
          </cell>
          <cell r="D93">
            <v>0</v>
          </cell>
          <cell r="E93">
            <v>5220</v>
          </cell>
          <cell r="F93">
            <v>0</v>
          </cell>
          <cell r="G93">
            <v>5220</v>
          </cell>
          <cell r="H93">
            <v>0</v>
          </cell>
          <cell r="I93">
            <v>10440</v>
          </cell>
        </row>
        <row r="94">
          <cell r="B94" t="str">
            <v>1.2.1.1.1.12</v>
          </cell>
          <cell r="C94" t="str">
            <v xml:space="preserve">SINERGIA BIOMEDICA HOSPITALARIA SA DE CV  </v>
          </cell>
          <cell r="D94">
            <v>0</v>
          </cell>
          <cell r="E94">
            <v>16209.3092</v>
          </cell>
          <cell r="F94">
            <v>0</v>
          </cell>
          <cell r="G94">
            <v>0</v>
          </cell>
          <cell r="H94">
            <v>0</v>
          </cell>
          <cell r="I94">
            <v>16209.3092</v>
          </cell>
        </row>
        <row r="95">
          <cell r="B95" t="str">
            <v>1.2.1.1.1.15</v>
          </cell>
          <cell r="C95" t="str">
            <v xml:space="preserve">BESCO PROJECTS B.V..  </v>
          </cell>
          <cell r="D95">
            <v>0</v>
          </cell>
          <cell r="E95">
            <v>128.17989999999918</v>
          </cell>
          <cell r="F95">
            <v>0</v>
          </cell>
          <cell r="G95">
            <v>0</v>
          </cell>
          <cell r="H95">
            <v>0</v>
          </cell>
          <cell r="I95">
            <v>128.17989999999918</v>
          </cell>
        </row>
        <row r="96">
          <cell r="B96" t="str">
            <v>1.2.1.1.1.18</v>
          </cell>
          <cell r="C96" t="str">
            <v xml:space="preserve">JMM Servicios Aduanales, S.C.  </v>
          </cell>
          <cell r="D96">
            <v>0</v>
          </cell>
          <cell r="E96">
            <v>5.8</v>
          </cell>
          <cell r="F96">
            <v>0</v>
          </cell>
          <cell r="G96">
            <v>0</v>
          </cell>
          <cell r="H96">
            <v>0</v>
          </cell>
          <cell r="I96">
            <v>5.8</v>
          </cell>
        </row>
        <row r="97">
          <cell r="B97" t="str">
            <v>1.2.1.1.1.20</v>
          </cell>
          <cell r="C97" t="str">
            <v xml:space="preserve">MIENVIO DE MEXICO SAPI DE CV  </v>
          </cell>
          <cell r="D97">
            <v>0</v>
          </cell>
          <cell r="E97">
            <v>415.28</v>
          </cell>
          <cell r="F97">
            <v>0</v>
          </cell>
          <cell r="G97">
            <v>0</v>
          </cell>
          <cell r="H97">
            <v>0</v>
          </cell>
          <cell r="I97">
            <v>415.28</v>
          </cell>
        </row>
        <row r="98">
          <cell r="B98" t="str">
            <v>1.2.1.1.1.23</v>
          </cell>
          <cell r="C98" t="str">
            <v xml:space="preserve">INMOBILIARIA LANDE SA DE CV  </v>
          </cell>
          <cell r="D98">
            <v>0</v>
          </cell>
          <cell r="E98">
            <v>0</v>
          </cell>
          <cell r="F98">
            <v>5800</v>
          </cell>
          <cell r="G98">
            <v>5800</v>
          </cell>
          <cell r="H98">
            <v>0</v>
          </cell>
          <cell r="I98">
            <v>0</v>
          </cell>
        </row>
        <row r="99">
          <cell r="B99" t="str">
            <v>1.2.1.1.1.24</v>
          </cell>
          <cell r="C99" t="str">
            <v xml:space="preserve">PARQUE ARISTA, AC  </v>
          </cell>
          <cell r="D99">
            <v>0</v>
          </cell>
          <cell r="E99">
            <v>0</v>
          </cell>
          <cell r="F99">
            <v>474</v>
          </cell>
          <cell r="G99">
            <v>474</v>
          </cell>
          <cell r="H99">
            <v>0</v>
          </cell>
          <cell r="I99">
            <v>0</v>
          </cell>
        </row>
        <row r="100">
          <cell r="B100" t="str">
            <v>1.2.1.1.1.26</v>
          </cell>
          <cell r="C100" t="str">
            <v>ALEJANDRO CARVALLO LEON</v>
          </cell>
          <cell r="D100">
            <v>0</v>
          </cell>
          <cell r="E100">
            <v>0</v>
          </cell>
          <cell r="F100">
            <v>1500</v>
          </cell>
          <cell r="G100">
            <v>1500</v>
          </cell>
          <cell r="H100">
            <v>0</v>
          </cell>
          <cell r="I100">
            <v>0</v>
          </cell>
        </row>
        <row r="101">
          <cell r="B101" t="str">
            <v>1.2.1.1.1.27</v>
          </cell>
          <cell r="C101" t="str">
            <v>MARINA LARIOS LEON</v>
          </cell>
          <cell r="D101">
            <v>0</v>
          </cell>
          <cell r="E101">
            <v>0</v>
          </cell>
          <cell r="F101">
            <v>3000</v>
          </cell>
          <cell r="G101">
            <v>3000</v>
          </cell>
          <cell r="H101">
            <v>0</v>
          </cell>
          <cell r="I101">
            <v>0</v>
          </cell>
        </row>
        <row r="102">
          <cell r="B102" t="str">
            <v>1.2.1.1.1.30</v>
          </cell>
          <cell r="C102" t="str">
            <v xml:space="preserve">FARMACIA GUADALAJARA S.A. DE C.V.  </v>
          </cell>
          <cell r="D102">
            <v>0</v>
          </cell>
          <cell r="E102">
            <v>49.9</v>
          </cell>
          <cell r="F102">
            <v>0</v>
          </cell>
          <cell r="G102">
            <v>0</v>
          </cell>
          <cell r="H102">
            <v>0</v>
          </cell>
          <cell r="I102">
            <v>49.9</v>
          </cell>
        </row>
        <row r="103">
          <cell r="B103" t="str">
            <v>1.2.1.1.1.31</v>
          </cell>
          <cell r="C103" t="str">
            <v xml:space="preserve">WeWork Mexico, S. de R.L. de C.V.  </v>
          </cell>
          <cell r="D103">
            <v>0</v>
          </cell>
          <cell r="E103">
            <v>5984</v>
          </cell>
          <cell r="F103">
            <v>5984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1.2.1.1.1.32</v>
          </cell>
          <cell r="C104" t="str">
            <v xml:space="preserve">LA MERCANTIL PELETERA SA DE CV  </v>
          </cell>
          <cell r="D104">
            <v>0</v>
          </cell>
          <cell r="E104">
            <v>113.01</v>
          </cell>
          <cell r="F104">
            <v>0</v>
          </cell>
          <cell r="G104">
            <v>0</v>
          </cell>
          <cell r="H104">
            <v>0</v>
          </cell>
          <cell r="I104">
            <v>113.01</v>
          </cell>
        </row>
        <row r="105">
          <cell r="B105" t="str">
            <v>1.2.1.1.1.40</v>
          </cell>
          <cell r="C105" t="str">
            <v xml:space="preserve">COMBUSTIBLES BARRIO ANTIGUO SA DE CV  </v>
          </cell>
          <cell r="D105">
            <v>0</v>
          </cell>
          <cell r="E105">
            <v>0</v>
          </cell>
          <cell r="F105">
            <v>728</v>
          </cell>
          <cell r="G105">
            <v>1128</v>
          </cell>
          <cell r="H105">
            <v>0</v>
          </cell>
          <cell r="I105">
            <v>400</v>
          </cell>
        </row>
        <row r="106">
          <cell r="B106" t="str">
            <v>1.2.1.1.1.45</v>
          </cell>
          <cell r="C106" t="str">
            <v xml:space="preserve">HAMBURGUESAS FRANKYS, S.A DE C.V  </v>
          </cell>
          <cell r="D106">
            <v>0</v>
          </cell>
          <cell r="E106">
            <v>564</v>
          </cell>
          <cell r="F106">
            <v>0</v>
          </cell>
          <cell r="G106">
            <v>0</v>
          </cell>
          <cell r="H106">
            <v>0</v>
          </cell>
          <cell r="I106">
            <v>564</v>
          </cell>
        </row>
        <row r="107">
          <cell r="B107" t="str">
            <v>1.2.1.1.1.47</v>
          </cell>
          <cell r="C107" t="str">
            <v xml:space="preserve">VALORES ENERGETICOS Y COMERCIALES S.A DE C.V.  </v>
          </cell>
          <cell r="D107">
            <v>0</v>
          </cell>
          <cell r="E107">
            <v>0</v>
          </cell>
          <cell r="F107">
            <v>750</v>
          </cell>
          <cell r="G107">
            <v>750</v>
          </cell>
          <cell r="H107">
            <v>0</v>
          </cell>
          <cell r="I107">
            <v>0</v>
          </cell>
        </row>
        <row r="108">
          <cell r="B108" t="str">
            <v>1.2.1.1.1.49</v>
          </cell>
          <cell r="C108" t="str">
            <v xml:space="preserve">DANIELA GONZALEZ ARROYO  </v>
          </cell>
          <cell r="D108">
            <v>0</v>
          </cell>
          <cell r="E108">
            <v>0</v>
          </cell>
          <cell r="F108">
            <v>6620.37</v>
          </cell>
          <cell r="G108">
            <v>6620.37</v>
          </cell>
          <cell r="H108">
            <v>0</v>
          </cell>
          <cell r="I108">
            <v>0</v>
          </cell>
        </row>
        <row r="109">
          <cell r="B109" t="str">
            <v>1.2.1.1.1.51</v>
          </cell>
          <cell r="C109" t="str">
            <v xml:space="preserve">Agencia Aduanal Primer Nivel, S.C.  </v>
          </cell>
          <cell r="D109">
            <v>0</v>
          </cell>
          <cell r="E109">
            <v>1.1599999999999999</v>
          </cell>
          <cell r="F109">
            <v>0</v>
          </cell>
          <cell r="G109">
            <v>0</v>
          </cell>
          <cell r="H109">
            <v>0</v>
          </cell>
          <cell r="I109">
            <v>1.1599999999999999</v>
          </cell>
        </row>
        <row r="110">
          <cell r="B110" t="str">
            <v>1.2.1.1.1.52</v>
          </cell>
          <cell r="C110" t="str">
            <v xml:space="preserve">TERRA-MEC SA DE CV  </v>
          </cell>
          <cell r="D110">
            <v>0</v>
          </cell>
          <cell r="E110">
            <v>13451.0816</v>
          </cell>
          <cell r="F110">
            <v>0</v>
          </cell>
          <cell r="G110">
            <v>0</v>
          </cell>
          <cell r="H110">
            <v>0</v>
          </cell>
          <cell r="I110">
            <v>13451.0816</v>
          </cell>
        </row>
        <row r="111">
          <cell r="B111" t="str">
            <v>1.2.1.1.1.53</v>
          </cell>
          <cell r="C111" t="str">
            <v xml:space="preserve">SERVICIO GUZMAN Y GONZALEZ SA DE CV  </v>
          </cell>
          <cell r="D111">
            <v>0</v>
          </cell>
          <cell r="E111">
            <v>400</v>
          </cell>
          <cell r="F111">
            <v>0</v>
          </cell>
          <cell r="G111">
            <v>0</v>
          </cell>
          <cell r="H111">
            <v>0</v>
          </cell>
          <cell r="I111">
            <v>400</v>
          </cell>
        </row>
        <row r="112">
          <cell r="B112" t="str">
            <v>1.2.1.1.1.56</v>
          </cell>
          <cell r="C112" t="str">
            <v xml:space="preserve">SERVICOM DE LA COSTA DEL PACIFICO SA DE CV  </v>
          </cell>
          <cell r="D112">
            <v>0</v>
          </cell>
          <cell r="E112">
            <v>0</v>
          </cell>
          <cell r="F112">
            <v>800</v>
          </cell>
          <cell r="G112">
            <v>1600</v>
          </cell>
          <cell r="H112">
            <v>0</v>
          </cell>
          <cell r="I112">
            <v>800</v>
          </cell>
        </row>
        <row r="113">
          <cell r="B113" t="str">
            <v>1.2.1.1.1.57</v>
          </cell>
          <cell r="C113" t="str">
            <v xml:space="preserve">WORLD EXPRESS CARGO DE MEXICO S.A DE C.V.  </v>
          </cell>
          <cell r="D113">
            <v>0</v>
          </cell>
          <cell r="E113">
            <v>0</v>
          </cell>
          <cell r="F113">
            <v>3467.92</v>
          </cell>
          <cell r="G113">
            <v>3467.92</v>
          </cell>
          <cell r="H113">
            <v>0</v>
          </cell>
          <cell r="I113">
            <v>0</v>
          </cell>
        </row>
        <row r="114">
          <cell r="B114" t="str">
            <v>1.2.1.1.1.58</v>
          </cell>
          <cell r="C114" t="str">
            <v xml:space="preserve">WEWORK MEXICO CO, S. DE R.L. DE C.V.  </v>
          </cell>
          <cell r="D114">
            <v>0</v>
          </cell>
          <cell r="E114">
            <v>0</v>
          </cell>
          <cell r="F114">
            <v>900.6</v>
          </cell>
          <cell r="G114">
            <v>18600.599999999999</v>
          </cell>
          <cell r="H114">
            <v>0</v>
          </cell>
          <cell r="I114">
            <v>17700</v>
          </cell>
        </row>
        <row r="115">
          <cell r="B115" t="str">
            <v>1.2.1.1.1.61</v>
          </cell>
          <cell r="C115" t="str">
            <v>ORSAN DEL NORTE, S.A. DE C.V.</v>
          </cell>
          <cell r="D115">
            <v>0</v>
          </cell>
          <cell r="E115">
            <v>0</v>
          </cell>
          <cell r="F115">
            <v>800</v>
          </cell>
          <cell r="G115">
            <v>800</v>
          </cell>
          <cell r="H115">
            <v>0</v>
          </cell>
          <cell r="I115">
            <v>0</v>
          </cell>
        </row>
        <row r="116">
          <cell r="B116" t="str">
            <v>1.2.1.1.1.62</v>
          </cell>
          <cell r="C116" t="str">
            <v xml:space="preserve">SERVICIO CUPULA SA DE CV  </v>
          </cell>
          <cell r="D116">
            <v>0</v>
          </cell>
          <cell r="E116">
            <v>0</v>
          </cell>
          <cell r="F116">
            <v>0</v>
          </cell>
          <cell r="G116">
            <v>653.79999999999995</v>
          </cell>
          <cell r="H116">
            <v>0</v>
          </cell>
          <cell r="I116">
            <v>653.79999999999995</v>
          </cell>
        </row>
        <row r="117">
          <cell r="B117" t="str">
            <v>1.2.1.1.1.63</v>
          </cell>
          <cell r="C117" t="str">
            <v xml:space="preserve">IVAN RODRIGO CRUZ BAZAN  </v>
          </cell>
          <cell r="D117">
            <v>0</v>
          </cell>
          <cell r="E117">
            <v>0</v>
          </cell>
          <cell r="F117">
            <v>2999.99</v>
          </cell>
          <cell r="G117">
            <v>2999.99</v>
          </cell>
          <cell r="H117">
            <v>0</v>
          </cell>
          <cell r="I117">
            <v>0</v>
          </cell>
        </row>
        <row r="118">
          <cell r="B118" t="str">
            <v>1.2.1.1.1.64</v>
          </cell>
          <cell r="C118" t="str">
            <v xml:space="preserve">JOMAR INDUSTRIAS S.A. DE C.V.  </v>
          </cell>
          <cell r="D118">
            <v>0</v>
          </cell>
          <cell r="E118">
            <v>0</v>
          </cell>
          <cell r="F118">
            <v>0</v>
          </cell>
          <cell r="G118">
            <v>1372.74</v>
          </cell>
          <cell r="H118">
            <v>0</v>
          </cell>
          <cell r="I118">
            <v>1372.74</v>
          </cell>
        </row>
        <row r="119">
          <cell r="B119" t="str">
            <v>1.2.1.1.1.65</v>
          </cell>
          <cell r="C119" t="str">
            <v>JOSE LUIS RODRIGUEZ VALDEZ</v>
          </cell>
          <cell r="D119">
            <v>0</v>
          </cell>
          <cell r="E119">
            <v>0</v>
          </cell>
          <cell r="F119">
            <v>850</v>
          </cell>
          <cell r="G119">
            <v>850</v>
          </cell>
          <cell r="H119">
            <v>0</v>
          </cell>
          <cell r="I119">
            <v>0</v>
          </cell>
        </row>
        <row r="120">
          <cell r="B120" t="str">
            <v>1.2.1.1.2</v>
          </cell>
          <cell r="C120" t="str">
            <v xml:space="preserve"> PROVEEDORES EXTRANJEROS </v>
          </cell>
          <cell r="D120">
            <v>0</v>
          </cell>
          <cell r="E120">
            <v>742572.55507603288</v>
          </cell>
          <cell r="F120">
            <v>290509.78948992601</v>
          </cell>
          <cell r="G120">
            <v>27599.714193</v>
          </cell>
          <cell r="H120">
            <v>0</v>
          </cell>
          <cell r="I120">
            <v>479662.47977910691</v>
          </cell>
        </row>
        <row r="121">
          <cell r="B121" t="str">
            <v>1.2.1.1.2.3</v>
          </cell>
          <cell r="C121" t="str">
            <v xml:space="preserve">TERRAGENE LLC  </v>
          </cell>
          <cell r="D121">
            <v>0</v>
          </cell>
          <cell r="E121">
            <v>742572.55552453292</v>
          </cell>
          <cell r="F121">
            <v>290123.78948992601</v>
          </cell>
          <cell r="G121">
            <v>26827.714193</v>
          </cell>
          <cell r="H121">
            <v>0</v>
          </cell>
          <cell r="I121">
            <v>479276.48022760689</v>
          </cell>
        </row>
        <row r="122">
          <cell r="B122" t="str">
            <v>1.2.1.1.2.4</v>
          </cell>
          <cell r="C122" t="str">
            <v xml:space="preserve">MICROSOFT CORPORATION  </v>
          </cell>
          <cell r="D122">
            <v>0</v>
          </cell>
          <cell r="E122">
            <v>0</v>
          </cell>
          <cell r="F122">
            <v>386</v>
          </cell>
          <cell r="G122">
            <v>772</v>
          </cell>
          <cell r="H122">
            <v>0</v>
          </cell>
          <cell r="I122">
            <v>386</v>
          </cell>
        </row>
        <row r="123">
          <cell r="B123" t="str">
            <v>1.2.1.3</v>
          </cell>
          <cell r="C123" t="str">
            <v xml:space="preserve"> OBLIGACIONES ACUMULADAS </v>
          </cell>
          <cell r="D123">
            <v>0</v>
          </cell>
          <cell r="E123">
            <v>492796.36992193281</v>
          </cell>
          <cell r="F123">
            <v>164514.48000000001</v>
          </cell>
          <cell r="G123">
            <v>106027.04504084066</v>
          </cell>
          <cell r="H123">
            <v>0</v>
          </cell>
          <cell r="I123">
            <v>434308.9349627734</v>
          </cell>
        </row>
        <row r="124">
          <cell r="B124" t="str">
            <v>1.2.1.3.1</v>
          </cell>
          <cell r="C124" t="str">
            <v xml:space="preserve"> ACREEDORES DIVERSOS </v>
          </cell>
          <cell r="D124">
            <v>0</v>
          </cell>
          <cell r="E124">
            <v>447177.53992193268</v>
          </cell>
          <cell r="F124">
            <v>61767.4</v>
          </cell>
          <cell r="G124">
            <v>41895.865040840668</v>
          </cell>
          <cell r="H124">
            <v>0</v>
          </cell>
          <cell r="I124">
            <v>427306.0049627733</v>
          </cell>
        </row>
        <row r="125">
          <cell r="B125" t="str">
            <v>1.2.1.3.1.1</v>
          </cell>
          <cell r="C125" t="str">
            <v xml:space="preserve"> ACREEDORES DIVERSOS NACIONALES </v>
          </cell>
          <cell r="D125">
            <v>0</v>
          </cell>
          <cell r="E125">
            <v>447177.53992193268</v>
          </cell>
          <cell r="F125">
            <v>61767.4</v>
          </cell>
          <cell r="G125">
            <v>41895.865040840668</v>
          </cell>
          <cell r="H125">
            <v>0</v>
          </cell>
          <cell r="I125">
            <v>427306.0049627733</v>
          </cell>
        </row>
        <row r="126">
          <cell r="B126" t="str">
            <v>1.2.1.3.1.1.1</v>
          </cell>
          <cell r="C126" t="str">
            <v xml:space="preserve">ERNESTO LARIOS LEON  </v>
          </cell>
          <cell r="D126">
            <v>0</v>
          </cell>
          <cell r="E126">
            <v>427306</v>
          </cell>
          <cell r="F126">
            <v>0</v>
          </cell>
          <cell r="G126">
            <v>0</v>
          </cell>
          <cell r="H126">
            <v>0</v>
          </cell>
          <cell r="I126">
            <v>427306</v>
          </cell>
        </row>
        <row r="127">
          <cell r="B127" t="str">
            <v>1.2.1.3.1.1.4</v>
          </cell>
          <cell r="C127" t="str">
            <v xml:space="preserve">ILT SERVICIOS ADUANALES S.C.  </v>
          </cell>
          <cell r="D127">
            <v>0</v>
          </cell>
          <cell r="E127">
            <v>0</v>
          </cell>
          <cell r="F127">
            <v>10563</v>
          </cell>
          <cell r="G127">
            <v>10563.00504084067</v>
          </cell>
          <cell r="H127">
            <v>0</v>
          </cell>
          <cell r="I127">
            <v>0</v>
          </cell>
        </row>
        <row r="128">
          <cell r="B128" t="str">
            <v>1.2.1.3.1.1.7</v>
          </cell>
          <cell r="C128" t="str">
            <v>EDUARDO ROMERO FLORES</v>
          </cell>
          <cell r="D128">
            <v>0</v>
          </cell>
          <cell r="E128">
            <v>0</v>
          </cell>
          <cell r="F128">
            <v>6830.8600000000006</v>
          </cell>
          <cell r="G128">
            <v>6830.8600000000006</v>
          </cell>
          <cell r="H128">
            <v>0</v>
          </cell>
          <cell r="I128">
            <v>0</v>
          </cell>
        </row>
        <row r="129">
          <cell r="B129" t="str">
            <v>1.2.1.3.1.1.9</v>
          </cell>
          <cell r="C129" t="str">
            <v xml:space="preserve">LUIS OCTAVIO GUTIERREZ SANCHEZ  </v>
          </cell>
          <cell r="D129">
            <v>0</v>
          </cell>
          <cell r="E129">
            <v>0</v>
          </cell>
          <cell r="F129">
            <v>800</v>
          </cell>
          <cell r="G129">
            <v>800</v>
          </cell>
          <cell r="H129">
            <v>0</v>
          </cell>
          <cell r="I129">
            <v>0</v>
          </cell>
        </row>
        <row r="130">
          <cell r="B130" t="str">
            <v>1.2.1.3.1.1.10</v>
          </cell>
          <cell r="C130" t="str">
            <v xml:space="preserve">SALISA CELIA GASCA COLIN  </v>
          </cell>
          <cell r="D130">
            <v>0</v>
          </cell>
          <cell r="E130">
            <v>0</v>
          </cell>
          <cell r="F130">
            <v>8559.74</v>
          </cell>
          <cell r="G130">
            <v>8559.74</v>
          </cell>
          <cell r="H130">
            <v>0</v>
          </cell>
          <cell r="I130">
            <v>0</v>
          </cell>
        </row>
        <row r="131">
          <cell r="B131" t="str">
            <v>1.2.1.3.1.1.14</v>
          </cell>
          <cell r="C131" t="str">
            <v xml:space="preserve">BRENDA GUTIERREZ VILLANUEVA  </v>
          </cell>
          <cell r="D131">
            <v>0</v>
          </cell>
          <cell r="E131">
            <v>0</v>
          </cell>
          <cell r="F131">
            <v>896</v>
          </cell>
          <cell r="G131">
            <v>896</v>
          </cell>
          <cell r="H131">
            <v>0</v>
          </cell>
          <cell r="I131">
            <v>0</v>
          </cell>
        </row>
        <row r="132">
          <cell r="B132" t="str">
            <v>1.2.1.3.1.1.15</v>
          </cell>
          <cell r="C132" t="str">
            <v xml:space="preserve">EDGAR MIJAIL HERNANDEZ GALEANA  </v>
          </cell>
          <cell r="D132">
            <v>0</v>
          </cell>
          <cell r="E132">
            <v>19871.540000000008</v>
          </cell>
          <cell r="F132">
            <v>2420.6</v>
          </cell>
          <cell r="G132">
            <v>-17450.939999999999</v>
          </cell>
          <cell r="H132">
            <v>0</v>
          </cell>
          <cell r="I132">
            <v>0</v>
          </cell>
        </row>
        <row r="133">
          <cell r="B133" t="str">
            <v>1.2.1.3.1.1.16</v>
          </cell>
          <cell r="C133" t="str">
            <v xml:space="preserve">DANIELA ALEJANDRA VILLANUEVA CUEVAS  </v>
          </cell>
          <cell r="D133">
            <v>0</v>
          </cell>
          <cell r="E133">
            <v>0</v>
          </cell>
          <cell r="F133">
            <v>5444.31</v>
          </cell>
          <cell r="G133">
            <v>5444.31</v>
          </cell>
          <cell r="H133">
            <v>0</v>
          </cell>
          <cell r="I133">
            <v>0</v>
          </cell>
        </row>
        <row r="134">
          <cell r="B134" t="str">
            <v>1.2.1.3.1.1.17</v>
          </cell>
          <cell r="C134" t="str">
            <v xml:space="preserve">MARIA FERNANDA BASURTO GALEANA  </v>
          </cell>
          <cell r="D134">
            <v>0</v>
          </cell>
          <cell r="E134">
            <v>0</v>
          </cell>
          <cell r="F134">
            <v>11878</v>
          </cell>
          <cell r="G134">
            <v>11878</v>
          </cell>
          <cell r="H134">
            <v>0</v>
          </cell>
          <cell r="I134">
            <v>0</v>
          </cell>
        </row>
        <row r="135">
          <cell r="B135" t="str">
            <v>1.2.1.3.1.1.18</v>
          </cell>
          <cell r="C135" t="str">
            <v xml:space="preserve">MARIANA MONSERRAT MARIN CAMPOS  </v>
          </cell>
          <cell r="D135">
            <v>0</v>
          </cell>
          <cell r="E135">
            <v>0</v>
          </cell>
          <cell r="F135">
            <v>4300</v>
          </cell>
          <cell r="G135">
            <v>4300</v>
          </cell>
          <cell r="H135">
            <v>0</v>
          </cell>
          <cell r="I135">
            <v>0</v>
          </cell>
        </row>
        <row r="136">
          <cell r="B136" t="str">
            <v>1.2.1.3.1.1.20</v>
          </cell>
          <cell r="C136" t="str">
            <v xml:space="preserve">CITLALLI GARCIA ALVARADO  </v>
          </cell>
          <cell r="D136">
            <v>0</v>
          </cell>
          <cell r="E136">
            <v>0</v>
          </cell>
          <cell r="F136">
            <v>2000</v>
          </cell>
          <cell r="G136">
            <v>2000</v>
          </cell>
          <cell r="H136">
            <v>0</v>
          </cell>
          <cell r="I136">
            <v>0</v>
          </cell>
        </row>
        <row r="137">
          <cell r="B137" t="str">
            <v>1.2.1.3.1.1.21</v>
          </cell>
          <cell r="C137" t="str">
            <v xml:space="preserve">ANDREA DE LA LUZ GARCIA  </v>
          </cell>
          <cell r="D137">
            <v>0</v>
          </cell>
          <cell r="E137">
            <v>0</v>
          </cell>
          <cell r="F137">
            <v>3557.89</v>
          </cell>
          <cell r="G137">
            <v>3557.89</v>
          </cell>
          <cell r="H137">
            <v>0</v>
          </cell>
          <cell r="I137">
            <v>0</v>
          </cell>
        </row>
        <row r="138">
          <cell r="B138" t="str">
            <v>1.2.1.3.1.1.23</v>
          </cell>
          <cell r="C138" t="str">
            <v xml:space="preserve">MARIANA MONTSERRAT LERMA HERNANDEZ  </v>
          </cell>
          <cell r="D138">
            <v>0</v>
          </cell>
          <cell r="E138">
            <v>0</v>
          </cell>
          <cell r="F138">
            <v>2150</v>
          </cell>
          <cell r="G138">
            <v>2150</v>
          </cell>
          <cell r="H138">
            <v>0</v>
          </cell>
          <cell r="I138">
            <v>0</v>
          </cell>
        </row>
        <row r="139">
          <cell r="B139" t="str">
            <v>1.2.1.3.1.1.24</v>
          </cell>
          <cell r="C139" t="str">
            <v xml:space="preserve">AARI YOLANDA RAMIREZ  </v>
          </cell>
          <cell r="D139">
            <v>0</v>
          </cell>
          <cell r="E139">
            <v>0</v>
          </cell>
          <cell r="F139">
            <v>2367</v>
          </cell>
          <cell r="G139">
            <v>2367</v>
          </cell>
          <cell r="H139">
            <v>0</v>
          </cell>
          <cell r="I139">
            <v>0</v>
          </cell>
        </row>
        <row r="140">
          <cell r="B140" t="str">
            <v>1.2.1.3.2</v>
          </cell>
          <cell r="C140" t="str">
            <v xml:space="preserve"> IMPUESTOS Y DERECHOS POR PAGAR </v>
          </cell>
          <cell r="D140">
            <v>0</v>
          </cell>
          <cell r="E140">
            <v>26510</v>
          </cell>
          <cell r="F140">
            <v>27128</v>
          </cell>
          <cell r="G140">
            <v>2650</v>
          </cell>
          <cell r="H140">
            <v>0</v>
          </cell>
          <cell r="I140">
            <v>2032</v>
          </cell>
        </row>
        <row r="141">
          <cell r="B141" t="str">
            <v>1.2.1.3.2.1</v>
          </cell>
          <cell r="C141" t="str">
            <v>IVA POR PAGAR</v>
          </cell>
          <cell r="D141">
            <v>0</v>
          </cell>
          <cell r="E141">
            <v>24143</v>
          </cell>
          <cell r="F141">
            <v>24143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1.2.1.3.2.3</v>
          </cell>
          <cell r="C142" t="str">
            <v>IMPUESTO ESTATAL SOBRE NOMINAS</v>
          </cell>
          <cell r="D142">
            <v>0</v>
          </cell>
          <cell r="E142">
            <v>2367</v>
          </cell>
          <cell r="F142">
            <v>2367</v>
          </cell>
          <cell r="G142">
            <v>2032</v>
          </cell>
          <cell r="H142">
            <v>0</v>
          </cell>
          <cell r="I142">
            <v>2032</v>
          </cell>
        </row>
        <row r="143">
          <cell r="B143" t="str">
            <v>1.2.1.3.2.5</v>
          </cell>
          <cell r="C143" t="str">
            <v xml:space="preserve"> OTROS IMPUESTOS, DERECHOS Y CONTRIBUCIONES </v>
          </cell>
          <cell r="D143">
            <v>0</v>
          </cell>
          <cell r="E143">
            <v>0</v>
          </cell>
          <cell r="F143">
            <v>618</v>
          </cell>
          <cell r="G143">
            <v>618</v>
          </cell>
          <cell r="H143">
            <v>0</v>
          </cell>
          <cell r="I143">
            <v>0</v>
          </cell>
        </row>
        <row r="144">
          <cell r="B144" t="str">
            <v>1.2.1.3.2.5.10</v>
          </cell>
          <cell r="C144" t="str">
            <v>OTROS IMPUESTOS, DERECHOS Y CONTRIBUCIONES</v>
          </cell>
          <cell r="D144">
            <v>0</v>
          </cell>
          <cell r="E144">
            <v>0</v>
          </cell>
          <cell r="F144">
            <v>618</v>
          </cell>
          <cell r="G144">
            <v>618</v>
          </cell>
          <cell r="H144">
            <v>0</v>
          </cell>
          <cell r="I144">
            <v>0</v>
          </cell>
        </row>
        <row r="145">
          <cell r="B145" t="str">
            <v>1.2.1.3.3</v>
          </cell>
          <cell r="C145" t="str">
            <v xml:space="preserve"> CONTRIBUCIONES DE SEGURIDAD SOCIAL POR PAGAR </v>
          </cell>
          <cell r="D145">
            <v>0</v>
          </cell>
          <cell r="E145">
            <v>19108.830000000009</v>
          </cell>
          <cell r="F145">
            <v>19108.830000000002</v>
          </cell>
          <cell r="G145">
            <v>4970.93</v>
          </cell>
          <cell r="H145">
            <v>0</v>
          </cell>
          <cell r="I145">
            <v>4970.9300000000094</v>
          </cell>
        </row>
        <row r="146">
          <cell r="B146" t="str">
            <v>1.2.1.3.3.1</v>
          </cell>
          <cell r="C146" t="str">
            <v>CUOTAS PATRONALES IMSS POR PAGAR</v>
          </cell>
          <cell r="D146">
            <v>0</v>
          </cell>
          <cell r="E146">
            <v>5260.07</v>
          </cell>
          <cell r="F146">
            <v>5260.07</v>
          </cell>
          <cell r="G146">
            <v>4970.93</v>
          </cell>
          <cell r="H146">
            <v>0</v>
          </cell>
          <cell r="I146">
            <v>4970.93</v>
          </cell>
        </row>
        <row r="147">
          <cell r="B147" t="str">
            <v>1.2.1.3.3.2</v>
          </cell>
          <cell r="C147" t="str">
            <v>APORTACIONES AL INFONAVIT POR PAGAR</v>
          </cell>
          <cell r="D147">
            <v>0</v>
          </cell>
          <cell r="E147">
            <v>6141.3600000000006</v>
          </cell>
          <cell r="F147">
            <v>6141.3600000000006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1.2.1.3.3.3</v>
          </cell>
          <cell r="C148" t="str">
            <v>APORTACIONES AL SAR POR PAGAR</v>
          </cell>
          <cell r="D148">
            <v>0</v>
          </cell>
          <cell r="E148">
            <v>7707.4000000000087</v>
          </cell>
          <cell r="F148">
            <v>7707.4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1.2.1.3.4</v>
          </cell>
          <cell r="C149" t="str">
            <v xml:space="preserve"> BENEFICIOS A LOS EMPLEADOS </v>
          </cell>
          <cell r="D149">
            <v>0</v>
          </cell>
          <cell r="E149">
            <v>0</v>
          </cell>
          <cell r="F149">
            <v>56510.250000000007</v>
          </cell>
          <cell r="G149">
            <v>56510.25</v>
          </cell>
          <cell r="H149">
            <v>0</v>
          </cell>
          <cell r="I149">
            <v>0</v>
          </cell>
        </row>
        <row r="150">
          <cell r="B150" t="str">
            <v>1.2.1.3.4.1</v>
          </cell>
          <cell r="C150" t="str">
            <v xml:space="preserve"> BENEFICIOS DIRECTOS </v>
          </cell>
          <cell r="D150">
            <v>0</v>
          </cell>
          <cell r="E150">
            <v>0</v>
          </cell>
          <cell r="F150">
            <v>56510.250000000007</v>
          </cell>
          <cell r="G150">
            <v>56510.25</v>
          </cell>
          <cell r="H150">
            <v>0</v>
          </cell>
          <cell r="I150">
            <v>0</v>
          </cell>
        </row>
        <row r="151">
          <cell r="B151" t="str">
            <v>1.2.1.3.4.1.1</v>
          </cell>
          <cell r="C151" t="str">
            <v xml:space="preserve"> SUELDOS POR PAGAR </v>
          </cell>
          <cell r="D151">
            <v>0</v>
          </cell>
          <cell r="E151">
            <v>0</v>
          </cell>
          <cell r="F151">
            <v>56510.250000000007</v>
          </cell>
          <cell r="G151">
            <v>56510.25</v>
          </cell>
          <cell r="H151">
            <v>0</v>
          </cell>
          <cell r="I151">
            <v>0</v>
          </cell>
        </row>
        <row r="152">
          <cell r="B152" t="str">
            <v>1.2.1.3.4.1.1.1</v>
          </cell>
          <cell r="C152" t="str">
            <v>SUELDOS POR PAGAR</v>
          </cell>
          <cell r="D152">
            <v>0</v>
          </cell>
          <cell r="E152">
            <v>0</v>
          </cell>
          <cell r="F152">
            <v>56510.250000000007</v>
          </cell>
          <cell r="G152">
            <v>56510.25</v>
          </cell>
          <cell r="H152">
            <v>0</v>
          </cell>
          <cell r="I152">
            <v>0</v>
          </cell>
        </row>
        <row r="153">
          <cell r="B153" t="str">
            <v>1.2.1.4</v>
          </cell>
          <cell r="C153" t="str">
            <v xml:space="preserve"> RETENCIONES DE EFECTIVO Y COBROS POR CUENTA DE TERCEROS </v>
          </cell>
          <cell r="D153">
            <v>0</v>
          </cell>
          <cell r="E153">
            <v>19677.710000000028</v>
          </cell>
          <cell r="F153">
            <v>18179.66</v>
          </cell>
          <cell r="G153">
            <v>21482.493999999999</v>
          </cell>
          <cell r="H153">
            <v>0</v>
          </cell>
          <cell r="I153">
            <v>22980.544000000031</v>
          </cell>
        </row>
        <row r="154">
          <cell r="B154" t="str">
            <v>1.2.1.4.1</v>
          </cell>
          <cell r="C154" t="str">
            <v xml:space="preserve"> IMPUESTOS RETENIDOS </v>
          </cell>
          <cell r="D154">
            <v>0</v>
          </cell>
          <cell r="E154">
            <v>19762.490000000031</v>
          </cell>
          <cell r="F154">
            <v>18264.919999999998</v>
          </cell>
          <cell r="G154">
            <v>21482.493999999999</v>
          </cell>
          <cell r="H154">
            <v>0</v>
          </cell>
          <cell r="I154">
            <v>22980.064000000035</v>
          </cell>
        </row>
        <row r="155">
          <cell r="B155" t="str">
            <v>1.2.1.4.1.1</v>
          </cell>
          <cell r="C155" t="str">
            <v xml:space="preserve"> IMPUESTO SOBRE LA RENTA RETENIDO </v>
          </cell>
          <cell r="D155">
            <v>0</v>
          </cell>
          <cell r="E155">
            <v>16519.050000000032</v>
          </cell>
          <cell r="F155">
            <v>16514</v>
          </cell>
          <cell r="G155">
            <v>18898.063999999998</v>
          </cell>
          <cell r="H155">
            <v>0</v>
          </cell>
          <cell r="I155">
            <v>18903.114000000034</v>
          </cell>
        </row>
        <row r="156">
          <cell r="B156" t="str">
            <v>1.2.1.4.1.1.1</v>
          </cell>
          <cell r="C156" t="str">
            <v xml:space="preserve"> ISR RETENIDO A RESIDENTES EN EL PAIS </v>
          </cell>
          <cell r="D156">
            <v>0</v>
          </cell>
          <cell r="E156">
            <v>16519.050000000032</v>
          </cell>
          <cell r="F156">
            <v>16514</v>
          </cell>
          <cell r="G156">
            <v>18898.063999999998</v>
          </cell>
          <cell r="H156">
            <v>0</v>
          </cell>
          <cell r="I156">
            <v>18903.114000000034</v>
          </cell>
        </row>
        <row r="157">
          <cell r="B157" t="str">
            <v>1.2.1.4.1.1.1.1</v>
          </cell>
          <cell r="C157" t="str">
            <v>ISR RETENIDO POR SALARIOS</v>
          </cell>
          <cell r="D157">
            <v>0</v>
          </cell>
          <cell r="E157">
            <v>10454.73000000001</v>
          </cell>
          <cell r="F157">
            <v>10453</v>
          </cell>
          <cell r="G157">
            <v>9711.880000000001</v>
          </cell>
          <cell r="H157">
            <v>0</v>
          </cell>
          <cell r="I157">
            <v>9713.6100000000115</v>
          </cell>
        </row>
        <row r="158">
          <cell r="B158" t="str">
            <v>1.2.1.4.1.1.1.3</v>
          </cell>
          <cell r="C158" t="str">
            <v>ISR RETENIDO POR HONORARIOS ASIMILADOS A SALARIOS</v>
          </cell>
          <cell r="D158">
            <v>0</v>
          </cell>
          <cell r="E158">
            <v>5369.1800000000221</v>
          </cell>
          <cell r="F158">
            <v>5367</v>
          </cell>
          <cell r="G158">
            <v>8177.0499999999993</v>
          </cell>
          <cell r="H158">
            <v>0</v>
          </cell>
          <cell r="I158">
            <v>8179.2300000000214</v>
          </cell>
        </row>
        <row r="159">
          <cell r="B159" t="str">
            <v>1.2.1.4.1.1.1.5</v>
          </cell>
          <cell r="C159" t="str">
            <v>ISR RETENIDO POR HONORARIOS AL 10%</v>
          </cell>
          <cell r="D159">
            <v>0</v>
          </cell>
          <cell r="E159">
            <v>695.13999999999987</v>
          </cell>
          <cell r="F159">
            <v>694</v>
          </cell>
          <cell r="G159">
            <v>1009.134</v>
          </cell>
          <cell r="H159">
            <v>0</v>
          </cell>
          <cell r="I159">
            <v>1010.2739999999999</v>
          </cell>
        </row>
        <row r="160">
          <cell r="B160" t="str">
            <v>1.2.1.4.1.2</v>
          </cell>
          <cell r="C160" t="str">
            <v xml:space="preserve"> IMPUESTO AL VALOR AGREGADO RETENIDO </v>
          </cell>
          <cell r="D160">
            <v>0</v>
          </cell>
          <cell r="E160">
            <v>820.85000000000036</v>
          </cell>
          <cell r="F160">
            <v>821</v>
          </cell>
          <cell r="G160">
            <v>1076.4100000000001</v>
          </cell>
          <cell r="H160">
            <v>0</v>
          </cell>
          <cell r="I160">
            <v>1076.2600000000004</v>
          </cell>
        </row>
        <row r="161">
          <cell r="B161" t="str">
            <v>1.2.1.4.1.2.1</v>
          </cell>
          <cell r="C161" t="str">
            <v>IVA RETENIDO POR PAGAR</v>
          </cell>
          <cell r="D161">
            <v>0</v>
          </cell>
          <cell r="E161">
            <v>820.85000000000036</v>
          </cell>
          <cell r="F161">
            <v>821</v>
          </cell>
          <cell r="G161">
            <v>1076.4100000000001</v>
          </cell>
          <cell r="H161">
            <v>0</v>
          </cell>
          <cell r="I161">
            <v>1076.2600000000004</v>
          </cell>
        </row>
        <row r="162">
          <cell r="B162" t="str">
            <v>1.2.1.4.1.4</v>
          </cell>
          <cell r="C162" t="str">
            <v xml:space="preserve"> CUOTAS OBRERAS IMSS </v>
          </cell>
          <cell r="D162">
            <v>0</v>
          </cell>
          <cell r="E162">
            <v>2422.59</v>
          </cell>
          <cell r="F162">
            <v>929.92</v>
          </cell>
          <cell r="G162">
            <v>1508.02</v>
          </cell>
          <cell r="H162">
            <v>0</v>
          </cell>
          <cell r="I162">
            <v>3000.69</v>
          </cell>
        </row>
        <row r="163">
          <cell r="B163" t="str">
            <v>1.2.1.4.1.4.1</v>
          </cell>
          <cell r="C163" t="str">
            <v>CUOTAS OBRERAS IMSS</v>
          </cell>
          <cell r="D163">
            <v>0</v>
          </cell>
          <cell r="E163">
            <v>2422.59</v>
          </cell>
          <cell r="F163">
            <v>929.92</v>
          </cell>
          <cell r="G163">
            <v>1508.02</v>
          </cell>
          <cell r="H163">
            <v>0</v>
          </cell>
          <cell r="I163">
            <v>3000.69</v>
          </cell>
        </row>
        <row r="164">
          <cell r="B164" t="str">
            <v>1.2.1.4.2</v>
          </cell>
          <cell r="C164" t="str">
            <v xml:space="preserve"> COBROS POR CUENTA DE TERCEROS </v>
          </cell>
          <cell r="D164">
            <v>0</v>
          </cell>
          <cell r="E164">
            <v>-84.780000000000655</v>
          </cell>
          <cell r="F164">
            <v>-85.259999999998399</v>
          </cell>
          <cell r="G164">
            <v>0</v>
          </cell>
          <cell r="H164">
            <v>0</v>
          </cell>
          <cell r="I164">
            <v>0.47999999999774445</v>
          </cell>
        </row>
        <row r="165">
          <cell r="B165" t="str">
            <v>1.2.1.4.2.1</v>
          </cell>
          <cell r="C165" t="str">
            <v>AMORTIZACION DE CREDITOS INFONAVIT</v>
          </cell>
          <cell r="D165">
            <v>0</v>
          </cell>
          <cell r="E165">
            <v>-84.780000000000655</v>
          </cell>
          <cell r="F165">
            <v>-85.259999999998399</v>
          </cell>
          <cell r="G165">
            <v>0</v>
          </cell>
          <cell r="H165">
            <v>0</v>
          </cell>
          <cell r="I165">
            <v>0.47999999999774445</v>
          </cell>
        </row>
        <row r="166">
          <cell r="B166" t="str">
            <v>1.2.1.5</v>
          </cell>
          <cell r="C166" t="str">
            <v xml:space="preserve"> ANTICIPOS DE CLIENTES </v>
          </cell>
          <cell r="D166">
            <v>0</v>
          </cell>
          <cell r="E166">
            <v>750859.3197815317</v>
          </cell>
          <cell r="F166">
            <v>4574.6545660000002</v>
          </cell>
          <cell r="G166">
            <v>3715.3362000000002</v>
          </cell>
          <cell r="H166">
            <v>0</v>
          </cell>
          <cell r="I166">
            <v>750000.00141553173</v>
          </cell>
        </row>
        <row r="167">
          <cell r="B167" t="str">
            <v>1.2.1.5.1</v>
          </cell>
          <cell r="C167" t="str">
            <v xml:space="preserve"> ANTICIPOS DE CLIENTES </v>
          </cell>
          <cell r="D167">
            <v>0</v>
          </cell>
          <cell r="E167">
            <v>750859.3197815317</v>
          </cell>
          <cell r="F167">
            <v>4574.6545660000002</v>
          </cell>
          <cell r="G167">
            <v>3715.3362000000002</v>
          </cell>
          <cell r="H167">
            <v>0</v>
          </cell>
          <cell r="I167">
            <v>750000.00141553173</v>
          </cell>
        </row>
        <row r="168">
          <cell r="B168" t="str">
            <v>1.2.1.5.1.1</v>
          </cell>
          <cell r="C168" t="str">
            <v xml:space="preserve"> ANTICIPOS DE CLIENTES NACIONALES </v>
          </cell>
          <cell r="D168">
            <v>0</v>
          </cell>
          <cell r="E168">
            <v>750859.3197815317</v>
          </cell>
          <cell r="F168">
            <v>4574.6545660000002</v>
          </cell>
          <cell r="G168">
            <v>3715.3362000000002</v>
          </cell>
          <cell r="H168">
            <v>0</v>
          </cell>
          <cell r="I168">
            <v>750000.00141553173</v>
          </cell>
        </row>
        <row r="169">
          <cell r="B169" t="str">
            <v>1.2.1.5.1.1.1</v>
          </cell>
          <cell r="C169" t="str">
            <v xml:space="preserve">AB&amp;amp;C LEASING DE MÉXICO SAPI DE CV  </v>
          </cell>
          <cell r="D169">
            <v>0</v>
          </cell>
          <cell r="E169">
            <v>750000</v>
          </cell>
          <cell r="F169">
            <v>0</v>
          </cell>
          <cell r="G169">
            <v>0</v>
          </cell>
          <cell r="H169">
            <v>0</v>
          </cell>
          <cell r="I169">
            <v>750000</v>
          </cell>
        </row>
        <row r="170">
          <cell r="B170" t="str">
            <v>1.2.1.5.1.1.6</v>
          </cell>
          <cell r="C170" t="str">
            <v xml:space="preserve">OPERADORA NUEVA CLINICA SANTA MARIA SA DE CV  </v>
          </cell>
          <cell r="D170">
            <v>0</v>
          </cell>
          <cell r="E170">
            <v>859.3190340000001</v>
          </cell>
          <cell r="F170">
            <v>859.31896600000005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1.2.1.5.1.1.11</v>
          </cell>
          <cell r="C171" t="str">
            <v xml:space="preserve">ASESORES EN TECNOLOGIA BIOMEDICA SA DE CV  </v>
          </cell>
          <cell r="D171">
            <v>0</v>
          </cell>
          <cell r="E171">
            <v>0</v>
          </cell>
          <cell r="F171">
            <v>3715.3355999999999</v>
          </cell>
          <cell r="G171">
            <v>3715.3362000000002</v>
          </cell>
          <cell r="H171">
            <v>0</v>
          </cell>
          <cell r="I171">
            <v>0</v>
          </cell>
        </row>
        <row r="172">
          <cell r="B172" t="str">
            <v>1.2.1.6</v>
          </cell>
          <cell r="C172" t="str">
            <v xml:space="preserve"> IMPUESTOS A LA UTILIDAD POR PAGAR </v>
          </cell>
          <cell r="D172">
            <v>0</v>
          </cell>
          <cell r="E172">
            <v>18826</v>
          </cell>
          <cell r="F172">
            <v>18826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1.2.1.6.1</v>
          </cell>
          <cell r="C173" t="str">
            <v xml:space="preserve"> IMPUESTO SOBRE LA RENTA </v>
          </cell>
          <cell r="D173">
            <v>0</v>
          </cell>
          <cell r="E173">
            <v>18826</v>
          </cell>
          <cell r="F173">
            <v>18826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1.2.1.6.1.1</v>
          </cell>
          <cell r="C174" t="str">
            <v>ISR POR PAGAR PERSONAS MORALES</v>
          </cell>
          <cell r="D174">
            <v>0</v>
          </cell>
          <cell r="E174">
            <v>18826</v>
          </cell>
          <cell r="F174">
            <v>18826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1.2.1.8</v>
          </cell>
          <cell r="C175" t="str">
            <v xml:space="preserve"> PASIVOS FINANCIEROS E INSTRUMENTOS FINANCIEROS DE DEUDA </v>
          </cell>
          <cell r="D175">
            <v>0</v>
          </cell>
          <cell r="E175">
            <v>300000</v>
          </cell>
          <cell r="F175">
            <v>0</v>
          </cell>
          <cell r="G175">
            <v>0</v>
          </cell>
          <cell r="H175">
            <v>0</v>
          </cell>
          <cell r="I175">
            <v>300000</v>
          </cell>
        </row>
        <row r="176">
          <cell r="B176" t="str">
            <v>1.2.1.8.1</v>
          </cell>
          <cell r="C176" t="str">
            <v xml:space="preserve"> DOCUMENTOS POR PAGAR </v>
          </cell>
          <cell r="D176">
            <v>0</v>
          </cell>
          <cell r="E176">
            <v>300000</v>
          </cell>
          <cell r="F176">
            <v>0</v>
          </cell>
          <cell r="G176">
            <v>0</v>
          </cell>
          <cell r="H176">
            <v>0</v>
          </cell>
          <cell r="I176">
            <v>300000</v>
          </cell>
        </row>
        <row r="177">
          <cell r="B177" t="str">
            <v>1.2.1.8.1.2</v>
          </cell>
          <cell r="C177" t="str">
            <v xml:space="preserve"> PRESTAMOS NO BANCARIOS </v>
          </cell>
          <cell r="D177">
            <v>0</v>
          </cell>
          <cell r="E177">
            <v>300000</v>
          </cell>
          <cell r="F177">
            <v>0</v>
          </cell>
          <cell r="G177">
            <v>0</v>
          </cell>
          <cell r="H177">
            <v>0</v>
          </cell>
          <cell r="I177">
            <v>300000</v>
          </cell>
        </row>
        <row r="178">
          <cell r="B178" t="str">
            <v>1.2.1.8.1.2.1</v>
          </cell>
          <cell r="C178" t="str">
            <v xml:space="preserve"> PRESTAMOS NO BANCARIOS NACIONALES </v>
          </cell>
          <cell r="D178">
            <v>0</v>
          </cell>
          <cell r="E178">
            <v>300000</v>
          </cell>
          <cell r="F178">
            <v>0</v>
          </cell>
          <cell r="G178">
            <v>0</v>
          </cell>
          <cell r="H178">
            <v>0</v>
          </cell>
          <cell r="I178">
            <v>300000</v>
          </cell>
        </row>
        <row r="179">
          <cell r="B179" t="str">
            <v>1.2.1.8.1.2.1.1</v>
          </cell>
          <cell r="C179" t="str">
            <v xml:space="preserve"> MARINA LARIOS LEON </v>
          </cell>
          <cell r="D179">
            <v>0</v>
          </cell>
          <cell r="E179">
            <v>200000</v>
          </cell>
          <cell r="F179">
            <v>0</v>
          </cell>
          <cell r="G179">
            <v>0</v>
          </cell>
          <cell r="H179">
            <v>0</v>
          </cell>
          <cell r="I179">
            <v>200000</v>
          </cell>
        </row>
        <row r="180">
          <cell r="B180" t="str">
            <v>1.2.1.8.1.2.1.1.1</v>
          </cell>
          <cell r="C180" t="str">
            <v>MARINA LARIOS LEON 06/04/2021 PRESTAMO MARINA LARIOS 200,000.00 Tasa: 18.00 Plazo: 6 Semestres</v>
          </cell>
          <cell r="D180">
            <v>0</v>
          </cell>
          <cell r="E180">
            <v>200000</v>
          </cell>
          <cell r="F180">
            <v>0</v>
          </cell>
          <cell r="G180">
            <v>0</v>
          </cell>
          <cell r="H180">
            <v>0</v>
          </cell>
          <cell r="I180">
            <v>200000</v>
          </cell>
        </row>
        <row r="181">
          <cell r="B181" t="str">
            <v>1.2.1.8.1.2.1.2</v>
          </cell>
          <cell r="C181" t="str">
            <v xml:space="preserve"> ALEJANDRO CARVALLO LEON </v>
          </cell>
          <cell r="D181">
            <v>0</v>
          </cell>
          <cell r="E181">
            <v>100000</v>
          </cell>
          <cell r="F181">
            <v>0</v>
          </cell>
          <cell r="G181">
            <v>0</v>
          </cell>
          <cell r="H181">
            <v>0</v>
          </cell>
          <cell r="I181">
            <v>100000</v>
          </cell>
        </row>
        <row r="182">
          <cell r="B182" t="str">
            <v>1.2.1.8.1.2.1.2.1</v>
          </cell>
          <cell r="C182" t="str">
            <v>ALEJANDRO CARVALLO LEON 13/04/2021 PRESTAMO ALEJANDRO CARVALLO 100,000.00 Tasa: 18.00 Plazo: 6 Semestres</v>
          </cell>
          <cell r="D182">
            <v>0</v>
          </cell>
          <cell r="E182">
            <v>100000</v>
          </cell>
          <cell r="F182">
            <v>0</v>
          </cell>
          <cell r="G182">
            <v>0</v>
          </cell>
          <cell r="H182">
            <v>0</v>
          </cell>
          <cell r="I182">
            <v>100000</v>
          </cell>
        </row>
        <row r="183">
          <cell r="B183" t="str">
            <v>1.2.1.11</v>
          </cell>
          <cell r="C183" t="str">
            <v xml:space="preserve"> OTROS PASIVOS A CORTO PLAZO </v>
          </cell>
          <cell r="D183">
            <v>0</v>
          </cell>
          <cell r="E183">
            <v>78636.202608830878</v>
          </cell>
          <cell r="F183">
            <v>93351.431053999986</v>
          </cell>
          <cell r="G183">
            <v>132480.59541999997</v>
          </cell>
          <cell r="H183">
            <v>0</v>
          </cell>
          <cell r="I183">
            <v>117765.36697483087</v>
          </cell>
        </row>
        <row r="184">
          <cell r="B184" t="str">
            <v>1.2.1.11.1</v>
          </cell>
          <cell r="C184" t="str">
            <v xml:space="preserve"> IMPUESTOS TRASLADADOS COBRADOS </v>
          </cell>
          <cell r="D184">
            <v>0</v>
          </cell>
          <cell r="E184">
            <v>-0.72750883991830051</v>
          </cell>
          <cell r="F184">
            <v>0</v>
          </cell>
          <cell r="G184">
            <v>73075.364619999978</v>
          </cell>
          <cell r="H184">
            <v>0</v>
          </cell>
          <cell r="I184">
            <v>73074.63711116006</v>
          </cell>
        </row>
        <row r="185">
          <cell r="B185" t="str">
            <v>1.2.1.11.1.1</v>
          </cell>
          <cell r="C185" t="str">
            <v xml:space="preserve"> IVA TRASLADADO COBRADO </v>
          </cell>
          <cell r="D185">
            <v>0</v>
          </cell>
          <cell r="E185">
            <v>-0.72750883991830051</v>
          </cell>
          <cell r="F185">
            <v>0</v>
          </cell>
          <cell r="G185">
            <v>73075.364619999978</v>
          </cell>
          <cell r="H185">
            <v>0</v>
          </cell>
          <cell r="I185">
            <v>73074.63711116006</v>
          </cell>
        </row>
        <row r="186">
          <cell r="B186" t="str">
            <v>1.2.1.11.1.1.1</v>
          </cell>
          <cell r="C186" t="str">
            <v>IVA TRASLADADO COBRADO</v>
          </cell>
          <cell r="D186">
            <v>0</v>
          </cell>
          <cell r="E186">
            <v>-0.72750883991830051</v>
          </cell>
          <cell r="F186">
            <v>0</v>
          </cell>
          <cell r="G186">
            <v>73075.364619999978</v>
          </cell>
          <cell r="H186">
            <v>0</v>
          </cell>
          <cell r="I186">
            <v>73074.63711116006</v>
          </cell>
        </row>
        <row r="187">
          <cell r="B187" t="str">
            <v>1.2.1.11.2</v>
          </cell>
          <cell r="C187" t="str">
            <v xml:space="preserve"> IMPUESTOS TRASLADADOS NO COBRADOS </v>
          </cell>
          <cell r="D187">
            <v>0</v>
          </cell>
          <cell r="E187">
            <v>78636.930117670796</v>
          </cell>
          <cell r="F187">
            <v>73376.957053999984</v>
          </cell>
          <cell r="G187">
            <v>39430.756800000003</v>
          </cell>
          <cell r="H187">
            <v>0</v>
          </cell>
          <cell r="I187">
            <v>44690.729863670815</v>
          </cell>
        </row>
        <row r="188">
          <cell r="B188" t="str">
            <v>1.2.1.11.2.1</v>
          </cell>
          <cell r="C188" t="str">
            <v xml:space="preserve"> IVA TRASLADADO NO COBRADO </v>
          </cell>
          <cell r="D188">
            <v>0</v>
          </cell>
          <cell r="E188">
            <v>78636.930117670796</v>
          </cell>
          <cell r="F188">
            <v>73376.957053999984</v>
          </cell>
          <cell r="G188">
            <v>39430.756800000003</v>
          </cell>
          <cell r="H188">
            <v>0</v>
          </cell>
          <cell r="I188">
            <v>44690.729863670815</v>
          </cell>
        </row>
        <row r="189">
          <cell r="B189" t="str">
            <v>1.2.1.11.2.1.1</v>
          </cell>
          <cell r="C189" t="str">
            <v>IVA TRASLADADO 16% NO COBRADO</v>
          </cell>
          <cell r="D189">
            <v>0</v>
          </cell>
          <cell r="E189">
            <v>78636.930117670796</v>
          </cell>
          <cell r="F189">
            <v>73376.957053999984</v>
          </cell>
          <cell r="G189">
            <v>39430.756800000003</v>
          </cell>
          <cell r="H189">
            <v>0</v>
          </cell>
          <cell r="I189">
            <v>44690.729863670815</v>
          </cell>
        </row>
        <row r="190">
          <cell r="B190" t="str">
            <v>1.2.1.11.3</v>
          </cell>
          <cell r="C190" t="str">
            <v xml:space="preserve"> IMPUESTOS RETENIDOS NO PAGADOS </v>
          </cell>
          <cell r="D190">
            <v>0</v>
          </cell>
          <cell r="E190">
            <v>0</v>
          </cell>
          <cell r="F190">
            <v>19974.473999999998</v>
          </cell>
          <cell r="G190">
            <v>19974.473999999998</v>
          </cell>
          <cell r="H190">
            <v>0</v>
          </cell>
          <cell r="I190">
            <v>0</v>
          </cell>
        </row>
        <row r="191">
          <cell r="B191" t="str">
            <v>1.2.1.11.3.1</v>
          </cell>
          <cell r="C191" t="str">
            <v xml:space="preserve"> ISR RETENIDO NO PAGADO </v>
          </cell>
          <cell r="D191">
            <v>0</v>
          </cell>
          <cell r="E191">
            <v>0</v>
          </cell>
          <cell r="F191">
            <v>18898.063999999998</v>
          </cell>
          <cell r="G191">
            <v>18898.063999999998</v>
          </cell>
          <cell r="H191">
            <v>0</v>
          </cell>
          <cell r="I191">
            <v>0</v>
          </cell>
        </row>
        <row r="192">
          <cell r="B192" t="str">
            <v>1.2.1.11.3.1.1</v>
          </cell>
          <cell r="C192" t="str">
            <v xml:space="preserve"> ISR RETENIDO A RESIDENTES EN EL PAIS NO PAGADO </v>
          </cell>
          <cell r="D192">
            <v>0</v>
          </cell>
          <cell r="E192">
            <v>0</v>
          </cell>
          <cell r="F192">
            <v>18898.063999999998</v>
          </cell>
          <cell r="G192">
            <v>18898.063999999998</v>
          </cell>
          <cell r="H192">
            <v>0</v>
          </cell>
          <cell r="I192">
            <v>0</v>
          </cell>
        </row>
        <row r="193">
          <cell r="B193" t="str">
            <v>1.2.1.11.3.1.1.1</v>
          </cell>
          <cell r="C193" t="str">
            <v>ISR RETENIDO POR SALARIOS</v>
          </cell>
          <cell r="D193">
            <v>0</v>
          </cell>
          <cell r="E193">
            <v>0</v>
          </cell>
          <cell r="F193">
            <v>9711.8799999999992</v>
          </cell>
          <cell r="G193">
            <v>9711.8799999999992</v>
          </cell>
          <cell r="H193">
            <v>0</v>
          </cell>
          <cell r="I193">
            <v>0</v>
          </cell>
        </row>
        <row r="194">
          <cell r="B194" t="str">
            <v>1.2.1.11.3.1.1.3</v>
          </cell>
          <cell r="C194" t="str">
            <v>ISR RETENIDO POR HONORARIOS ASIMILADOS A SALARIOS NO PAGADO</v>
          </cell>
          <cell r="D194">
            <v>0</v>
          </cell>
          <cell r="E194">
            <v>0</v>
          </cell>
          <cell r="F194">
            <v>8177.05</v>
          </cell>
          <cell r="G194">
            <v>8177.0499999999993</v>
          </cell>
          <cell r="H194">
            <v>0</v>
          </cell>
          <cell r="I194">
            <v>0</v>
          </cell>
        </row>
        <row r="195">
          <cell r="B195" t="str">
            <v>1.2.1.11.3.1.1.5</v>
          </cell>
          <cell r="C195" t="str">
            <v>ISR RETENIDO POR HONORARIOS AL 10% NO PAGADO</v>
          </cell>
          <cell r="D195">
            <v>0</v>
          </cell>
          <cell r="E195">
            <v>0</v>
          </cell>
          <cell r="F195">
            <v>1009.134</v>
          </cell>
          <cell r="G195">
            <v>1009.134</v>
          </cell>
          <cell r="H195">
            <v>0</v>
          </cell>
          <cell r="I195">
            <v>0</v>
          </cell>
        </row>
        <row r="196">
          <cell r="B196" t="str">
            <v>1.2.1.11.3.2</v>
          </cell>
          <cell r="C196" t="str">
            <v xml:space="preserve"> IVA RETENIDO NO PAGADO </v>
          </cell>
          <cell r="D196">
            <v>0</v>
          </cell>
          <cell r="E196">
            <v>0</v>
          </cell>
          <cell r="F196">
            <v>1076.4100000000001</v>
          </cell>
          <cell r="G196">
            <v>1076.4100000000001</v>
          </cell>
          <cell r="H196">
            <v>0</v>
          </cell>
          <cell r="I196">
            <v>0</v>
          </cell>
        </row>
        <row r="197">
          <cell r="B197" t="str">
            <v>1.2.1.11.3.2.1</v>
          </cell>
          <cell r="C197" t="str">
            <v>IVA RETENCION  2/3 NO PAGADO</v>
          </cell>
          <cell r="D197">
            <v>0</v>
          </cell>
          <cell r="E197">
            <v>0</v>
          </cell>
          <cell r="F197">
            <v>1076.4100000000001</v>
          </cell>
          <cell r="G197">
            <v>1076.4100000000001</v>
          </cell>
          <cell r="H197">
            <v>0</v>
          </cell>
          <cell r="I197">
            <v>0</v>
          </cell>
        </row>
        <row r="198">
          <cell r="B198" t="str">
            <v>1.3</v>
          </cell>
          <cell r="C198" t="str">
            <v xml:space="preserve"> CAPITAL CONTABLE </v>
          </cell>
          <cell r="D198">
            <v>0</v>
          </cell>
          <cell r="E198">
            <v>-499752.73139438033</v>
          </cell>
          <cell r="F198">
            <v>0</v>
          </cell>
          <cell r="G198">
            <v>0</v>
          </cell>
          <cell r="H198">
            <v>0</v>
          </cell>
          <cell r="I198">
            <v>-499752.73139438033</v>
          </cell>
        </row>
        <row r="199">
          <cell r="B199" t="str">
            <v>1.3.1</v>
          </cell>
          <cell r="C199" t="str">
            <v xml:space="preserve"> CAPITAL CONTRIBUIDO </v>
          </cell>
          <cell r="D199">
            <v>0</v>
          </cell>
          <cell r="E199">
            <v>50000</v>
          </cell>
          <cell r="F199">
            <v>0</v>
          </cell>
          <cell r="G199">
            <v>0</v>
          </cell>
          <cell r="H199">
            <v>0</v>
          </cell>
          <cell r="I199">
            <v>50000</v>
          </cell>
        </row>
        <row r="200">
          <cell r="B200" t="str">
            <v>1.3.1.1</v>
          </cell>
          <cell r="C200" t="str">
            <v xml:space="preserve"> CAPITAL SOCIAL </v>
          </cell>
          <cell r="D200">
            <v>0</v>
          </cell>
          <cell r="E200">
            <v>50000</v>
          </cell>
          <cell r="F200">
            <v>0</v>
          </cell>
          <cell r="G200">
            <v>0</v>
          </cell>
          <cell r="H200">
            <v>0</v>
          </cell>
          <cell r="I200">
            <v>50000</v>
          </cell>
        </row>
        <row r="201">
          <cell r="B201" t="str">
            <v>1.3.1.1.1</v>
          </cell>
          <cell r="C201" t="str">
            <v xml:space="preserve"> CAPITAL SOCIAL FIJO </v>
          </cell>
          <cell r="D201">
            <v>0</v>
          </cell>
          <cell r="E201">
            <v>50000</v>
          </cell>
          <cell r="F201">
            <v>0</v>
          </cell>
          <cell r="G201">
            <v>0</v>
          </cell>
          <cell r="H201">
            <v>0</v>
          </cell>
          <cell r="I201">
            <v>50000</v>
          </cell>
        </row>
        <row r="202">
          <cell r="B202" t="str">
            <v>1.3.1.1.1.3</v>
          </cell>
          <cell r="C202" t="str">
            <v xml:space="preserve"> CAPITAL SOCIAL FIJO SUSCRITO EXHIBIDO </v>
          </cell>
          <cell r="D202">
            <v>0</v>
          </cell>
          <cell r="E202">
            <v>50000</v>
          </cell>
          <cell r="F202">
            <v>0</v>
          </cell>
          <cell r="G202">
            <v>0</v>
          </cell>
          <cell r="H202">
            <v>0</v>
          </cell>
          <cell r="I202">
            <v>50000</v>
          </cell>
        </row>
        <row r="203">
          <cell r="B203" t="str">
            <v>1.3.1.1.1.3.1</v>
          </cell>
          <cell r="C203" t="str">
            <v xml:space="preserve">ERNESTO LARIOS LEON  </v>
          </cell>
          <cell r="D203">
            <v>0</v>
          </cell>
          <cell r="E203">
            <v>50000</v>
          </cell>
          <cell r="F203">
            <v>0</v>
          </cell>
          <cell r="G203">
            <v>0</v>
          </cell>
          <cell r="H203">
            <v>0</v>
          </cell>
          <cell r="I203">
            <v>50000</v>
          </cell>
        </row>
        <row r="204">
          <cell r="B204" t="str">
            <v>1.3.2</v>
          </cell>
          <cell r="C204" t="str">
            <v xml:space="preserve"> CAPITAL GANADO (DEFICIT) </v>
          </cell>
          <cell r="D204">
            <v>0</v>
          </cell>
          <cell r="E204">
            <v>-549752.73139438033</v>
          </cell>
          <cell r="F204">
            <v>0</v>
          </cell>
          <cell r="G204">
            <v>0</v>
          </cell>
          <cell r="H204">
            <v>0</v>
          </cell>
          <cell r="I204">
            <v>-549752.73139438033</v>
          </cell>
        </row>
        <row r="205">
          <cell r="B205" t="str">
            <v>1.3.2.1</v>
          </cell>
          <cell r="C205" t="str">
            <v xml:space="preserve"> UTILIDADES O PERDIDAS ACUMULADAS </v>
          </cell>
          <cell r="D205">
            <v>0</v>
          </cell>
          <cell r="E205">
            <v>-549752.73139438033</v>
          </cell>
          <cell r="F205">
            <v>0</v>
          </cell>
          <cell r="G205">
            <v>0</v>
          </cell>
          <cell r="H205">
            <v>0</v>
          </cell>
          <cell r="I205">
            <v>-549752.73139438033</v>
          </cell>
        </row>
        <row r="206">
          <cell r="B206" t="str">
            <v>1.3.2.1.2</v>
          </cell>
          <cell r="C206" t="str">
            <v xml:space="preserve"> PERDIDAS ACUMULADAS DE EJERCICIOS ANTERIORES </v>
          </cell>
          <cell r="D206">
            <v>549752.73139438033</v>
          </cell>
          <cell r="E206">
            <v>0</v>
          </cell>
          <cell r="F206">
            <v>0</v>
          </cell>
          <cell r="G206">
            <v>0</v>
          </cell>
          <cell r="H206">
            <v>549752.73139438033</v>
          </cell>
          <cell r="I206">
            <v>0</v>
          </cell>
        </row>
        <row r="207">
          <cell r="B207" t="str">
            <v>1.3.2.1.2.1</v>
          </cell>
          <cell r="C207" t="str">
            <v>Ejercicio 2020</v>
          </cell>
          <cell r="D207">
            <v>120919.96815006</v>
          </cell>
          <cell r="E207">
            <v>0</v>
          </cell>
          <cell r="F207">
            <v>0</v>
          </cell>
          <cell r="G207">
            <v>0</v>
          </cell>
          <cell r="H207">
            <v>120919.96815006</v>
          </cell>
          <cell r="I207">
            <v>0</v>
          </cell>
        </row>
        <row r="208">
          <cell r="B208" t="str">
            <v>1.3.2.1.2.2</v>
          </cell>
          <cell r="C208" t="str">
            <v>Ejercicio 2021</v>
          </cell>
          <cell r="D208">
            <v>428832.76324432029</v>
          </cell>
          <cell r="E208">
            <v>0</v>
          </cell>
          <cell r="F208">
            <v>0</v>
          </cell>
          <cell r="G208">
            <v>0</v>
          </cell>
          <cell r="H208">
            <v>428832.76324432029</v>
          </cell>
          <cell r="I208">
            <v>0</v>
          </cell>
        </row>
        <row r="209">
          <cell r="B209" t="str">
            <v>2.1</v>
          </cell>
          <cell r="C209" t="str">
            <v xml:space="preserve"> VENTAS O INGRESOS NETOS </v>
          </cell>
          <cell r="D209">
            <v>0</v>
          </cell>
          <cell r="E209">
            <v>0</v>
          </cell>
          <cell r="F209">
            <v>1025.6300000000001</v>
          </cell>
          <cell r="G209">
            <v>246442.23</v>
          </cell>
          <cell r="H209">
            <v>0</v>
          </cell>
          <cell r="I209">
            <v>245416.60000000085</v>
          </cell>
        </row>
        <row r="210">
          <cell r="B210" t="str">
            <v>2.1.1</v>
          </cell>
          <cell r="C210" t="str">
            <v xml:space="preserve"> VENTAS NETAS DE MERCANCIA </v>
          </cell>
          <cell r="D210">
            <v>0</v>
          </cell>
          <cell r="E210">
            <v>0</v>
          </cell>
          <cell r="F210">
            <v>1025.6300000000001</v>
          </cell>
          <cell r="G210">
            <v>246442.23</v>
          </cell>
          <cell r="H210">
            <v>0</v>
          </cell>
          <cell r="I210">
            <v>245416.60000000085</v>
          </cell>
        </row>
        <row r="211">
          <cell r="B211" t="str">
            <v>2.1.1.1</v>
          </cell>
          <cell r="C211" t="str">
            <v xml:space="preserve"> VENTAS NETAS DE MERCANCIAS NACIONALES </v>
          </cell>
          <cell r="D211">
            <v>0</v>
          </cell>
          <cell r="E211">
            <v>0</v>
          </cell>
          <cell r="F211">
            <v>1025.6300000000001</v>
          </cell>
          <cell r="G211">
            <v>246442.23</v>
          </cell>
          <cell r="H211">
            <v>0</v>
          </cell>
          <cell r="I211">
            <v>245416.60000000085</v>
          </cell>
        </row>
        <row r="212">
          <cell r="B212" t="str">
            <v>2.1.1.1.1</v>
          </cell>
          <cell r="C212" t="str">
            <v xml:space="preserve"> VENTAS Y/O SERVICIOS GRAVADOS A LA TASA GENERAL </v>
          </cell>
          <cell r="D212">
            <v>0</v>
          </cell>
          <cell r="E212">
            <v>0</v>
          </cell>
          <cell r="F212">
            <v>0</v>
          </cell>
          <cell r="G212">
            <v>246442.23</v>
          </cell>
          <cell r="H212">
            <v>0</v>
          </cell>
          <cell r="I212">
            <v>246442.23000000085</v>
          </cell>
        </row>
        <row r="213">
          <cell r="B213" t="str">
            <v>2.1.1.1.1.1</v>
          </cell>
          <cell r="C213" t="str">
            <v>VENTAS Y/O SERVICIOS GRAVADOS A LA TASA GENERAL DE CONTADO</v>
          </cell>
          <cell r="D213">
            <v>0</v>
          </cell>
          <cell r="E213">
            <v>0</v>
          </cell>
          <cell r="F213">
            <v>0</v>
          </cell>
          <cell r="G213">
            <v>3715.34</v>
          </cell>
          <cell r="H213">
            <v>0</v>
          </cell>
          <cell r="I213">
            <v>3715.3399999998983</v>
          </cell>
        </row>
        <row r="214">
          <cell r="B214" t="str">
            <v>2.1.1.1.1.2</v>
          </cell>
          <cell r="C214" t="str">
            <v>VENTAS Y/O SERVICIOS GRAVADOS A LA TASA GENERAL A CREDITO</v>
          </cell>
          <cell r="D214">
            <v>0</v>
          </cell>
          <cell r="E214">
            <v>0</v>
          </cell>
          <cell r="F214">
            <v>0</v>
          </cell>
          <cell r="G214">
            <v>242726.89</v>
          </cell>
          <cell r="H214">
            <v>0</v>
          </cell>
          <cell r="I214">
            <v>242726.89000000095</v>
          </cell>
        </row>
        <row r="215">
          <cell r="B215" t="str">
            <v>2.1.1.1.4</v>
          </cell>
          <cell r="C215" t="str">
            <v xml:space="preserve"> DEVOLUCIONES, REBAJAS Y BONIFICACIONES SOBRE VENTAS NACIONALES </v>
          </cell>
          <cell r="D215">
            <v>0</v>
          </cell>
          <cell r="E215">
            <v>0</v>
          </cell>
          <cell r="F215">
            <v>1025.6300000000001</v>
          </cell>
          <cell r="G215">
            <v>0</v>
          </cell>
          <cell r="H215">
            <v>1025.6300000000001</v>
          </cell>
          <cell r="I215">
            <v>0</v>
          </cell>
        </row>
        <row r="216">
          <cell r="B216" t="str">
            <v>2.1.1.1.4.1</v>
          </cell>
          <cell r="C216" t="str">
            <v xml:space="preserve"> DEVOLUCIONES SOBRE VENTAS NACIONALES </v>
          </cell>
          <cell r="D216">
            <v>0</v>
          </cell>
          <cell r="E216">
            <v>0</v>
          </cell>
          <cell r="F216">
            <v>1025.6300000000001</v>
          </cell>
          <cell r="G216">
            <v>0</v>
          </cell>
          <cell r="H216">
            <v>1025.6300000000001</v>
          </cell>
          <cell r="I216">
            <v>0</v>
          </cell>
        </row>
        <row r="217">
          <cell r="B217" t="str">
            <v>2.1.1.1.4.1.1</v>
          </cell>
          <cell r="C217" t="str">
            <v>DEVOLUCIONES SOBRE VENTAS NACIONALES A LA TASA GENERAL</v>
          </cell>
          <cell r="D217">
            <v>0</v>
          </cell>
          <cell r="E217">
            <v>0</v>
          </cell>
          <cell r="F217">
            <v>1025.6300000000001</v>
          </cell>
          <cell r="G217">
            <v>0</v>
          </cell>
          <cell r="H217">
            <v>1025.6300000000001</v>
          </cell>
          <cell r="I217">
            <v>0</v>
          </cell>
        </row>
        <row r="218">
          <cell r="B218" t="str">
            <v>2.2</v>
          </cell>
          <cell r="C218" t="str">
            <v xml:space="preserve"> COSTOS Y GASTOS </v>
          </cell>
          <cell r="D218">
            <v>0</v>
          </cell>
          <cell r="E218">
            <v>0</v>
          </cell>
          <cell r="F218">
            <v>318920.61897799995</v>
          </cell>
          <cell r="G218">
            <v>0</v>
          </cell>
          <cell r="H218">
            <v>318920.61897799995</v>
          </cell>
          <cell r="I218">
            <v>0</v>
          </cell>
        </row>
        <row r="219">
          <cell r="B219" t="str">
            <v>2.2.1</v>
          </cell>
          <cell r="C219" t="str">
            <v xml:space="preserve"> COSTO DE VENTAS O DE SERVICIOS </v>
          </cell>
          <cell r="D219">
            <v>0</v>
          </cell>
          <cell r="E219">
            <v>0</v>
          </cell>
          <cell r="F219">
            <v>122568.335614</v>
          </cell>
          <cell r="G219">
            <v>0</v>
          </cell>
          <cell r="H219">
            <v>122568.335614</v>
          </cell>
          <cell r="I219">
            <v>0</v>
          </cell>
        </row>
        <row r="220">
          <cell r="B220" t="str">
            <v>2.2.1.1</v>
          </cell>
          <cell r="C220" t="str">
            <v>COSTO DE VENTAS O DE SERVICIOS</v>
          </cell>
          <cell r="D220">
            <v>0</v>
          </cell>
          <cell r="E220">
            <v>0</v>
          </cell>
          <cell r="F220">
            <v>122568.335614</v>
          </cell>
          <cell r="G220">
            <v>0</v>
          </cell>
          <cell r="H220">
            <v>122568.335614</v>
          </cell>
          <cell r="I220">
            <v>0</v>
          </cell>
        </row>
        <row r="221">
          <cell r="B221" t="str">
            <v>2.2.2</v>
          </cell>
          <cell r="C221" t="str">
            <v xml:space="preserve"> GASTOS GENERALES </v>
          </cell>
          <cell r="D221">
            <v>0</v>
          </cell>
          <cell r="E221">
            <v>0</v>
          </cell>
          <cell r="F221">
            <v>196352.28336399997</v>
          </cell>
          <cell r="G221">
            <v>0</v>
          </cell>
          <cell r="H221">
            <v>196352.28336399997</v>
          </cell>
          <cell r="I221">
            <v>0</v>
          </cell>
        </row>
        <row r="222">
          <cell r="B222" t="str">
            <v>2.2.2.1</v>
          </cell>
          <cell r="C222" t="str">
            <v xml:space="preserve"> GASTOS DE VENTA Y DISTRIBUCION </v>
          </cell>
          <cell r="D222">
            <v>0</v>
          </cell>
          <cell r="E222">
            <v>0</v>
          </cell>
          <cell r="F222">
            <v>1984.5263</v>
          </cell>
          <cell r="G222">
            <v>0</v>
          </cell>
          <cell r="H222">
            <v>1984.5263</v>
          </cell>
          <cell r="I222">
            <v>0</v>
          </cell>
        </row>
        <row r="223">
          <cell r="B223" t="str">
            <v>2.2.2.1.10</v>
          </cell>
          <cell r="C223" t="str">
            <v xml:space="preserve"> DEPRECIACIONES </v>
          </cell>
          <cell r="D223">
            <v>0</v>
          </cell>
          <cell r="E223">
            <v>0</v>
          </cell>
          <cell r="F223">
            <v>1984.5263</v>
          </cell>
          <cell r="G223">
            <v>0</v>
          </cell>
          <cell r="H223">
            <v>1984.5263</v>
          </cell>
          <cell r="I223">
            <v>0</v>
          </cell>
        </row>
        <row r="224">
          <cell r="B224" t="str">
            <v>2.2.2.1.10.17</v>
          </cell>
          <cell r="C224" t="str">
            <v>DEPRECIACION DE OTROS ACTIVOS FIJOS</v>
          </cell>
          <cell r="D224">
            <v>0</v>
          </cell>
          <cell r="E224">
            <v>0</v>
          </cell>
          <cell r="F224">
            <v>1984.5263</v>
          </cell>
          <cell r="G224">
            <v>0</v>
          </cell>
          <cell r="H224">
            <v>1984.5263</v>
          </cell>
          <cell r="I224">
            <v>0</v>
          </cell>
        </row>
        <row r="225">
          <cell r="B225" t="str">
            <v>2.2.2.3</v>
          </cell>
          <cell r="C225" t="str">
            <v xml:space="preserve"> GASTOS GENERALES </v>
          </cell>
          <cell r="D225">
            <v>0</v>
          </cell>
          <cell r="E225">
            <v>0</v>
          </cell>
          <cell r="F225">
            <v>194367.75706399998</v>
          </cell>
          <cell r="G225">
            <v>0</v>
          </cell>
          <cell r="H225">
            <v>194367.75706399998</v>
          </cell>
          <cell r="I225">
            <v>0</v>
          </cell>
        </row>
        <row r="226">
          <cell r="B226" t="str">
            <v>2.2.2.3.1</v>
          </cell>
          <cell r="C226" t="str">
            <v xml:space="preserve"> BENEFICIOS A LOS EMPLEADOS DIRECTOS </v>
          </cell>
          <cell r="D226">
            <v>0</v>
          </cell>
          <cell r="E226">
            <v>0</v>
          </cell>
          <cell r="F226">
            <v>67730.149999999994</v>
          </cell>
          <cell r="G226">
            <v>0</v>
          </cell>
          <cell r="H226">
            <v>67730.149999999994</v>
          </cell>
          <cell r="I226">
            <v>0</v>
          </cell>
        </row>
        <row r="227">
          <cell r="B227" t="str">
            <v>2.2.2.3.1.1</v>
          </cell>
          <cell r="C227" t="str">
            <v xml:space="preserve"> SUELDOS Y SALARIOS </v>
          </cell>
          <cell r="D227">
            <v>0</v>
          </cell>
          <cell r="E227">
            <v>0</v>
          </cell>
          <cell r="F227">
            <v>54631.08</v>
          </cell>
          <cell r="G227">
            <v>0</v>
          </cell>
          <cell r="H227">
            <v>54631.08</v>
          </cell>
          <cell r="I227">
            <v>0</v>
          </cell>
        </row>
        <row r="228">
          <cell r="B228" t="str">
            <v>2.2.2.3.1.1.1</v>
          </cell>
          <cell r="C228" t="str">
            <v>SUELDOS</v>
          </cell>
          <cell r="D228">
            <v>0</v>
          </cell>
          <cell r="E228">
            <v>0</v>
          </cell>
          <cell r="F228">
            <v>54631.08</v>
          </cell>
          <cell r="G228">
            <v>0</v>
          </cell>
          <cell r="H228">
            <v>54631.08</v>
          </cell>
          <cell r="I228">
            <v>0</v>
          </cell>
        </row>
        <row r="229">
          <cell r="B229" t="str">
            <v>2.2.2.3.1.3</v>
          </cell>
          <cell r="C229" t="str">
            <v xml:space="preserve"> HORAS EXTRAS </v>
          </cell>
          <cell r="D229">
            <v>0</v>
          </cell>
          <cell r="E229">
            <v>0</v>
          </cell>
          <cell r="F229">
            <v>4995.3599999999997</v>
          </cell>
          <cell r="G229">
            <v>0</v>
          </cell>
          <cell r="H229">
            <v>4995.3599999999997</v>
          </cell>
          <cell r="I229">
            <v>0</v>
          </cell>
        </row>
        <row r="230">
          <cell r="B230" t="str">
            <v>2.2.2.3.1.3.1</v>
          </cell>
          <cell r="C230" t="str">
            <v>HORAS EXTRAS DOBLES</v>
          </cell>
          <cell r="D230">
            <v>0</v>
          </cell>
          <cell r="E230">
            <v>0</v>
          </cell>
          <cell r="F230">
            <v>4995.3599999999997</v>
          </cell>
          <cell r="G230">
            <v>0</v>
          </cell>
          <cell r="H230">
            <v>4995.3599999999997</v>
          </cell>
          <cell r="I230">
            <v>0</v>
          </cell>
        </row>
        <row r="231">
          <cell r="B231" t="str">
            <v>2.2.2.3.1.4</v>
          </cell>
          <cell r="C231" t="str">
            <v>VACACIONES</v>
          </cell>
          <cell r="D231">
            <v>0</v>
          </cell>
          <cell r="E231">
            <v>0</v>
          </cell>
          <cell r="F231">
            <v>1887.72</v>
          </cell>
          <cell r="G231">
            <v>0</v>
          </cell>
          <cell r="H231">
            <v>1887.72</v>
          </cell>
          <cell r="I231">
            <v>0</v>
          </cell>
        </row>
        <row r="232">
          <cell r="B232" t="str">
            <v>2.2.2.3.1.5</v>
          </cell>
          <cell r="C232" t="str">
            <v>PRIMA VACACIONAL</v>
          </cell>
          <cell r="D232">
            <v>0</v>
          </cell>
          <cell r="E232">
            <v>0</v>
          </cell>
          <cell r="F232">
            <v>471.93</v>
          </cell>
          <cell r="G232">
            <v>0</v>
          </cell>
          <cell r="H232">
            <v>471.93</v>
          </cell>
          <cell r="I232">
            <v>0</v>
          </cell>
        </row>
        <row r="233">
          <cell r="B233" t="str">
            <v>2.2.2.3.1.9</v>
          </cell>
          <cell r="C233" t="str">
            <v>AGUINALDO</v>
          </cell>
          <cell r="D233">
            <v>0</v>
          </cell>
          <cell r="E233">
            <v>0</v>
          </cell>
          <cell r="F233">
            <v>435.92</v>
          </cell>
          <cell r="G233">
            <v>0</v>
          </cell>
          <cell r="H233">
            <v>435.92</v>
          </cell>
          <cell r="I233">
            <v>0</v>
          </cell>
        </row>
        <row r="234">
          <cell r="B234" t="str">
            <v>2.2.2.3.1.11</v>
          </cell>
          <cell r="C234" t="str">
            <v>COMISIONES</v>
          </cell>
          <cell r="D234">
            <v>0</v>
          </cell>
          <cell r="E234">
            <v>0</v>
          </cell>
          <cell r="F234">
            <v>5308.1399999999994</v>
          </cell>
          <cell r="G234">
            <v>0</v>
          </cell>
          <cell r="H234">
            <v>5308.1399999999985</v>
          </cell>
          <cell r="I234">
            <v>0</v>
          </cell>
        </row>
        <row r="235">
          <cell r="B235" t="str">
            <v>2.2.2.3.4</v>
          </cell>
          <cell r="C235" t="str">
            <v xml:space="preserve"> IMPUESTOS Y APORTACIONES SOBRE SUELDOS Y SALARIOS </v>
          </cell>
          <cell r="D235">
            <v>0</v>
          </cell>
          <cell r="E235">
            <v>0</v>
          </cell>
          <cell r="F235">
            <v>7002.93</v>
          </cell>
          <cell r="G235">
            <v>0</v>
          </cell>
          <cell r="H235">
            <v>7002.9299999999985</v>
          </cell>
          <cell r="I235">
            <v>0</v>
          </cell>
        </row>
        <row r="236">
          <cell r="B236" t="str">
            <v>2.2.2.3.4.1</v>
          </cell>
          <cell r="C236" t="str">
            <v xml:space="preserve"> CUOTAS AL I.M.S.S. </v>
          </cell>
          <cell r="D236">
            <v>0</v>
          </cell>
          <cell r="E236">
            <v>0</v>
          </cell>
          <cell r="F236">
            <v>4970.93</v>
          </cell>
          <cell r="G236">
            <v>0</v>
          </cell>
          <cell r="H236">
            <v>4970.9299999999985</v>
          </cell>
          <cell r="I236">
            <v>0</v>
          </cell>
        </row>
        <row r="237">
          <cell r="B237" t="str">
            <v>2.2.2.3.4.1.1</v>
          </cell>
          <cell r="C237" t="str">
            <v>CUOTA FIJA</v>
          </cell>
          <cell r="D237">
            <v>0</v>
          </cell>
          <cell r="E237">
            <v>0</v>
          </cell>
          <cell r="F237">
            <v>1645.43</v>
          </cell>
          <cell r="G237">
            <v>0</v>
          </cell>
          <cell r="H237">
            <v>1645.43</v>
          </cell>
          <cell r="I237">
            <v>0</v>
          </cell>
        </row>
        <row r="238">
          <cell r="B238" t="str">
            <v>2.2.2.3.4.1.2</v>
          </cell>
          <cell r="C238" t="str">
            <v>EXCEDENTE 3 SMGDI</v>
          </cell>
          <cell r="D238">
            <v>0</v>
          </cell>
          <cell r="E238">
            <v>0</v>
          </cell>
          <cell r="F238">
            <v>376.92</v>
          </cell>
          <cell r="G238">
            <v>0</v>
          </cell>
          <cell r="H238">
            <v>376.92</v>
          </cell>
          <cell r="I238">
            <v>0</v>
          </cell>
        </row>
        <row r="239">
          <cell r="B239" t="str">
            <v>2.2.2.3.4.1.3</v>
          </cell>
          <cell r="C239" t="str">
            <v>PRESTACIONES EN DINERO</v>
          </cell>
          <cell r="D239">
            <v>0</v>
          </cell>
          <cell r="E239">
            <v>0</v>
          </cell>
          <cell r="F239">
            <v>409.24</v>
          </cell>
          <cell r="G239">
            <v>0</v>
          </cell>
          <cell r="H239">
            <v>409.24</v>
          </cell>
          <cell r="I239">
            <v>0</v>
          </cell>
        </row>
        <row r="240">
          <cell r="B240" t="str">
            <v>2.2.2.3.4.1.4</v>
          </cell>
          <cell r="C240" t="str">
            <v>GASTOS MEDICOS PENSIONADOS</v>
          </cell>
          <cell r="D240">
            <v>0</v>
          </cell>
          <cell r="E240">
            <v>0</v>
          </cell>
          <cell r="F240">
            <v>613.85</v>
          </cell>
          <cell r="G240">
            <v>0</v>
          </cell>
          <cell r="H240">
            <v>613.84999999999911</v>
          </cell>
          <cell r="I240">
            <v>0</v>
          </cell>
        </row>
        <row r="241">
          <cell r="B241" t="str">
            <v>2.2.2.3.4.1.5</v>
          </cell>
          <cell r="C241" t="str">
            <v>RIESGOS DE TRABAJO</v>
          </cell>
          <cell r="D241">
            <v>0</v>
          </cell>
          <cell r="E241">
            <v>0</v>
          </cell>
          <cell r="F241">
            <v>317.77</v>
          </cell>
          <cell r="G241">
            <v>0</v>
          </cell>
          <cell r="H241">
            <v>317.77000000000135</v>
          </cell>
          <cell r="I241">
            <v>0</v>
          </cell>
        </row>
        <row r="242">
          <cell r="B242" t="str">
            <v>2.2.2.3.4.1.6</v>
          </cell>
          <cell r="C242" t="str">
            <v>INVALIDEZ Y VIDA</v>
          </cell>
          <cell r="D242">
            <v>0</v>
          </cell>
          <cell r="E242">
            <v>0</v>
          </cell>
          <cell r="F242">
            <v>1023.09</v>
          </cell>
          <cell r="G242">
            <v>0</v>
          </cell>
          <cell r="H242">
            <v>1023.0899999999982</v>
          </cell>
          <cell r="I242">
            <v>0</v>
          </cell>
        </row>
        <row r="243">
          <cell r="B243" t="str">
            <v>2.2.2.3.4.1.7</v>
          </cell>
          <cell r="C243" t="str">
            <v>GUARDERIAS Y PRESTACIONES SOCIALES</v>
          </cell>
          <cell r="D243">
            <v>0</v>
          </cell>
          <cell r="E243">
            <v>0</v>
          </cell>
          <cell r="F243">
            <v>584.63</v>
          </cell>
          <cell r="G243">
            <v>0</v>
          </cell>
          <cell r="H243">
            <v>584.63</v>
          </cell>
          <cell r="I243">
            <v>0</v>
          </cell>
        </row>
        <row r="244">
          <cell r="B244" t="str">
            <v>2.2.2.3.4.4</v>
          </cell>
          <cell r="C244" t="str">
            <v>IMPUESTO ESTATAL SOBRE NOMINAS</v>
          </cell>
          <cell r="D244">
            <v>0</v>
          </cell>
          <cell r="E244">
            <v>0</v>
          </cell>
          <cell r="F244">
            <v>2032</v>
          </cell>
          <cell r="G244">
            <v>0</v>
          </cell>
          <cell r="H244">
            <v>2032</v>
          </cell>
          <cell r="I244">
            <v>0</v>
          </cell>
        </row>
        <row r="245">
          <cell r="B245" t="str">
            <v>2.2.2.3.6</v>
          </cell>
          <cell r="C245" t="str">
            <v xml:space="preserve"> HONORARIOS </v>
          </cell>
          <cell r="D245">
            <v>0</v>
          </cell>
          <cell r="E245">
            <v>0</v>
          </cell>
          <cell r="F245">
            <v>66011.140000000014</v>
          </cell>
          <cell r="G245">
            <v>0</v>
          </cell>
          <cell r="H245">
            <v>66011.140000000014</v>
          </cell>
          <cell r="I245">
            <v>0</v>
          </cell>
        </row>
        <row r="246">
          <cell r="B246" t="str">
            <v>2.2.2.3.6.1</v>
          </cell>
          <cell r="C246" t="str">
            <v xml:space="preserve"> HONORARIOS A PERSONAS FISICAS </v>
          </cell>
          <cell r="D246">
            <v>0</v>
          </cell>
          <cell r="E246">
            <v>0</v>
          </cell>
          <cell r="F246">
            <v>10091.290000000001</v>
          </cell>
          <cell r="G246">
            <v>0</v>
          </cell>
          <cell r="H246">
            <v>10091.290000000001</v>
          </cell>
          <cell r="I246">
            <v>0</v>
          </cell>
        </row>
        <row r="247">
          <cell r="B247" t="str">
            <v>2.2.2.3.6.1.1</v>
          </cell>
          <cell r="C247" t="str">
            <v>HONORARIOS A PERSONAS FISICAS RESIDENTES NACIONALES</v>
          </cell>
          <cell r="D247">
            <v>0</v>
          </cell>
          <cell r="E247">
            <v>0</v>
          </cell>
          <cell r="F247">
            <v>10091.290000000001</v>
          </cell>
          <cell r="G247">
            <v>0</v>
          </cell>
          <cell r="H247">
            <v>10091.290000000001</v>
          </cell>
          <cell r="I247">
            <v>0</v>
          </cell>
        </row>
        <row r="248">
          <cell r="B248" t="str">
            <v>2.2.2.3.6.2</v>
          </cell>
          <cell r="C248" t="str">
            <v xml:space="preserve"> HONORARIOS A PERSONAS MORALES </v>
          </cell>
          <cell r="D248">
            <v>0</v>
          </cell>
          <cell r="E248">
            <v>0</v>
          </cell>
          <cell r="F248">
            <v>4500</v>
          </cell>
          <cell r="G248">
            <v>0</v>
          </cell>
          <cell r="H248">
            <v>4500</v>
          </cell>
          <cell r="I248">
            <v>0</v>
          </cell>
        </row>
        <row r="249">
          <cell r="B249" t="str">
            <v>2.2.2.3.6.2.1</v>
          </cell>
          <cell r="C249" t="str">
            <v>HONORARIOS A PERSONAS MORALES RESIDENTES  NACIONALES</v>
          </cell>
          <cell r="D249">
            <v>0</v>
          </cell>
          <cell r="E249">
            <v>0</v>
          </cell>
          <cell r="F249">
            <v>4500</v>
          </cell>
          <cell r="G249">
            <v>0</v>
          </cell>
          <cell r="H249">
            <v>4500</v>
          </cell>
          <cell r="I249">
            <v>0</v>
          </cell>
        </row>
        <row r="250">
          <cell r="B250" t="str">
            <v>2.2.2.3.6.5</v>
          </cell>
          <cell r="C250" t="str">
            <v xml:space="preserve"> HONORARIOS ASIMILADOS A SALARIOS </v>
          </cell>
          <cell r="D250">
            <v>0</v>
          </cell>
          <cell r="E250">
            <v>0</v>
          </cell>
          <cell r="F250">
            <v>51419.850000000006</v>
          </cell>
          <cell r="G250">
            <v>0</v>
          </cell>
          <cell r="H250">
            <v>51419.850000000006</v>
          </cell>
          <cell r="I250">
            <v>0</v>
          </cell>
        </row>
        <row r="251">
          <cell r="B251" t="str">
            <v>2.2.2.3.6.5.3</v>
          </cell>
          <cell r="C251" t="str">
            <v>EDUARDO ROMERO FLORES</v>
          </cell>
          <cell r="D251">
            <v>0</v>
          </cell>
          <cell r="E251">
            <v>0</v>
          </cell>
          <cell r="F251">
            <v>8496.36</v>
          </cell>
          <cell r="G251">
            <v>0</v>
          </cell>
          <cell r="H251">
            <v>8496.36</v>
          </cell>
          <cell r="I251">
            <v>0</v>
          </cell>
        </row>
        <row r="252">
          <cell r="B252" t="str">
            <v>2.2.2.3.6.5.6</v>
          </cell>
          <cell r="C252" t="str">
            <v xml:space="preserve">SALISA CELIA GASCA COLIN  </v>
          </cell>
          <cell r="D252">
            <v>0</v>
          </cell>
          <cell r="E252">
            <v>0</v>
          </cell>
          <cell r="F252">
            <v>11122.73</v>
          </cell>
          <cell r="G252">
            <v>0</v>
          </cell>
          <cell r="H252">
            <v>11122.73</v>
          </cell>
          <cell r="I252">
            <v>0</v>
          </cell>
        </row>
        <row r="253">
          <cell r="B253" t="str">
            <v>2.2.2.3.6.5.10</v>
          </cell>
          <cell r="C253" t="str">
            <v xml:space="preserve">DANIELA ALEJANDRA VILLANUEVA CUEVAS  </v>
          </cell>
          <cell r="D253">
            <v>0</v>
          </cell>
          <cell r="E253">
            <v>0</v>
          </cell>
          <cell r="F253">
            <v>6874.54</v>
          </cell>
          <cell r="G253">
            <v>0</v>
          </cell>
          <cell r="H253">
            <v>6874.54</v>
          </cell>
          <cell r="I253">
            <v>0</v>
          </cell>
        </row>
        <row r="254">
          <cell r="B254" t="str">
            <v>2.2.2.3.6.5.11</v>
          </cell>
          <cell r="C254" t="str">
            <v xml:space="preserve">MARIA FERNANDA BASURTO GALEANA  </v>
          </cell>
          <cell r="D254">
            <v>0</v>
          </cell>
          <cell r="E254">
            <v>0</v>
          </cell>
          <cell r="F254">
            <v>11475.58</v>
          </cell>
          <cell r="G254">
            <v>0</v>
          </cell>
          <cell r="H254">
            <v>11475.58</v>
          </cell>
          <cell r="I254">
            <v>0</v>
          </cell>
        </row>
        <row r="255">
          <cell r="B255" t="str">
            <v>2.2.2.3.6.5.12</v>
          </cell>
          <cell r="C255" t="str">
            <v xml:space="preserve">MARIANA MONSERRAT MARIN CAMPOS  </v>
          </cell>
          <cell r="D255">
            <v>0</v>
          </cell>
          <cell r="E255">
            <v>0</v>
          </cell>
          <cell r="F255">
            <v>4563.16</v>
          </cell>
          <cell r="G255">
            <v>0</v>
          </cell>
          <cell r="H255">
            <v>4563.16</v>
          </cell>
          <cell r="I255">
            <v>0</v>
          </cell>
        </row>
        <row r="256">
          <cell r="B256" t="str">
            <v>2.2.2.3.6.5.13</v>
          </cell>
          <cell r="C256" t="str">
            <v xml:space="preserve">CITLALLI GARCIA ALVARADO  </v>
          </cell>
          <cell r="D256">
            <v>0</v>
          </cell>
          <cell r="E256">
            <v>0</v>
          </cell>
          <cell r="F256">
            <v>2105.9</v>
          </cell>
          <cell r="G256">
            <v>0</v>
          </cell>
          <cell r="H256">
            <v>2105.900000000001</v>
          </cell>
          <cell r="I256">
            <v>0</v>
          </cell>
        </row>
        <row r="257">
          <cell r="B257" t="str">
            <v>2.2.2.3.6.5.14</v>
          </cell>
          <cell r="C257" t="str">
            <v xml:space="preserve">ANDREA DE LA LUZ GARCIA  </v>
          </cell>
          <cell r="D257">
            <v>0</v>
          </cell>
          <cell r="E257">
            <v>0</v>
          </cell>
          <cell r="F257">
            <v>4500</v>
          </cell>
          <cell r="G257">
            <v>0</v>
          </cell>
          <cell r="H257">
            <v>4500</v>
          </cell>
          <cell r="I257">
            <v>0</v>
          </cell>
        </row>
        <row r="258">
          <cell r="B258" t="str">
            <v>2.2.2.3.6.5.15</v>
          </cell>
          <cell r="C258" t="str">
            <v xml:space="preserve">MARIANA MONTSERRAT LERMA HERNANDEZ  </v>
          </cell>
          <cell r="D258">
            <v>0</v>
          </cell>
          <cell r="E258">
            <v>0</v>
          </cell>
          <cell r="F258">
            <v>2281.58</v>
          </cell>
          <cell r="G258">
            <v>0</v>
          </cell>
          <cell r="H258">
            <v>2281.58</v>
          </cell>
          <cell r="I258">
            <v>0</v>
          </cell>
        </row>
        <row r="259">
          <cell r="B259" t="str">
            <v>2.2.2.3.7</v>
          </cell>
          <cell r="C259" t="str">
            <v xml:space="preserve"> ARRENDAMIENTOS </v>
          </cell>
          <cell r="D259">
            <v>0</v>
          </cell>
          <cell r="E259">
            <v>0</v>
          </cell>
          <cell r="F259">
            <v>21035</v>
          </cell>
          <cell r="G259">
            <v>0</v>
          </cell>
          <cell r="H259">
            <v>21035</v>
          </cell>
          <cell r="I259">
            <v>0</v>
          </cell>
        </row>
        <row r="260">
          <cell r="B260" t="str">
            <v>2.2.2.3.7.2</v>
          </cell>
          <cell r="C260" t="str">
            <v>ARRENDAMIENTO A PERSONAS MORALES RESIDENTES NACIONALES</v>
          </cell>
          <cell r="D260">
            <v>0</v>
          </cell>
          <cell r="E260">
            <v>0</v>
          </cell>
          <cell r="F260">
            <v>21035</v>
          </cell>
          <cell r="G260">
            <v>0</v>
          </cell>
          <cell r="H260">
            <v>21035</v>
          </cell>
          <cell r="I260">
            <v>0</v>
          </cell>
        </row>
        <row r="261">
          <cell r="B261" t="str">
            <v>2.2.2.3.8</v>
          </cell>
          <cell r="C261" t="str">
            <v xml:space="preserve"> COMBUSTIBLES Y LUBRICANTES </v>
          </cell>
          <cell r="D261">
            <v>0</v>
          </cell>
          <cell r="E261">
            <v>0</v>
          </cell>
          <cell r="F261">
            <v>5036.59</v>
          </cell>
          <cell r="G261">
            <v>0</v>
          </cell>
          <cell r="H261">
            <v>5036.59</v>
          </cell>
          <cell r="I261">
            <v>0</v>
          </cell>
        </row>
        <row r="262">
          <cell r="B262" t="str">
            <v>2.2.2.3.8.1</v>
          </cell>
          <cell r="C262" t="str">
            <v>GASOLINA</v>
          </cell>
          <cell r="D262">
            <v>0</v>
          </cell>
          <cell r="E262">
            <v>0</v>
          </cell>
          <cell r="F262">
            <v>4368.8</v>
          </cell>
          <cell r="G262">
            <v>0</v>
          </cell>
          <cell r="H262">
            <v>4368.8</v>
          </cell>
          <cell r="I262">
            <v>0</v>
          </cell>
        </row>
        <row r="263">
          <cell r="B263" t="str">
            <v>2.2.2.3.8.4</v>
          </cell>
          <cell r="C263" t="str">
            <v>ACEITES Y LUBRICANTES</v>
          </cell>
          <cell r="D263">
            <v>0</v>
          </cell>
          <cell r="E263">
            <v>0</v>
          </cell>
          <cell r="F263">
            <v>667.79000000000008</v>
          </cell>
          <cell r="G263">
            <v>0</v>
          </cell>
          <cell r="H263">
            <v>667.79000000000008</v>
          </cell>
          <cell r="I263">
            <v>0</v>
          </cell>
        </row>
        <row r="264">
          <cell r="B264" t="str">
            <v>2.2.2.3.10</v>
          </cell>
          <cell r="C264" t="str">
            <v xml:space="preserve"> DEPRECIACIONES </v>
          </cell>
          <cell r="D264">
            <v>0</v>
          </cell>
          <cell r="E264">
            <v>0</v>
          </cell>
          <cell r="F264">
            <v>1068.1668</v>
          </cell>
          <cell r="G264">
            <v>0</v>
          </cell>
          <cell r="H264">
            <v>1068.1668</v>
          </cell>
          <cell r="I264">
            <v>0</v>
          </cell>
        </row>
        <row r="265">
          <cell r="B265" t="str">
            <v>2.2.2.3.10.17</v>
          </cell>
          <cell r="C265" t="str">
            <v>DEPRECIACION DE OTROS ACTIVOS FIJOS</v>
          </cell>
          <cell r="D265">
            <v>0</v>
          </cell>
          <cell r="E265">
            <v>0</v>
          </cell>
          <cell r="F265">
            <v>1068.1668</v>
          </cell>
          <cell r="G265">
            <v>0</v>
          </cell>
          <cell r="H265">
            <v>1068.1668</v>
          </cell>
          <cell r="I265">
            <v>0</v>
          </cell>
        </row>
        <row r="266">
          <cell r="B266" t="str">
            <v>2.2.2.3.12</v>
          </cell>
          <cell r="C266" t="str">
            <v xml:space="preserve"> TELEFONO </v>
          </cell>
          <cell r="D266">
            <v>0</v>
          </cell>
          <cell r="E266">
            <v>0</v>
          </cell>
          <cell r="F266">
            <v>90.26</v>
          </cell>
          <cell r="G266">
            <v>0</v>
          </cell>
          <cell r="H266">
            <v>90.26</v>
          </cell>
          <cell r="I266">
            <v>0</v>
          </cell>
        </row>
        <row r="267">
          <cell r="B267" t="str">
            <v>2.2.2.3.12.1</v>
          </cell>
          <cell r="C267" t="str">
            <v>TELEFONO FIJO</v>
          </cell>
          <cell r="D267">
            <v>0</v>
          </cell>
          <cell r="E267">
            <v>0</v>
          </cell>
          <cell r="F267">
            <v>90.26</v>
          </cell>
          <cell r="G267">
            <v>0</v>
          </cell>
          <cell r="H267">
            <v>90.26</v>
          </cell>
          <cell r="I267">
            <v>0</v>
          </cell>
        </row>
        <row r="268">
          <cell r="B268" t="str">
            <v>2.2.2.3.13</v>
          </cell>
          <cell r="C268" t="str">
            <v>INTERNET</v>
          </cell>
          <cell r="D268">
            <v>0</v>
          </cell>
          <cell r="E268">
            <v>0</v>
          </cell>
          <cell r="F268">
            <v>349.4</v>
          </cell>
          <cell r="G268">
            <v>0</v>
          </cell>
          <cell r="H268">
            <v>349.39999999999816</v>
          </cell>
          <cell r="I268">
            <v>0</v>
          </cell>
        </row>
        <row r="269">
          <cell r="B269" t="str">
            <v>2.2.2.3.18</v>
          </cell>
          <cell r="C269" t="str">
            <v xml:space="preserve"> PAPELERIA Y ARTICULOS DE OFICINA </v>
          </cell>
          <cell r="D269">
            <v>0</v>
          </cell>
          <cell r="E269">
            <v>0</v>
          </cell>
          <cell r="F269">
            <v>772</v>
          </cell>
          <cell r="G269">
            <v>0</v>
          </cell>
          <cell r="H269">
            <v>772</v>
          </cell>
          <cell r="I269">
            <v>0</v>
          </cell>
        </row>
        <row r="270">
          <cell r="B270" t="str">
            <v>2.2.2.3.18.1</v>
          </cell>
          <cell r="C270" t="str">
            <v>PAPELERIA Y ARTICULOS DE OFICINA</v>
          </cell>
          <cell r="D270">
            <v>0</v>
          </cell>
          <cell r="E270">
            <v>0</v>
          </cell>
          <cell r="F270">
            <v>772</v>
          </cell>
          <cell r="G270">
            <v>0</v>
          </cell>
          <cell r="H270">
            <v>772</v>
          </cell>
          <cell r="I270">
            <v>0</v>
          </cell>
        </row>
        <row r="271">
          <cell r="B271" t="str">
            <v>2.2.2.3.19</v>
          </cell>
          <cell r="C271" t="str">
            <v xml:space="preserve"> MANTENIMIENTO Y CONSERVACION </v>
          </cell>
          <cell r="D271">
            <v>0</v>
          </cell>
          <cell r="E271">
            <v>0</v>
          </cell>
          <cell r="F271">
            <v>989.61</v>
          </cell>
          <cell r="G271">
            <v>0</v>
          </cell>
          <cell r="H271">
            <v>989.61</v>
          </cell>
          <cell r="I271">
            <v>0</v>
          </cell>
        </row>
        <row r="272">
          <cell r="B272" t="str">
            <v>2.2.2.3.19.2</v>
          </cell>
          <cell r="C272" t="str">
            <v>MANTENIMIENTO DE EDIFICIO</v>
          </cell>
          <cell r="D272">
            <v>0</v>
          </cell>
          <cell r="E272">
            <v>0</v>
          </cell>
          <cell r="F272">
            <v>474</v>
          </cell>
          <cell r="G272">
            <v>0</v>
          </cell>
          <cell r="H272">
            <v>474</v>
          </cell>
          <cell r="I272">
            <v>0</v>
          </cell>
        </row>
        <row r="273">
          <cell r="B273" t="str">
            <v>2.2.2.3.19.5</v>
          </cell>
          <cell r="C273" t="str">
            <v>MANTENIMIENTO DE EQUIPO DE TRANSPORTE</v>
          </cell>
          <cell r="D273">
            <v>0</v>
          </cell>
          <cell r="E273">
            <v>0</v>
          </cell>
          <cell r="F273">
            <v>515.61</v>
          </cell>
          <cell r="G273">
            <v>0</v>
          </cell>
          <cell r="H273">
            <v>515.61</v>
          </cell>
          <cell r="I273">
            <v>0</v>
          </cell>
        </row>
        <row r="274">
          <cell r="B274" t="str">
            <v>2.2.2.3.24</v>
          </cell>
          <cell r="C274" t="str">
            <v xml:space="preserve"> CUOTAS Y SUSCRIPCIONES </v>
          </cell>
          <cell r="D274">
            <v>0</v>
          </cell>
          <cell r="E274">
            <v>0</v>
          </cell>
          <cell r="F274">
            <v>12801.724099999999</v>
          </cell>
          <cell r="G274">
            <v>0</v>
          </cell>
          <cell r="H274">
            <v>12801.724099999999</v>
          </cell>
          <cell r="I274">
            <v>0</v>
          </cell>
        </row>
        <row r="275">
          <cell r="B275" t="str">
            <v>2.2.2.3.24.7</v>
          </cell>
          <cell r="C275" t="str">
            <v>SUSCRIPCION A SERVICIOS DE COMPUTO EN LA NUBE</v>
          </cell>
          <cell r="D275">
            <v>0</v>
          </cell>
          <cell r="E275">
            <v>0</v>
          </cell>
          <cell r="F275">
            <v>12801.724099999999</v>
          </cell>
          <cell r="G275">
            <v>0</v>
          </cell>
          <cell r="H275">
            <v>12801.724099999999</v>
          </cell>
          <cell r="I275">
            <v>0</v>
          </cell>
        </row>
        <row r="276">
          <cell r="B276" t="str">
            <v>2.2.2.3.31</v>
          </cell>
          <cell r="C276" t="str">
            <v xml:space="preserve"> GASTOS DE IMPORTACION </v>
          </cell>
          <cell r="D276">
            <v>0</v>
          </cell>
          <cell r="E276">
            <v>0</v>
          </cell>
          <cell r="F276">
            <v>850</v>
          </cell>
          <cell r="G276">
            <v>0</v>
          </cell>
          <cell r="H276">
            <v>850</v>
          </cell>
          <cell r="I276">
            <v>0</v>
          </cell>
        </row>
        <row r="277">
          <cell r="B277" t="str">
            <v>2.2.2.3.31.5</v>
          </cell>
          <cell r="C277" t="str">
            <v>OTROS GASTOS DE IMPORTACION</v>
          </cell>
          <cell r="D277">
            <v>0</v>
          </cell>
          <cell r="E277">
            <v>0</v>
          </cell>
          <cell r="F277">
            <v>850</v>
          </cell>
          <cell r="G277">
            <v>0</v>
          </cell>
          <cell r="H277">
            <v>850</v>
          </cell>
          <cell r="I277">
            <v>0</v>
          </cell>
        </row>
        <row r="278">
          <cell r="B278" t="str">
            <v>2.2.2.3.34</v>
          </cell>
          <cell r="C278" t="str">
            <v xml:space="preserve"> COMISIONES BANCARIAS </v>
          </cell>
          <cell r="D278">
            <v>0</v>
          </cell>
          <cell r="E278">
            <v>0</v>
          </cell>
          <cell r="F278">
            <v>1079</v>
          </cell>
          <cell r="G278">
            <v>0</v>
          </cell>
          <cell r="H278">
            <v>1079</v>
          </cell>
          <cell r="I278">
            <v>0</v>
          </cell>
        </row>
        <row r="279">
          <cell r="B279" t="str">
            <v>2.2.2.3.34.1</v>
          </cell>
          <cell r="C279" t="str">
            <v>COMISIONES BANCARIAS</v>
          </cell>
          <cell r="D279">
            <v>0</v>
          </cell>
          <cell r="E279">
            <v>0</v>
          </cell>
          <cell r="F279">
            <v>1079</v>
          </cell>
          <cell r="G279">
            <v>0</v>
          </cell>
          <cell r="H279">
            <v>1079</v>
          </cell>
          <cell r="I279">
            <v>0</v>
          </cell>
        </row>
        <row r="280">
          <cell r="B280" t="str">
            <v>2.2.2.3.64</v>
          </cell>
          <cell r="C280" t="str">
            <v xml:space="preserve"> MATERIALES PARA LABORATORIO </v>
          </cell>
          <cell r="D280">
            <v>0</v>
          </cell>
          <cell r="E280">
            <v>0</v>
          </cell>
          <cell r="F280">
            <v>9551.7861639999992</v>
          </cell>
          <cell r="G280">
            <v>0</v>
          </cell>
          <cell r="H280">
            <v>9551.7861639999992</v>
          </cell>
          <cell r="I280">
            <v>0</v>
          </cell>
        </row>
        <row r="281">
          <cell r="B281" t="str">
            <v>2.2.2.3.64.1</v>
          </cell>
          <cell r="C281" t="str">
            <v>EVALUACIONES DE PRODUCTO</v>
          </cell>
          <cell r="D281">
            <v>0</v>
          </cell>
          <cell r="E281">
            <v>0</v>
          </cell>
          <cell r="F281">
            <v>9551.7861639999992</v>
          </cell>
          <cell r="G281">
            <v>0</v>
          </cell>
          <cell r="H281">
            <v>9551.7861639999992</v>
          </cell>
          <cell r="I281">
            <v>0</v>
          </cell>
        </row>
        <row r="282">
          <cell r="B282" t="str">
            <v>2.3</v>
          </cell>
          <cell r="C282" t="str">
            <v xml:space="preserve"> OTROS INGRESOS Y OTROS GASTOS </v>
          </cell>
          <cell r="D282">
            <v>0</v>
          </cell>
          <cell r="E282">
            <v>0</v>
          </cell>
          <cell r="F282">
            <v>0</v>
          </cell>
          <cell r="G282">
            <v>3.3559925999999997E-2</v>
          </cell>
          <cell r="H282">
            <v>0</v>
          </cell>
          <cell r="I282">
            <v>2.0959925999999997E-2</v>
          </cell>
        </row>
        <row r="283">
          <cell r="B283" t="str">
            <v>2.3.1</v>
          </cell>
          <cell r="C283" t="str">
            <v xml:space="preserve"> OTROS INGRESOS </v>
          </cell>
          <cell r="D283">
            <v>0</v>
          </cell>
          <cell r="E283">
            <v>0</v>
          </cell>
          <cell r="F283">
            <v>0</v>
          </cell>
          <cell r="G283">
            <v>3.3559925999999997E-2</v>
          </cell>
          <cell r="H283">
            <v>0</v>
          </cell>
          <cell r="I283">
            <v>2.0959925999999997E-2</v>
          </cell>
        </row>
        <row r="284">
          <cell r="B284" t="str">
            <v>2.3.1.13</v>
          </cell>
          <cell r="C284" t="str">
            <v>AJUSTE POR SALDOS PEQUEÑOS</v>
          </cell>
          <cell r="D284">
            <v>0</v>
          </cell>
          <cell r="E284">
            <v>0</v>
          </cell>
          <cell r="F284">
            <v>0</v>
          </cell>
          <cell r="G284">
            <v>3.3559925999999997E-2</v>
          </cell>
          <cell r="H284">
            <v>0</v>
          </cell>
          <cell r="I284">
            <v>2.0959925999999997E-2</v>
          </cell>
        </row>
        <row r="285">
          <cell r="B285" t="str">
            <v>2.4</v>
          </cell>
          <cell r="C285" t="str">
            <v xml:space="preserve"> RESULTADO INTEGRAL DE FINANCIAMIENTO </v>
          </cell>
          <cell r="D285">
            <v>0</v>
          </cell>
          <cell r="E285">
            <v>0</v>
          </cell>
          <cell r="F285">
            <v>11570.1571</v>
          </cell>
          <cell r="G285">
            <v>10153.760265000001</v>
          </cell>
          <cell r="H285">
            <v>1416.3968349999923</v>
          </cell>
          <cell r="I285">
            <v>0</v>
          </cell>
        </row>
        <row r="286">
          <cell r="B286" t="str">
            <v>2.4.1</v>
          </cell>
          <cell r="C286" t="str">
            <v xml:space="preserve"> INTERESES A CARGO </v>
          </cell>
          <cell r="D286">
            <v>0</v>
          </cell>
          <cell r="E286">
            <v>0</v>
          </cell>
          <cell r="F286">
            <v>4500</v>
          </cell>
          <cell r="G286">
            <v>0</v>
          </cell>
          <cell r="H286">
            <v>4500</v>
          </cell>
          <cell r="I286">
            <v>0</v>
          </cell>
        </row>
        <row r="287">
          <cell r="B287" t="str">
            <v>2.4.1.2</v>
          </cell>
          <cell r="C287" t="str">
            <v xml:space="preserve"> INTERESES A CARGO DE PERSONAS FISICAS </v>
          </cell>
          <cell r="D287">
            <v>0</v>
          </cell>
          <cell r="E287">
            <v>0</v>
          </cell>
          <cell r="F287">
            <v>4500</v>
          </cell>
          <cell r="G287">
            <v>0</v>
          </cell>
          <cell r="H287">
            <v>4500</v>
          </cell>
          <cell r="I287">
            <v>0</v>
          </cell>
        </row>
        <row r="288">
          <cell r="B288" t="str">
            <v>2.4.1.2.1</v>
          </cell>
          <cell r="C288" t="str">
            <v>INTERESES A CARGO DE PERSONAS FISICAS NACIONAL</v>
          </cell>
          <cell r="D288">
            <v>0</v>
          </cell>
          <cell r="E288">
            <v>0</v>
          </cell>
          <cell r="F288">
            <v>4500</v>
          </cell>
          <cell r="G288">
            <v>0</v>
          </cell>
          <cell r="H288">
            <v>4500</v>
          </cell>
          <cell r="I288">
            <v>0</v>
          </cell>
        </row>
        <row r="289">
          <cell r="B289" t="str">
            <v>2.4.3</v>
          </cell>
          <cell r="C289" t="str">
            <v xml:space="preserve"> FLUCTUACION CAMBIARIA </v>
          </cell>
          <cell r="D289">
            <v>0</v>
          </cell>
          <cell r="E289">
            <v>0</v>
          </cell>
          <cell r="F289">
            <v>7070.1571000000004</v>
          </cell>
          <cell r="G289">
            <v>0</v>
          </cell>
          <cell r="H289">
            <v>7070.1570999999931</v>
          </cell>
          <cell r="I289">
            <v>0</v>
          </cell>
        </row>
        <row r="290">
          <cell r="B290" t="str">
            <v>2.4.3.1</v>
          </cell>
          <cell r="C290" t="str">
            <v xml:space="preserve"> PERDIDA CAMBIARIA </v>
          </cell>
          <cell r="D290">
            <v>0</v>
          </cell>
          <cell r="E290">
            <v>0</v>
          </cell>
          <cell r="F290">
            <v>7070.1571000000004</v>
          </cell>
          <cell r="G290">
            <v>0</v>
          </cell>
          <cell r="H290">
            <v>7070.1571000000004</v>
          </cell>
          <cell r="I290">
            <v>0</v>
          </cell>
        </row>
        <row r="291">
          <cell r="B291" t="str">
            <v>2.4.3.1.1</v>
          </cell>
          <cell r="C291" t="str">
            <v>PERDIDA CAMBIARIA</v>
          </cell>
          <cell r="D291">
            <v>0</v>
          </cell>
          <cell r="E291">
            <v>0</v>
          </cell>
          <cell r="F291">
            <v>7070.1571000000004</v>
          </cell>
          <cell r="G291">
            <v>0</v>
          </cell>
          <cell r="H291">
            <v>7070.1571000000004</v>
          </cell>
          <cell r="I291">
            <v>0</v>
          </cell>
        </row>
        <row r="292">
          <cell r="B292" t="str">
            <v>2.4.6</v>
          </cell>
          <cell r="C292" t="str">
            <v xml:space="preserve"> OTROS CONCEPTOS FINANCIEROS </v>
          </cell>
          <cell r="D292">
            <v>0</v>
          </cell>
          <cell r="E292">
            <v>0</v>
          </cell>
          <cell r="F292">
            <v>0</v>
          </cell>
          <cell r="G292">
            <v>10153.760265000001</v>
          </cell>
          <cell r="H292">
            <v>-10153.760265000001</v>
          </cell>
          <cell r="I292">
            <v>0</v>
          </cell>
        </row>
        <row r="293">
          <cell r="B293" t="str">
            <v>2.4.6.2</v>
          </cell>
          <cell r="C293" t="str">
            <v xml:space="preserve"> OTROS CONCEPTOS FINANCIEROS A FAVOR </v>
          </cell>
          <cell r="D293">
            <v>0</v>
          </cell>
          <cell r="E293">
            <v>0</v>
          </cell>
          <cell r="F293">
            <v>0</v>
          </cell>
          <cell r="G293">
            <v>10153.760265000001</v>
          </cell>
          <cell r="H293">
            <v>0</v>
          </cell>
          <cell r="I293">
            <v>10153.760265000001</v>
          </cell>
        </row>
        <row r="294">
          <cell r="B294" t="str">
            <v>2.4.6.2.2</v>
          </cell>
          <cell r="C294" t="str">
            <v>DESCUENTO SOBRE COMPRAS COMERCIAL</v>
          </cell>
          <cell r="D294">
            <v>0</v>
          </cell>
          <cell r="E294">
            <v>0</v>
          </cell>
          <cell r="F294">
            <v>0</v>
          </cell>
          <cell r="G294">
            <v>10153.760265000001</v>
          </cell>
          <cell r="H294">
            <v>0</v>
          </cell>
          <cell r="I294">
            <v>10153.760265000001</v>
          </cell>
        </row>
        <row r="295">
          <cell r="B295" t="str">
            <v/>
          </cell>
          <cell r="C295" t="str">
            <v>&lt;div align="right"&gt; TOTALES &lt;/div&gt;</v>
          </cell>
          <cell r="D295">
            <v>1955730.1563498634</v>
          </cell>
          <cell r="E295">
            <v>1955730.1566939489</v>
          </cell>
          <cell r="F295">
            <v>2046592.5905139258</v>
          </cell>
          <cell r="G295">
            <v>2046592.5906139258</v>
          </cell>
          <cell r="H295">
            <v>1936158.4869537042</v>
          </cell>
          <cell r="I295">
            <v>1936158.4873977895</v>
          </cell>
        </row>
      </sheetData>
      <sheetData sheetId="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1617782.2611407076</v>
          </cell>
          <cell r="E4">
            <v>0</v>
          </cell>
          <cell r="F4">
            <v>991710.33099600009</v>
          </cell>
          <cell r="G4">
            <v>963440.1001731375</v>
          </cell>
          <cell r="H4">
            <v>1646052.49196357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1419186.0727407075</v>
          </cell>
          <cell r="E5">
            <v>0</v>
          </cell>
          <cell r="F5">
            <v>991710.33099600009</v>
          </cell>
          <cell r="G5">
            <v>960387.40707313747</v>
          </cell>
          <cell r="H5">
            <v>1450508.9966635699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99238.802900003255</v>
          </cell>
          <cell r="E6">
            <v>0</v>
          </cell>
          <cell r="F6">
            <v>339770.62</v>
          </cell>
          <cell r="G6">
            <v>339934.35999999987</v>
          </cell>
          <cell r="H6">
            <v>99075.062900003366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99238.802900003255</v>
          </cell>
          <cell r="E7">
            <v>0</v>
          </cell>
          <cell r="F7">
            <v>339770.62</v>
          </cell>
          <cell r="G7">
            <v>339934.35999999987</v>
          </cell>
          <cell r="H7">
            <v>99075.062900003366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99238.802900003255</v>
          </cell>
          <cell r="E8">
            <v>0</v>
          </cell>
          <cell r="F8">
            <v>339770.62</v>
          </cell>
          <cell r="G8">
            <v>339934.35999999987</v>
          </cell>
          <cell r="H8">
            <v>99075.062900003366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3030</v>
          </cell>
          <cell r="E9">
            <v>0</v>
          </cell>
          <cell r="F9">
            <v>5000</v>
          </cell>
          <cell r="G9">
            <v>3913.61</v>
          </cell>
          <cell r="H9">
            <v>4116.3899999999994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3030</v>
          </cell>
          <cell r="E10">
            <v>0</v>
          </cell>
          <cell r="F10">
            <v>5000</v>
          </cell>
          <cell r="G10">
            <v>3913.61</v>
          </cell>
          <cell r="H10">
            <v>4116.3899999999994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2030</v>
          </cell>
          <cell r="E12">
            <v>0</v>
          </cell>
          <cell r="F12">
            <v>5000</v>
          </cell>
          <cell r="G12">
            <v>3913.61</v>
          </cell>
          <cell r="H12">
            <v>3116.39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96208.802900003255</v>
          </cell>
          <cell r="E13">
            <v>0</v>
          </cell>
          <cell r="F13">
            <v>334770.62</v>
          </cell>
          <cell r="G13">
            <v>336020.74999999988</v>
          </cell>
          <cell r="H13">
            <v>94958.672900003367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96208.802900003255</v>
          </cell>
          <cell r="E14">
            <v>0</v>
          </cell>
          <cell r="F14">
            <v>334770.62</v>
          </cell>
          <cell r="G14">
            <v>336020.74999999988</v>
          </cell>
          <cell r="H14">
            <v>94958.672900003367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96208.802900003269</v>
          </cell>
          <cell r="E15">
            <v>0</v>
          </cell>
          <cell r="F15">
            <v>334770.62</v>
          </cell>
          <cell r="G15">
            <v>336020.74999999988</v>
          </cell>
          <cell r="H15">
            <v>94958.672900003381</v>
          </cell>
          <cell r="I15">
            <v>0</v>
          </cell>
        </row>
        <row r="16">
          <cell r="B16" t="str">
            <v>1.1.1.3</v>
          </cell>
          <cell r="C16" t="str">
            <v xml:space="preserve"> CUENTAS POR COBRAR </v>
          </cell>
          <cell r="D16">
            <v>351147.30431008223</v>
          </cell>
          <cell r="E16">
            <v>0</v>
          </cell>
          <cell r="F16">
            <v>368522.53024599992</v>
          </cell>
          <cell r="G16">
            <v>283740.06958413753</v>
          </cell>
          <cell r="H16">
            <v>435929.76497194462</v>
          </cell>
          <cell r="I16">
            <v>0</v>
          </cell>
        </row>
        <row r="17">
          <cell r="B17" t="str">
            <v>1.1.1.3.1</v>
          </cell>
          <cell r="C17" t="str">
            <v xml:space="preserve"> A CARGO DE CLIENTES </v>
          </cell>
          <cell r="D17">
            <v>324007.79201327672</v>
          </cell>
          <cell r="E17">
            <v>0</v>
          </cell>
          <cell r="F17">
            <v>337802.56024599995</v>
          </cell>
          <cell r="G17">
            <v>253020.09744599997</v>
          </cell>
          <cell r="H17">
            <v>408790.25481327664</v>
          </cell>
          <cell r="I17">
            <v>0</v>
          </cell>
        </row>
        <row r="18">
          <cell r="B18" t="str">
            <v>1.1.1.3.1.1</v>
          </cell>
          <cell r="C18" t="str">
            <v xml:space="preserve"> CLIENTES NACIONALES </v>
          </cell>
          <cell r="D18">
            <v>324007.79201327672</v>
          </cell>
          <cell r="E18">
            <v>0</v>
          </cell>
          <cell r="F18">
            <v>337802.56024599995</v>
          </cell>
          <cell r="G18">
            <v>253020.09744599997</v>
          </cell>
          <cell r="H18">
            <v>408790.25481327664</v>
          </cell>
          <cell r="I18">
            <v>0</v>
          </cell>
        </row>
        <row r="19">
          <cell r="B19" t="str">
            <v>1.1.1.3.1.1.1</v>
          </cell>
          <cell r="C19" t="str">
            <v xml:space="preserve">HOSPITALES H SA DE CV  </v>
          </cell>
          <cell r="D19">
            <v>4571.8731999999873</v>
          </cell>
          <cell r="E19">
            <v>0</v>
          </cell>
          <cell r="F19">
            <v>9184.4392000000007</v>
          </cell>
          <cell r="G19">
            <v>0</v>
          </cell>
          <cell r="H19">
            <v>13756.312399999988</v>
          </cell>
          <cell r="I19">
            <v>0</v>
          </cell>
        </row>
        <row r="20">
          <cell r="B20" t="str">
            <v>1.1.1.3.1.1.6</v>
          </cell>
          <cell r="C20" t="str">
            <v xml:space="preserve">CORPORATIVO HOSPITAL SATELITE SA DE CV  </v>
          </cell>
          <cell r="D20">
            <v>8242.1247999999996</v>
          </cell>
          <cell r="E20">
            <v>0</v>
          </cell>
          <cell r="F20">
            <v>2597.9011999999998</v>
          </cell>
          <cell r="G20">
            <v>0</v>
          </cell>
          <cell r="H20">
            <v>10840.026</v>
          </cell>
          <cell r="I20">
            <v>0</v>
          </cell>
        </row>
        <row r="21">
          <cell r="B21" t="str">
            <v>1.1.1.3.1.1.8</v>
          </cell>
          <cell r="C21" t="str">
            <v xml:space="preserve">SIGNA SA DE CV  </v>
          </cell>
          <cell r="D21">
            <v>0</v>
          </cell>
          <cell r="E21">
            <v>0</v>
          </cell>
          <cell r="F21">
            <v>3841.4675999999999</v>
          </cell>
          <cell r="G21">
            <v>0</v>
          </cell>
          <cell r="H21">
            <v>3841.4675999999999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14426.224000000002</v>
          </cell>
          <cell r="E22">
            <v>0</v>
          </cell>
          <cell r="F22">
            <v>0</v>
          </cell>
          <cell r="G22">
            <v>14426.224</v>
          </cell>
          <cell r="H22">
            <v>0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145841.82360400097</v>
          </cell>
          <cell r="E23">
            <v>0</v>
          </cell>
          <cell r="F23">
            <v>119146.63920000001</v>
          </cell>
          <cell r="G23">
            <v>145841.8236</v>
          </cell>
          <cell r="H23">
            <v>119146.63920400097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759.3615989999962</v>
          </cell>
          <cell r="E24">
            <v>0</v>
          </cell>
          <cell r="F24">
            <v>41138.866399999999</v>
          </cell>
          <cell r="G24">
            <v>0</v>
          </cell>
          <cell r="H24">
            <v>41898.227998999995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20024.940799999924</v>
          </cell>
          <cell r="E25">
            <v>0</v>
          </cell>
          <cell r="F25">
            <v>11626.865599999999</v>
          </cell>
          <cell r="G25">
            <v>20024.9408</v>
          </cell>
          <cell r="H25">
            <v>11626.865599999923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17073.158402000321</v>
          </cell>
          <cell r="E26">
            <v>0</v>
          </cell>
          <cell r="F26">
            <v>52987.3848</v>
          </cell>
          <cell r="G26">
            <v>0</v>
          </cell>
          <cell r="H26">
            <v>70060.543202000321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36582.45600000002</v>
          </cell>
          <cell r="E27">
            <v>0</v>
          </cell>
          <cell r="F27">
            <v>47491.966000000008</v>
          </cell>
          <cell r="G27">
            <v>28379.225999999999</v>
          </cell>
          <cell r="H27">
            <v>55695.196000000025</v>
          </cell>
          <cell r="I27">
            <v>0</v>
          </cell>
        </row>
        <row r="28">
          <cell r="B28" t="str">
            <v>1.1.1.3.1.1.22</v>
          </cell>
          <cell r="C28" t="str">
            <v xml:space="preserve">TERRA-MEC SA DE CV  </v>
          </cell>
          <cell r="D28">
            <v>0</v>
          </cell>
          <cell r="E28">
            <v>0</v>
          </cell>
          <cell r="F28">
            <v>11594.919965999999</v>
          </cell>
          <cell r="G28">
            <v>11594.919965999999</v>
          </cell>
          <cell r="H28">
            <v>0</v>
          </cell>
          <cell r="I28">
            <v>0</v>
          </cell>
        </row>
        <row r="29">
          <cell r="B29" t="str">
            <v>1.1.1.3.1.1.23</v>
          </cell>
          <cell r="C29" t="str">
            <v xml:space="preserve">MULTIMEDICA NORTE S.A. DE CV  </v>
          </cell>
          <cell r="D29">
            <v>52516.935199999993</v>
          </cell>
          <cell r="E29">
            <v>0</v>
          </cell>
          <cell r="F29">
            <v>10662.163200000001</v>
          </cell>
          <cell r="G29">
            <v>15019.0304</v>
          </cell>
          <cell r="H29">
            <v>48160.067999999992</v>
          </cell>
          <cell r="I29">
            <v>0</v>
          </cell>
        </row>
        <row r="30">
          <cell r="B30" t="str">
            <v>1.1.1.3.1.1.27</v>
          </cell>
          <cell r="C30" t="str">
            <v xml:space="preserve">OPERADORA DE HOSPITALES ANGELES, S.A.  </v>
          </cell>
          <cell r="D30">
            <v>23968.894400000008</v>
          </cell>
          <cell r="E30">
            <v>0</v>
          </cell>
          <cell r="F30">
            <v>9796.0144</v>
          </cell>
          <cell r="G30">
            <v>0</v>
          </cell>
          <cell r="H30">
            <v>33764.908800000005</v>
          </cell>
          <cell r="I30">
            <v>0</v>
          </cell>
        </row>
        <row r="31">
          <cell r="B31" t="str">
            <v>1.1.1.3.1.1.29</v>
          </cell>
          <cell r="C31" t="str">
            <v xml:space="preserve">QUALITY MEDICAL SERVICE,  </v>
          </cell>
          <cell r="D31">
            <v>0</v>
          </cell>
          <cell r="E31">
            <v>0</v>
          </cell>
          <cell r="F31">
            <v>15134.52348</v>
          </cell>
          <cell r="G31">
            <v>15134.523480000011</v>
          </cell>
          <cell r="H31">
            <v>0</v>
          </cell>
          <cell r="I31">
            <v>0</v>
          </cell>
        </row>
        <row r="32">
          <cell r="B32" t="str">
            <v>1.1.1.3.1.1.30</v>
          </cell>
          <cell r="C32" t="str">
            <v xml:space="preserve">FOREFRONT MEDICA MEXICO  </v>
          </cell>
          <cell r="D32">
            <v>0</v>
          </cell>
          <cell r="E32">
            <v>0</v>
          </cell>
          <cell r="F32">
            <v>2599.4092000000001</v>
          </cell>
          <cell r="G32">
            <v>2599.4092000000001</v>
          </cell>
          <cell r="H32">
            <v>0</v>
          </cell>
          <cell r="I32">
            <v>0</v>
          </cell>
        </row>
        <row r="33">
          <cell r="B33" t="str">
            <v>1.1.1.3.2</v>
          </cell>
          <cell r="C33" t="str">
            <v xml:space="preserve"> A CARGO DE OTROS DEUDORES </v>
          </cell>
          <cell r="D33">
            <v>27139.512296805504</v>
          </cell>
          <cell r="E33">
            <v>0</v>
          </cell>
          <cell r="F33">
            <v>30719.97</v>
          </cell>
          <cell r="G33">
            <v>30719.972138137549</v>
          </cell>
          <cell r="H33">
            <v>27139.510158667956</v>
          </cell>
          <cell r="I33">
            <v>0</v>
          </cell>
        </row>
        <row r="34">
          <cell r="B34" t="str">
            <v>1.1.1.3.2.4</v>
          </cell>
          <cell r="C34" t="str">
            <v xml:space="preserve"> DEUDORES DIVERSOS </v>
          </cell>
          <cell r="D34">
            <v>4578.9422968054969</v>
          </cell>
          <cell r="E34">
            <v>0</v>
          </cell>
          <cell r="F34">
            <v>30719.97</v>
          </cell>
          <cell r="G34">
            <v>30719.972138137549</v>
          </cell>
          <cell r="H34">
            <v>4578.9401586679487</v>
          </cell>
          <cell r="I34">
            <v>0</v>
          </cell>
        </row>
        <row r="35">
          <cell r="B35" t="str">
            <v>1.1.1.3.2.4.1</v>
          </cell>
          <cell r="C35" t="str">
            <v xml:space="preserve"> DEUDORES DIVERSOS </v>
          </cell>
          <cell r="D35">
            <v>4578.9422968054969</v>
          </cell>
          <cell r="E35">
            <v>0</v>
          </cell>
          <cell r="F35">
            <v>30719.97</v>
          </cell>
          <cell r="G35">
            <v>30719.972138137549</v>
          </cell>
          <cell r="H35">
            <v>4578.9401586679487</v>
          </cell>
          <cell r="I35">
            <v>0</v>
          </cell>
        </row>
        <row r="36">
          <cell r="B36" t="str">
            <v>1.1.1.3.2.4.1.1</v>
          </cell>
          <cell r="C36" t="str">
            <v xml:space="preserve">ILT SERVICIOS ADUANALES S.C.  </v>
          </cell>
          <cell r="D36">
            <v>0</v>
          </cell>
          <cell r="E36">
            <v>0</v>
          </cell>
          <cell r="F36">
            <v>30719.97</v>
          </cell>
          <cell r="G36">
            <v>30719.972138137549</v>
          </cell>
          <cell r="H36">
            <v>0</v>
          </cell>
          <cell r="I36">
            <v>0</v>
          </cell>
        </row>
        <row r="37">
          <cell r="B37" t="str">
            <v>1.1.1.3.2.4.1.2</v>
          </cell>
          <cell r="C37" t="str">
            <v xml:space="preserve">ERNESTO LARIOS LEON  </v>
          </cell>
          <cell r="D37">
            <v>0.93999999999869033</v>
          </cell>
          <cell r="E37">
            <v>0</v>
          </cell>
          <cell r="F37">
            <v>0</v>
          </cell>
          <cell r="G37">
            <v>0</v>
          </cell>
          <cell r="H37">
            <v>0.93999999999869033</v>
          </cell>
          <cell r="I37">
            <v>0</v>
          </cell>
        </row>
        <row r="38">
          <cell r="B38" t="str">
            <v>1.1.1.3.2.4.1.6</v>
          </cell>
          <cell r="C38" t="str">
            <v xml:space="preserve">AARI YOLANDA RAMIREZ  </v>
          </cell>
          <cell r="D38">
            <v>4578</v>
          </cell>
          <cell r="E38">
            <v>0</v>
          </cell>
          <cell r="F38">
            <v>0</v>
          </cell>
          <cell r="G38">
            <v>0</v>
          </cell>
          <cell r="H38">
            <v>4578</v>
          </cell>
          <cell r="I38">
            <v>0</v>
          </cell>
        </row>
        <row r="39">
          <cell r="B39" t="str">
            <v>1.1.1.3.2.5</v>
          </cell>
          <cell r="C39" t="str">
            <v xml:space="preserve"> IMPUESTOS A FAVOR </v>
          </cell>
          <cell r="D39">
            <v>22560.570000000007</v>
          </cell>
          <cell r="E39">
            <v>0</v>
          </cell>
          <cell r="F39">
            <v>0</v>
          </cell>
          <cell r="G39">
            <v>0</v>
          </cell>
          <cell r="H39">
            <v>22560.570000000007</v>
          </cell>
          <cell r="I39">
            <v>0</v>
          </cell>
        </row>
        <row r="40">
          <cell r="B40" t="str">
            <v>1.1.1.3.2.5.1</v>
          </cell>
          <cell r="C40" t="str">
            <v>IVA A FAVOR</v>
          </cell>
          <cell r="D40">
            <v>22560.570000000007</v>
          </cell>
          <cell r="E40">
            <v>0</v>
          </cell>
          <cell r="F40">
            <v>0</v>
          </cell>
          <cell r="G40">
            <v>0</v>
          </cell>
          <cell r="H40">
            <v>22560.570000000007</v>
          </cell>
          <cell r="I40">
            <v>0</v>
          </cell>
        </row>
        <row r="41">
          <cell r="B41" t="str">
            <v>1.1.1.5</v>
          </cell>
          <cell r="C41" t="str">
            <v xml:space="preserve"> INVENTARIOS </v>
          </cell>
          <cell r="D41">
            <v>475069.07214764995</v>
          </cell>
          <cell r="E41">
            <v>0</v>
          </cell>
          <cell r="F41">
            <v>159913.70485000004</v>
          </cell>
          <cell r="G41">
            <v>229069.787289</v>
          </cell>
          <cell r="H41">
            <v>405912.98970864998</v>
          </cell>
          <cell r="I41">
            <v>0</v>
          </cell>
        </row>
        <row r="42">
          <cell r="B42" t="str">
            <v>1.1.1.5.1</v>
          </cell>
          <cell r="C42" t="str">
            <v xml:space="preserve"> PRODUCTOS TERMINADOS </v>
          </cell>
          <cell r="D42">
            <v>475069.07214764995</v>
          </cell>
          <cell r="E42">
            <v>0</v>
          </cell>
          <cell r="F42">
            <v>159913.70485000004</v>
          </cell>
          <cell r="G42">
            <v>229069.787289</v>
          </cell>
          <cell r="H42">
            <v>405912.98970864998</v>
          </cell>
          <cell r="I42">
            <v>0</v>
          </cell>
        </row>
        <row r="43">
          <cell r="B43" t="str">
            <v>1.1.1.5.1.1</v>
          </cell>
          <cell r="C43" t="str">
            <v xml:space="preserve"> ALMACÉN MATRIZ </v>
          </cell>
          <cell r="D43">
            <v>297301.29266308004</v>
          </cell>
          <cell r="E43">
            <v>0</v>
          </cell>
          <cell r="F43">
            <v>73469.287314000016</v>
          </cell>
          <cell r="G43">
            <v>103873.36446000001</v>
          </cell>
          <cell r="H43">
            <v>266897.21551708004</v>
          </cell>
          <cell r="I43">
            <v>0</v>
          </cell>
        </row>
        <row r="44">
          <cell r="B44" t="str">
            <v>1.1.1.5.1.2</v>
          </cell>
          <cell r="C44" t="str">
            <v xml:space="preserve"> ALMACÉN MONTERREY </v>
          </cell>
          <cell r="D44">
            <v>177767.77948456994</v>
          </cell>
          <cell r="E44">
            <v>0</v>
          </cell>
          <cell r="F44">
            <v>86444.417536000008</v>
          </cell>
          <cell r="G44">
            <v>125196.422829</v>
          </cell>
          <cell r="H44">
            <v>139015.77419156994</v>
          </cell>
          <cell r="I44">
            <v>0</v>
          </cell>
        </row>
        <row r="45">
          <cell r="B45" t="str">
            <v>1.1.1.9</v>
          </cell>
          <cell r="C45" t="str">
            <v xml:space="preserve"> PAGOS ANTICIPADOS </v>
          </cell>
          <cell r="D45">
            <v>480899.75236596761</v>
          </cell>
          <cell r="E45">
            <v>0</v>
          </cell>
          <cell r="F45">
            <v>83262.150000000009</v>
          </cell>
          <cell r="G45">
            <v>88262.150000000009</v>
          </cell>
          <cell r="H45">
            <v>475899.75236596761</v>
          </cell>
          <cell r="I45">
            <v>0</v>
          </cell>
        </row>
        <row r="46">
          <cell r="B46" t="str">
            <v>1.1.1.9.1</v>
          </cell>
          <cell r="C46" t="str">
            <v xml:space="preserve"> ANTICIPO A PROVEEDORES </v>
          </cell>
          <cell r="D46">
            <v>378806.75236596761</v>
          </cell>
          <cell r="E46">
            <v>0</v>
          </cell>
          <cell r="F46">
            <v>9280</v>
          </cell>
          <cell r="G46">
            <v>9280</v>
          </cell>
          <cell r="H46">
            <v>378806.75236596761</v>
          </cell>
          <cell r="I46">
            <v>0</v>
          </cell>
        </row>
        <row r="47">
          <cell r="B47" t="str">
            <v>1.1.1.9.1.1</v>
          </cell>
          <cell r="C47" t="str">
            <v xml:space="preserve"> ANTICIPO A PROVEEDORES NACIONAL </v>
          </cell>
          <cell r="D47">
            <v>0</v>
          </cell>
          <cell r="E47">
            <v>0</v>
          </cell>
          <cell r="F47">
            <v>9280</v>
          </cell>
          <cell r="G47">
            <v>9280</v>
          </cell>
          <cell r="H47">
            <v>0</v>
          </cell>
          <cell r="I47">
            <v>0</v>
          </cell>
        </row>
        <row r="48">
          <cell r="B48" t="str">
            <v>1.1.1.9.1.1.2</v>
          </cell>
          <cell r="C48" t="str">
            <v xml:space="preserve">ILT SERVICIOS ADUANALES S.C.  </v>
          </cell>
          <cell r="D48">
            <v>0</v>
          </cell>
          <cell r="E48">
            <v>0</v>
          </cell>
          <cell r="F48">
            <v>9280</v>
          </cell>
          <cell r="G48">
            <v>9280</v>
          </cell>
          <cell r="H48">
            <v>0</v>
          </cell>
          <cell r="I48">
            <v>0</v>
          </cell>
        </row>
        <row r="49">
          <cell r="B49" t="str">
            <v>1.1.1.9.1.2</v>
          </cell>
          <cell r="C49" t="str">
            <v xml:space="preserve"> ANTICIPO A PROVEEDORES EXTRANJEROS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1.1.1.9.1.2.3</v>
          </cell>
          <cell r="C50" t="str">
            <v xml:space="preserve">PMS TIP TEKNOLOJILERI SAN. TIC. A. S.  </v>
          </cell>
          <cell r="D50">
            <v>378806.75</v>
          </cell>
          <cell r="E50">
            <v>0</v>
          </cell>
          <cell r="F50">
            <v>0</v>
          </cell>
          <cell r="G50">
            <v>0</v>
          </cell>
          <cell r="H50">
            <v>378806.75</v>
          </cell>
          <cell r="I50">
            <v>0</v>
          </cell>
        </row>
        <row r="51">
          <cell r="B51" t="str">
            <v>1.1.1.9.6</v>
          </cell>
          <cell r="C51" t="str">
            <v xml:space="preserve"> DERECHOS Y CONTRIBUCIONES PAGADOS POR ANTICIPADO </v>
          </cell>
          <cell r="D51">
            <v>97093</v>
          </cell>
          <cell r="E51">
            <v>0</v>
          </cell>
          <cell r="F51">
            <v>0</v>
          </cell>
          <cell r="G51">
            <v>0</v>
          </cell>
          <cell r="H51">
            <v>97093</v>
          </cell>
          <cell r="I51">
            <v>0</v>
          </cell>
        </row>
        <row r="52">
          <cell r="B52" t="str">
            <v>1.1.1.9.6.1</v>
          </cell>
          <cell r="C52" t="str">
            <v>DERECHOS Y CONTRIBUCIONES PAGADOS POR ANTICIPADO</v>
          </cell>
          <cell r="D52">
            <v>97093</v>
          </cell>
          <cell r="E52">
            <v>0</v>
          </cell>
          <cell r="F52">
            <v>0</v>
          </cell>
          <cell r="G52">
            <v>0</v>
          </cell>
          <cell r="H52">
            <v>97093</v>
          </cell>
          <cell r="I52">
            <v>0</v>
          </cell>
        </row>
        <row r="53">
          <cell r="B53" t="str">
            <v>1.1.1.9.13</v>
          </cell>
          <cell r="C53" t="str">
            <v xml:space="preserve"> ANTICIPO DE SALARIOS </v>
          </cell>
          <cell r="D53">
            <v>5000</v>
          </cell>
          <cell r="E53">
            <v>0</v>
          </cell>
          <cell r="F53">
            <v>73982.150000000009</v>
          </cell>
          <cell r="G53">
            <v>78982.150000000009</v>
          </cell>
          <cell r="H53">
            <v>0</v>
          </cell>
          <cell r="I53">
            <v>0</v>
          </cell>
        </row>
        <row r="54">
          <cell r="B54" t="str">
            <v>1.1.1.9.13.1</v>
          </cell>
          <cell r="C54" t="str">
            <v xml:space="preserve"> ANTICIPO DE SALARIOS </v>
          </cell>
          <cell r="D54">
            <v>5000</v>
          </cell>
          <cell r="E54">
            <v>0</v>
          </cell>
          <cell r="F54">
            <v>73982.150000000009</v>
          </cell>
          <cell r="G54">
            <v>78982.150000000009</v>
          </cell>
          <cell r="H54">
            <v>0</v>
          </cell>
          <cell r="I54">
            <v>0</v>
          </cell>
        </row>
        <row r="55">
          <cell r="B55" t="str">
            <v>1.1.1.9.13.1.2</v>
          </cell>
          <cell r="C55" t="str">
            <v>EDUARDO ROMERO FLORES</v>
          </cell>
          <cell r="D55">
            <v>0</v>
          </cell>
          <cell r="E55">
            <v>0</v>
          </cell>
          <cell r="F55">
            <v>86.52</v>
          </cell>
          <cell r="G55">
            <v>86.52</v>
          </cell>
          <cell r="H55">
            <v>0</v>
          </cell>
          <cell r="I55">
            <v>0</v>
          </cell>
        </row>
        <row r="56">
          <cell r="B56" t="str">
            <v>1.1.1.9.13.1.6</v>
          </cell>
          <cell r="C56" t="str">
            <v xml:space="preserve">SALISA CELIA GASCA COLIN  </v>
          </cell>
          <cell r="D56">
            <v>0</v>
          </cell>
          <cell r="E56">
            <v>0</v>
          </cell>
          <cell r="F56">
            <v>2655.12</v>
          </cell>
          <cell r="G56">
            <v>2655.12</v>
          </cell>
          <cell r="H56">
            <v>0</v>
          </cell>
          <cell r="I56">
            <v>0</v>
          </cell>
        </row>
        <row r="57">
          <cell r="B57" t="str">
            <v>1.1.1.9.13.1.7</v>
          </cell>
          <cell r="C57" t="str">
            <v xml:space="preserve">BRENDA ABIGAIL RIOS MARTINEZ  </v>
          </cell>
          <cell r="D57">
            <v>0</v>
          </cell>
          <cell r="E57">
            <v>0</v>
          </cell>
          <cell r="F57">
            <v>132.44</v>
          </cell>
          <cell r="G57">
            <v>132.44</v>
          </cell>
          <cell r="H57">
            <v>0</v>
          </cell>
          <cell r="I57">
            <v>0</v>
          </cell>
        </row>
        <row r="58">
          <cell r="B58" t="str">
            <v>1.1.1.9.13.1.8</v>
          </cell>
          <cell r="C58" t="str">
            <v xml:space="preserve">NOMINA  </v>
          </cell>
          <cell r="D58">
            <v>0</v>
          </cell>
          <cell r="E58">
            <v>0</v>
          </cell>
          <cell r="F58">
            <v>32967.51</v>
          </cell>
          <cell r="G58">
            <v>32967.51</v>
          </cell>
          <cell r="H58">
            <v>0</v>
          </cell>
          <cell r="I58">
            <v>0</v>
          </cell>
        </row>
        <row r="59">
          <cell r="B59" t="str">
            <v>1.1.1.9.13.1.10</v>
          </cell>
          <cell r="C59" t="str">
            <v xml:space="preserve">BRENDA GUTIERREZ VILLANUEVA  </v>
          </cell>
          <cell r="D59">
            <v>5000</v>
          </cell>
          <cell r="E59">
            <v>0</v>
          </cell>
          <cell r="F59">
            <v>0</v>
          </cell>
          <cell r="G59">
            <v>5000</v>
          </cell>
          <cell r="H59">
            <v>0</v>
          </cell>
          <cell r="I59">
            <v>0</v>
          </cell>
        </row>
        <row r="60">
          <cell r="B60" t="str">
            <v>1.1.1.9.13.1.11</v>
          </cell>
          <cell r="C60" t="str">
            <v xml:space="preserve">DANIELA ALEJANDRA VILLANUEVA CUEVAS  </v>
          </cell>
          <cell r="D60">
            <v>0</v>
          </cell>
          <cell r="E60">
            <v>0</v>
          </cell>
          <cell r="F60">
            <v>2211.19</v>
          </cell>
          <cell r="G60">
            <v>2211.19</v>
          </cell>
          <cell r="H60">
            <v>0</v>
          </cell>
          <cell r="I60">
            <v>0</v>
          </cell>
        </row>
        <row r="61">
          <cell r="B61" t="str">
            <v>1.1.1.9.13.1.12</v>
          </cell>
          <cell r="C61" t="str">
            <v xml:space="preserve">MARIA FERNANDA BASURTO GALEANA  </v>
          </cell>
          <cell r="D61">
            <v>0</v>
          </cell>
          <cell r="E61">
            <v>0</v>
          </cell>
          <cell r="F61">
            <v>10400</v>
          </cell>
          <cell r="G61">
            <v>10400</v>
          </cell>
          <cell r="H61">
            <v>0</v>
          </cell>
          <cell r="I61">
            <v>0</v>
          </cell>
        </row>
        <row r="62">
          <cell r="B62" t="str">
            <v>1.1.1.9.13.1.13</v>
          </cell>
          <cell r="C62" t="str">
            <v xml:space="preserve">MARIANA MONSERRAT MARIN CAMPOS  </v>
          </cell>
          <cell r="D62">
            <v>0</v>
          </cell>
          <cell r="E62">
            <v>0</v>
          </cell>
          <cell r="F62">
            <v>4300</v>
          </cell>
          <cell r="G62">
            <v>4300</v>
          </cell>
          <cell r="H62">
            <v>0</v>
          </cell>
          <cell r="I62">
            <v>0</v>
          </cell>
        </row>
        <row r="63">
          <cell r="B63" t="str">
            <v>1.1.1.9.13.1.14</v>
          </cell>
          <cell r="C63" t="str">
            <v xml:space="preserve">CITLALLI GARCIA ALVARADO  </v>
          </cell>
          <cell r="D63">
            <v>0</v>
          </cell>
          <cell r="E63">
            <v>0</v>
          </cell>
          <cell r="F63">
            <v>6000</v>
          </cell>
          <cell r="G63">
            <v>6000</v>
          </cell>
          <cell r="H63">
            <v>0</v>
          </cell>
          <cell r="I63">
            <v>0</v>
          </cell>
        </row>
        <row r="64">
          <cell r="B64" t="str">
            <v>1.1.1.9.13.1.16</v>
          </cell>
          <cell r="C64" t="str">
            <v xml:space="preserve">ANDREA DE LA LUZ GARCIA  </v>
          </cell>
          <cell r="D64">
            <v>0</v>
          </cell>
          <cell r="E64">
            <v>0</v>
          </cell>
          <cell r="F64">
            <v>429.49</v>
          </cell>
          <cell r="G64">
            <v>429.49</v>
          </cell>
          <cell r="H64">
            <v>0</v>
          </cell>
          <cell r="I64">
            <v>0</v>
          </cell>
        </row>
        <row r="65">
          <cell r="B65" t="str">
            <v>1.1.1.9.13.1.18</v>
          </cell>
          <cell r="C65" t="str">
            <v xml:space="preserve">MARIANA MONTSERRAT LERMA HERNANDEZ  </v>
          </cell>
          <cell r="D65">
            <v>0</v>
          </cell>
          <cell r="E65">
            <v>0</v>
          </cell>
          <cell r="F65">
            <v>4900</v>
          </cell>
          <cell r="G65">
            <v>4900</v>
          </cell>
          <cell r="H65">
            <v>0</v>
          </cell>
          <cell r="I65">
            <v>0</v>
          </cell>
        </row>
        <row r="66">
          <cell r="B66" t="str">
            <v>1.1.1.9.13.1.19</v>
          </cell>
          <cell r="C66" t="str">
            <v>JOSE LUIS RODRIGUEZ VALDEZ</v>
          </cell>
          <cell r="D66">
            <v>0</v>
          </cell>
          <cell r="E66">
            <v>0</v>
          </cell>
          <cell r="F66">
            <v>9899.8799999999992</v>
          </cell>
          <cell r="G66">
            <v>9899.8799999999992</v>
          </cell>
          <cell r="H66">
            <v>0</v>
          </cell>
          <cell r="I66">
            <v>0</v>
          </cell>
        </row>
        <row r="67">
          <cell r="B67" t="str">
            <v>1.1.1.10</v>
          </cell>
          <cell r="C67" t="str">
            <v xml:space="preserve"> OTROS ACTIVOS A CORTO PLAZO </v>
          </cell>
          <cell r="D67">
            <v>12831.141017004382</v>
          </cell>
          <cell r="E67">
            <v>0</v>
          </cell>
          <cell r="F67">
            <v>40241.325900000025</v>
          </cell>
          <cell r="G67">
            <v>19381.040200000025</v>
          </cell>
          <cell r="H67">
            <v>33691.426717004382</v>
          </cell>
          <cell r="I67">
            <v>0</v>
          </cell>
        </row>
        <row r="68">
          <cell r="B68" t="str">
            <v>1.1.1.10.1</v>
          </cell>
          <cell r="C68" t="str">
            <v xml:space="preserve"> IMPUESTOS ACREDITABLES PAGADOS </v>
          </cell>
          <cell r="D68">
            <v>0</v>
          </cell>
          <cell r="E68">
            <v>0</v>
          </cell>
          <cell r="F68">
            <v>19552.970200000025</v>
          </cell>
          <cell r="G68">
            <v>0</v>
          </cell>
          <cell r="H68">
            <v>19552.961700000204</v>
          </cell>
          <cell r="I68">
            <v>0</v>
          </cell>
        </row>
        <row r="69">
          <cell r="B69" t="str">
            <v>1.1.1.10.1.1</v>
          </cell>
          <cell r="C69" t="str">
            <v xml:space="preserve"> IVA ACREDITABLE PAGADO </v>
          </cell>
          <cell r="D69">
            <v>0</v>
          </cell>
          <cell r="E69">
            <v>0</v>
          </cell>
          <cell r="F69">
            <v>19552.970200000025</v>
          </cell>
          <cell r="G69">
            <v>0</v>
          </cell>
          <cell r="H69">
            <v>19552.961700000204</v>
          </cell>
          <cell r="I69">
            <v>0</v>
          </cell>
        </row>
        <row r="70">
          <cell r="B70" t="str">
            <v>1.1.1.10.1.1.1</v>
          </cell>
          <cell r="C70" t="str">
            <v>IVA ACREDITABLE 16% PAGADO</v>
          </cell>
          <cell r="D70">
            <v>0</v>
          </cell>
          <cell r="E70">
            <v>0</v>
          </cell>
          <cell r="F70">
            <v>9070.9702000000234</v>
          </cell>
          <cell r="G70">
            <v>0</v>
          </cell>
          <cell r="H70">
            <v>9070.9617000002017</v>
          </cell>
          <cell r="I70">
            <v>0</v>
          </cell>
        </row>
        <row r="71">
          <cell r="B71" t="str">
            <v>1.1.1.10.1.1.3</v>
          </cell>
          <cell r="C71" t="str">
            <v>IVA ACREDITABLE DE IMPORTACION PAGADO</v>
          </cell>
          <cell r="D71">
            <v>0</v>
          </cell>
          <cell r="E71">
            <v>0</v>
          </cell>
          <cell r="F71">
            <v>10482</v>
          </cell>
          <cell r="G71">
            <v>0</v>
          </cell>
          <cell r="H71">
            <v>10482</v>
          </cell>
          <cell r="I71">
            <v>0</v>
          </cell>
        </row>
        <row r="72">
          <cell r="B72" t="str">
            <v>1.1.1.10.2</v>
          </cell>
          <cell r="C72" t="str">
            <v xml:space="preserve"> IMPUESTOS ACREDITABLES POR PAGAR </v>
          </cell>
          <cell r="D72">
            <v>12831.149517004204</v>
          </cell>
          <cell r="E72">
            <v>0</v>
          </cell>
          <cell r="F72">
            <v>20688.3557</v>
          </cell>
          <cell r="G72">
            <v>19381.040200000025</v>
          </cell>
          <cell r="H72">
            <v>14138.465017004179</v>
          </cell>
          <cell r="I72">
            <v>0</v>
          </cell>
        </row>
        <row r="73">
          <cell r="B73" t="str">
            <v>1.1.1.10.2.1</v>
          </cell>
          <cell r="C73" t="str">
            <v xml:space="preserve"> IVA PENDIENTE DE PAGO </v>
          </cell>
          <cell r="D73">
            <v>12831.149517004204</v>
          </cell>
          <cell r="E73">
            <v>0</v>
          </cell>
          <cell r="F73">
            <v>20688.3557</v>
          </cell>
          <cell r="G73">
            <v>19381.040200000025</v>
          </cell>
          <cell r="H73">
            <v>14138.465017004179</v>
          </cell>
          <cell r="I73">
            <v>0</v>
          </cell>
        </row>
        <row r="74">
          <cell r="B74" t="str">
            <v>1.1.1.10.2.1.1</v>
          </cell>
          <cell r="C74" t="str">
            <v>IVA ACREDITABLE 16% PENDIENTE DE PAGO</v>
          </cell>
          <cell r="D74">
            <v>12831.149517004204</v>
          </cell>
          <cell r="E74">
            <v>0</v>
          </cell>
          <cell r="F74">
            <v>10206.3557</v>
          </cell>
          <cell r="G74">
            <v>8899.0402000000249</v>
          </cell>
          <cell r="H74">
            <v>14138.465017004179</v>
          </cell>
          <cell r="I74">
            <v>0</v>
          </cell>
        </row>
        <row r="75">
          <cell r="B75" t="str">
            <v>1.1.1.10.2.1.3</v>
          </cell>
          <cell r="C75" t="str">
            <v>IVA DE IMPORTACION PENDIENTE DE PAGO</v>
          </cell>
          <cell r="D75">
            <v>0</v>
          </cell>
          <cell r="E75">
            <v>0</v>
          </cell>
          <cell r="F75">
            <v>10482</v>
          </cell>
          <cell r="G75">
            <v>10482</v>
          </cell>
          <cell r="H75">
            <v>0</v>
          </cell>
          <cell r="I75">
            <v>0</v>
          </cell>
        </row>
        <row r="76">
          <cell r="B76" t="str">
            <v>1.1.2</v>
          </cell>
          <cell r="C76" t="str">
            <v xml:space="preserve"> ACTIVOS A LARGO PLAZO </v>
          </cell>
          <cell r="D76">
            <v>198596.18840000001</v>
          </cell>
          <cell r="E76">
            <v>0</v>
          </cell>
          <cell r="F76">
            <v>0</v>
          </cell>
          <cell r="G76">
            <v>3052.6931</v>
          </cell>
          <cell r="H76">
            <v>195543.49530000004</v>
          </cell>
          <cell r="I76">
            <v>0</v>
          </cell>
        </row>
        <row r="77">
          <cell r="B77" t="str">
            <v>1.1.2.1</v>
          </cell>
          <cell r="C77" t="str">
            <v xml:space="preserve"> PROPIEDADES, PLANTA Y EQUIPO </v>
          </cell>
          <cell r="D77">
            <v>175896.18840000001</v>
          </cell>
          <cell r="E77">
            <v>0</v>
          </cell>
          <cell r="F77">
            <v>0</v>
          </cell>
          <cell r="G77">
            <v>3052.6931</v>
          </cell>
          <cell r="H77">
            <v>172843.49530000004</v>
          </cell>
          <cell r="I77">
            <v>0</v>
          </cell>
        </row>
        <row r="78">
          <cell r="B78" t="str">
            <v>1.1.2.1.2</v>
          </cell>
          <cell r="C78" t="str">
            <v xml:space="preserve"> COMPONENTES SUJETOS A DEPRECIACION </v>
          </cell>
          <cell r="D78">
            <v>183161.59000000003</v>
          </cell>
          <cell r="E78">
            <v>0</v>
          </cell>
          <cell r="F78">
            <v>0</v>
          </cell>
          <cell r="G78">
            <v>0</v>
          </cell>
          <cell r="H78">
            <v>183161.59000000003</v>
          </cell>
          <cell r="I78">
            <v>0</v>
          </cell>
        </row>
        <row r="79">
          <cell r="B79" t="str">
            <v>1.1.2.1.2.16</v>
          </cell>
          <cell r="C79" t="str">
            <v xml:space="preserve"> OTROS ACTIVOS FIJOS </v>
          </cell>
          <cell r="D79">
            <v>183161.59000000003</v>
          </cell>
          <cell r="E79">
            <v>0</v>
          </cell>
          <cell r="F79">
            <v>0</v>
          </cell>
          <cell r="G79">
            <v>0</v>
          </cell>
          <cell r="H79">
            <v>183161.59000000003</v>
          </cell>
          <cell r="I79">
            <v>0</v>
          </cell>
        </row>
        <row r="80">
          <cell r="B80" t="str">
            <v>1.1.2.1.2.16.1</v>
          </cell>
          <cell r="C80" t="str">
            <v xml:space="preserve"> OTROS ACTIVOS FIJOS </v>
          </cell>
          <cell r="D80">
            <v>183161.59000000003</v>
          </cell>
          <cell r="E80">
            <v>0</v>
          </cell>
          <cell r="F80">
            <v>0</v>
          </cell>
          <cell r="G80">
            <v>0</v>
          </cell>
          <cell r="H80">
            <v>183161.59000000003</v>
          </cell>
          <cell r="I80">
            <v>0</v>
          </cell>
        </row>
        <row r="81">
          <cell r="B81" t="str">
            <v>1.1.2.1.3</v>
          </cell>
          <cell r="C81" t="str">
            <v xml:space="preserve"> DEPRECIACIONES ACUMULADAS </v>
          </cell>
          <cell r="D81">
            <v>0</v>
          </cell>
          <cell r="E81">
            <v>7265.4015999999992</v>
          </cell>
          <cell r="F81">
            <v>0</v>
          </cell>
          <cell r="G81">
            <v>3052.6931</v>
          </cell>
          <cell r="H81">
            <v>0</v>
          </cell>
          <cell r="I81">
            <v>10318.0947</v>
          </cell>
        </row>
        <row r="82">
          <cell r="B82" t="str">
            <v>1.1.2.1.3.16</v>
          </cell>
          <cell r="C82" t="str">
            <v>DEPRECIACION ACUMULADA DE OTROS ACTIVOS FIJOS</v>
          </cell>
          <cell r="D82">
            <v>0</v>
          </cell>
          <cell r="E82">
            <v>7265.4015999999992</v>
          </cell>
          <cell r="F82">
            <v>0</v>
          </cell>
          <cell r="G82">
            <v>3052.6931</v>
          </cell>
          <cell r="H82">
            <v>0</v>
          </cell>
          <cell r="I82">
            <v>10318.0947</v>
          </cell>
        </row>
        <row r="83">
          <cell r="B83" t="str">
            <v>1.1.2.5</v>
          </cell>
          <cell r="C83" t="str">
            <v xml:space="preserve"> OTROS ACTIVOS A LARGO PLAZO </v>
          </cell>
          <cell r="D83">
            <v>22700</v>
          </cell>
          <cell r="E83">
            <v>0</v>
          </cell>
          <cell r="F83">
            <v>0</v>
          </cell>
          <cell r="G83">
            <v>0</v>
          </cell>
          <cell r="H83">
            <v>22700</v>
          </cell>
          <cell r="I83">
            <v>0</v>
          </cell>
        </row>
        <row r="84">
          <cell r="B84" t="str">
            <v>1.1.2.5.7</v>
          </cell>
          <cell r="C84" t="str">
            <v xml:space="preserve"> DEPOSITOS EN GARANTIA </v>
          </cell>
          <cell r="D84">
            <v>22700</v>
          </cell>
          <cell r="E84">
            <v>0</v>
          </cell>
          <cell r="F84">
            <v>0</v>
          </cell>
          <cell r="G84">
            <v>0</v>
          </cell>
          <cell r="H84">
            <v>22700</v>
          </cell>
          <cell r="I84">
            <v>0</v>
          </cell>
        </row>
        <row r="85">
          <cell r="B85" t="str">
            <v>1.1.2.5.7.2</v>
          </cell>
          <cell r="C85" t="str">
            <v xml:space="preserve"> DEPOSITOS EN GARANTIA DE ARRENDAMIENTO DE BIENES INMUEBLES </v>
          </cell>
          <cell r="D85">
            <v>22700</v>
          </cell>
          <cell r="E85">
            <v>0</v>
          </cell>
          <cell r="F85">
            <v>0</v>
          </cell>
          <cell r="G85">
            <v>0</v>
          </cell>
          <cell r="H85">
            <v>22700</v>
          </cell>
          <cell r="I85">
            <v>0</v>
          </cell>
        </row>
        <row r="86">
          <cell r="B86" t="str">
            <v>1.1.2.5.7.2.1</v>
          </cell>
          <cell r="C86" t="str">
            <v xml:space="preserve">INMOBILIARIA LANDE SA DE CV  </v>
          </cell>
          <cell r="D86">
            <v>5000</v>
          </cell>
          <cell r="E86">
            <v>0</v>
          </cell>
          <cell r="F86">
            <v>0</v>
          </cell>
          <cell r="G86">
            <v>0</v>
          </cell>
          <cell r="H86">
            <v>5000</v>
          </cell>
          <cell r="I86">
            <v>0</v>
          </cell>
        </row>
        <row r="87">
          <cell r="B87" t="str">
            <v>1.1.2.5.7.2.2</v>
          </cell>
          <cell r="C87" t="str">
            <v xml:space="preserve">WeWork Mexico, S. de R.L. de C.V.  </v>
          </cell>
          <cell r="D87">
            <v>17700</v>
          </cell>
          <cell r="E87">
            <v>0</v>
          </cell>
          <cell r="F87">
            <v>0</v>
          </cell>
          <cell r="G87">
            <v>0</v>
          </cell>
          <cell r="H87">
            <v>17700</v>
          </cell>
          <cell r="I87">
            <v>0</v>
          </cell>
        </row>
        <row r="88">
          <cell r="B88" t="str">
            <v>1.2</v>
          </cell>
          <cell r="C88" t="str">
            <v xml:space="preserve"> PASIVO </v>
          </cell>
          <cell r="D88">
            <v>0</v>
          </cell>
          <cell r="E88">
            <v>2193464.3878322435</v>
          </cell>
          <cell r="F88">
            <v>419068.00695768802</v>
          </cell>
          <cell r="G88">
            <v>509635.93734386255</v>
          </cell>
          <cell r="H88">
            <v>0</v>
          </cell>
          <cell r="I88">
            <v>2284032.3182184179</v>
          </cell>
        </row>
        <row r="89">
          <cell r="B89" t="str">
            <v>1.2.1</v>
          </cell>
          <cell r="C89" t="str">
            <v xml:space="preserve"> PASIVOS A CORTO PLAZO </v>
          </cell>
          <cell r="D89">
            <v>0</v>
          </cell>
          <cell r="E89">
            <v>2193464.3878322435</v>
          </cell>
          <cell r="F89">
            <v>419068.00695768802</v>
          </cell>
          <cell r="G89">
            <v>509635.93734386255</v>
          </cell>
          <cell r="H89">
            <v>0</v>
          </cell>
          <cell r="I89">
            <v>2284032.3182184179</v>
          </cell>
        </row>
        <row r="90">
          <cell r="B90" t="str">
            <v>1.2.1.1</v>
          </cell>
          <cell r="C90" t="str">
            <v xml:space="preserve"> PROVEEDORES </v>
          </cell>
          <cell r="D90">
            <v>0</v>
          </cell>
          <cell r="E90">
            <v>565439.75047910714</v>
          </cell>
          <cell r="F90">
            <v>106150.50527168802</v>
          </cell>
          <cell r="G90">
            <v>145628.43311000001</v>
          </cell>
          <cell r="H90">
            <v>0</v>
          </cell>
          <cell r="I90">
            <v>604917.67831741914</v>
          </cell>
        </row>
        <row r="91">
          <cell r="B91" t="str">
            <v>1.2.1.1.1</v>
          </cell>
          <cell r="C91" t="str">
            <v xml:space="preserve"> PROVEEDORES NACIONALES </v>
          </cell>
          <cell r="D91">
            <v>0</v>
          </cell>
          <cell r="E91">
            <v>85777.270700000008</v>
          </cell>
          <cell r="F91">
            <v>69723.380100000009</v>
          </cell>
          <cell r="G91">
            <v>78020.611700000009</v>
          </cell>
          <cell r="H91">
            <v>0</v>
          </cell>
          <cell r="I91">
            <v>94074.502300000007</v>
          </cell>
        </row>
        <row r="92">
          <cell r="B92" t="str">
            <v>1.2.1.1.1.1</v>
          </cell>
          <cell r="C92" t="str">
            <v xml:space="preserve">ILT SERVICIOS ADUANALES S.C.  </v>
          </cell>
          <cell r="D92">
            <v>0</v>
          </cell>
          <cell r="E92">
            <v>8816</v>
          </cell>
          <cell r="F92">
            <v>9280</v>
          </cell>
          <cell r="G92">
            <v>9280</v>
          </cell>
          <cell r="H92">
            <v>0</v>
          </cell>
          <cell r="I92">
            <v>8816</v>
          </cell>
        </row>
        <row r="93">
          <cell r="B93" t="str">
            <v>1.2.1.1.1.2</v>
          </cell>
          <cell r="C93" t="str">
            <v xml:space="preserve">AAA LOGISTICS &amp;amp; CUSTOMS S.A. DE C.V.  </v>
          </cell>
          <cell r="D93">
            <v>0</v>
          </cell>
          <cell r="E93">
            <v>0</v>
          </cell>
          <cell r="F93">
            <v>6160</v>
          </cell>
          <cell r="G93">
            <v>6160</v>
          </cell>
          <cell r="H93">
            <v>0</v>
          </cell>
          <cell r="I93">
            <v>0</v>
          </cell>
        </row>
        <row r="94">
          <cell r="B94" t="str">
            <v>1.2.1.1.1.3</v>
          </cell>
          <cell r="C94" t="str">
            <v xml:space="preserve">FEDERAL EXPRESS HOLDINGS MEXICO Y COMPAÑIA, S.N.C. DE C.V.  </v>
          </cell>
          <cell r="D94">
            <v>0</v>
          </cell>
          <cell r="E94">
            <v>757.02000000000044</v>
          </cell>
          <cell r="F94">
            <v>0</v>
          </cell>
          <cell r="G94">
            <v>0</v>
          </cell>
          <cell r="H94">
            <v>0</v>
          </cell>
          <cell r="I94">
            <v>757.02000000000044</v>
          </cell>
        </row>
        <row r="95">
          <cell r="B95" t="str">
            <v>1.2.1.1.1.4</v>
          </cell>
          <cell r="C95" t="str">
            <v xml:space="preserve">CABLEVISION S.A. DE C.V.  </v>
          </cell>
          <cell r="D95">
            <v>0</v>
          </cell>
          <cell r="E95">
            <v>0</v>
          </cell>
          <cell r="F95">
            <v>469.4</v>
          </cell>
          <cell r="G95">
            <v>469.4</v>
          </cell>
          <cell r="H95">
            <v>0</v>
          </cell>
          <cell r="I95">
            <v>0</v>
          </cell>
        </row>
        <row r="96">
          <cell r="B96" t="str">
            <v>1.2.1.1.1.5</v>
          </cell>
          <cell r="C96" t="str">
            <v xml:space="preserve">CABLEBOX S.A. DE C.V.  </v>
          </cell>
          <cell r="D96">
            <v>0</v>
          </cell>
          <cell r="E96">
            <v>0</v>
          </cell>
          <cell r="F96">
            <v>40.6</v>
          </cell>
          <cell r="G96">
            <v>40.6</v>
          </cell>
          <cell r="H96">
            <v>0</v>
          </cell>
          <cell r="I96">
            <v>0</v>
          </cell>
        </row>
        <row r="97">
          <cell r="B97" t="str">
            <v>1.2.1.1.1.6</v>
          </cell>
          <cell r="C97" t="str">
            <v xml:space="preserve">Crol PFF México SAPI de CV  </v>
          </cell>
          <cell r="D97">
            <v>0</v>
          </cell>
          <cell r="E97">
            <v>13500</v>
          </cell>
          <cell r="F97">
            <v>0</v>
          </cell>
          <cell r="G97">
            <v>0</v>
          </cell>
          <cell r="H97">
            <v>0</v>
          </cell>
          <cell r="I97">
            <v>13500</v>
          </cell>
        </row>
        <row r="98">
          <cell r="B98" t="str">
            <v>1.2.1.1.1.7</v>
          </cell>
          <cell r="C98" t="str">
            <v xml:space="preserve">Miranda Lagunas y Asociados S.C.  </v>
          </cell>
          <cell r="D98">
            <v>0</v>
          </cell>
          <cell r="E98">
            <v>10440</v>
          </cell>
          <cell r="F98">
            <v>5220</v>
          </cell>
          <cell r="G98">
            <v>5220</v>
          </cell>
          <cell r="H98">
            <v>0</v>
          </cell>
          <cell r="I98">
            <v>10440</v>
          </cell>
        </row>
        <row r="99">
          <cell r="B99" t="str">
            <v>1.2.1.1.1.12</v>
          </cell>
          <cell r="C99" t="str">
            <v xml:space="preserve">SINERGIA BIOMEDICA HOSPITALARIA SA DE CV  </v>
          </cell>
          <cell r="D99">
            <v>0</v>
          </cell>
          <cell r="E99">
            <v>16209.3092</v>
          </cell>
          <cell r="F99">
            <v>0</v>
          </cell>
          <cell r="G99">
            <v>0</v>
          </cell>
          <cell r="H99">
            <v>0</v>
          </cell>
          <cell r="I99">
            <v>16209.3092</v>
          </cell>
        </row>
        <row r="100">
          <cell r="B100" t="str">
            <v>1.2.1.1.1.15</v>
          </cell>
          <cell r="C100" t="str">
            <v xml:space="preserve">BESCO PROJECTS B.V..  </v>
          </cell>
          <cell r="D100">
            <v>0</v>
          </cell>
          <cell r="E100">
            <v>128.17989999999918</v>
          </cell>
          <cell r="F100">
            <v>0</v>
          </cell>
          <cell r="G100">
            <v>0</v>
          </cell>
          <cell r="H100">
            <v>0</v>
          </cell>
          <cell r="I100">
            <v>128.17989999999918</v>
          </cell>
        </row>
        <row r="101">
          <cell r="B101" t="str">
            <v>1.2.1.1.1.18</v>
          </cell>
          <cell r="C101" t="str">
            <v xml:space="preserve">JMM Servicios Aduanales, S.C.  </v>
          </cell>
          <cell r="D101">
            <v>0</v>
          </cell>
          <cell r="E101">
            <v>5.8</v>
          </cell>
          <cell r="F101">
            <v>0</v>
          </cell>
          <cell r="G101">
            <v>0</v>
          </cell>
          <cell r="H101">
            <v>0</v>
          </cell>
          <cell r="I101">
            <v>5.8</v>
          </cell>
        </row>
        <row r="102">
          <cell r="B102" t="str">
            <v>1.2.1.1.1.20</v>
          </cell>
          <cell r="C102" t="str">
            <v xml:space="preserve">MIENVIO DE MEXICO SAPI DE CV  </v>
          </cell>
          <cell r="D102">
            <v>0</v>
          </cell>
          <cell r="E102">
            <v>415.28</v>
          </cell>
          <cell r="F102">
            <v>0</v>
          </cell>
          <cell r="G102">
            <v>0</v>
          </cell>
          <cell r="H102">
            <v>0</v>
          </cell>
          <cell r="I102">
            <v>415.28</v>
          </cell>
        </row>
        <row r="103">
          <cell r="B103" t="str">
            <v>1.2.1.1.1.23</v>
          </cell>
          <cell r="C103" t="str">
            <v xml:space="preserve">INMOBILIARIA LANDE SA DE CV  </v>
          </cell>
          <cell r="D103">
            <v>0</v>
          </cell>
          <cell r="E103">
            <v>0</v>
          </cell>
          <cell r="F103">
            <v>5800</v>
          </cell>
          <cell r="G103">
            <v>5800</v>
          </cell>
          <cell r="H103">
            <v>0</v>
          </cell>
          <cell r="I103">
            <v>0</v>
          </cell>
        </row>
        <row r="104">
          <cell r="B104" t="str">
            <v>1.2.1.1.1.24</v>
          </cell>
          <cell r="C104" t="str">
            <v xml:space="preserve">PARQUE ARISTA, AC  </v>
          </cell>
          <cell r="D104">
            <v>0</v>
          </cell>
          <cell r="E104">
            <v>0</v>
          </cell>
          <cell r="F104">
            <v>474</v>
          </cell>
          <cell r="G104">
            <v>540</v>
          </cell>
          <cell r="H104">
            <v>0</v>
          </cell>
          <cell r="I104">
            <v>66</v>
          </cell>
        </row>
        <row r="105">
          <cell r="B105" t="str">
            <v>1.2.1.1.1.26</v>
          </cell>
          <cell r="C105" t="str">
            <v>ALEJANDRO CARVALLO LEON</v>
          </cell>
          <cell r="D105">
            <v>0</v>
          </cell>
          <cell r="E105">
            <v>0</v>
          </cell>
          <cell r="F105">
            <v>1500</v>
          </cell>
          <cell r="G105">
            <v>1500</v>
          </cell>
          <cell r="H105">
            <v>0</v>
          </cell>
          <cell r="I105">
            <v>0</v>
          </cell>
        </row>
        <row r="106">
          <cell r="B106" t="str">
            <v>1.2.1.1.1.27</v>
          </cell>
          <cell r="C106" t="str">
            <v>MARINA LARIOS LEON</v>
          </cell>
          <cell r="D106">
            <v>0</v>
          </cell>
          <cell r="E106">
            <v>0</v>
          </cell>
          <cell r="F106">
            <v>3000</v>
          </cell>
          <cell r="G106">
            <v>3000</v>
          </cell>
          <cell r="H106">
            <v>0</v>
          </cell>
          <cell r="I106">
            <v>0</v>
          </cell>
        </row>
        <row r="107">
          <cell r="B107" t="str">
            <v>1.2.1.1.1.30</v>
          </cell>
          <cell r="C107" t="str">
            <v xml:space="preserve">FARMACIA GUADALAJARA S.A. DE C.V.  </v>
          </cell>
          <cell r="D107">
            <v>0</v>
          </cell>
          <cell r="E107">
            <v>49.9</v>
          </cell>
          <cell r="F107">
            <v>0</v>
          </cell>
          <cell r="G107">
            <v>0</v>
          </cell>
          <cell r="H107">
            <v>0</v>
          </cell>
          <cell r="I107">
            <v>49.9</v>
          </cell>
        </row>
        <row r="108">
          <cell r="B108" t="str">
            <v>1.2.1.1.1.32</v>
          </cell>
          <cell r="C108" t="str">
            <v xml:space="preserve">LA MERCANTIL PELETERA SA DE CV  </v>
          </cell>
          <cell r="D108">
            <v>0</v>
          </cell>
          <cell r="E108">
            <v>113.01</v>
          </cell>
          <cell r="F108">
            <v>0</v>
          </cell>
          <cell r="G108">
            <v>0</v>
          </cell>
          <cell r="H108">
            <v>0</v>
          </cell>
          <cell r="I108">
            <v>113.01</v>
          </cell>
        </row>
        <row r="109">
          <cell r="B109" t="str">
            <v>1.2.1.1.1.34</v>
          </cell>
          <cell r="C109" t="str">
            <v xml:space="preserve">Nueva Wal Mart de México, S. de R. L. de C.V.  </v>
          </cell>
          <cell r="D109">
            <v>0</v>
          </cell>
          <cell r="E109">
            <v>0</v>
          </cell>
          <cell r="F109">
            <v>0</v>
          </cell>
          <cell r="G109">
            <v>807</v>
          </cell>
          <cell r="H109">
            <v>0</v>
          </cell>
          <cell r="I109">
            <v>807</v>
          </cell>
        </row>
        <row r="110">
          <cell r="B110" t="str">
            <v>1.2.1.1.1.40</v>
          </cell>
          <cell r="C110" t="str">
            <v xml:space="preserve">COMBUSTIBLES BARRIO ANTIGUO SA DE CV  </v>
          </cell>
          <cell r="D110">
            <v>0</v>
          </cell>
          <cell r="E110">
            <v>400</v>
          </cell>
          <cell r="F110">
            <v>1200</v>
          </cell>
          <cell r="G110">
            <v>800</v>
          </cell>
          <cell r="H110">
            <v>0</v>
          </cell>
          <cell r="I110">
            <v>0</v>
          </cell>
        </row>
        <row r="111">
          <cell r="B111" t="str">
            <v>1.2.1.1.1.45</v>
          </cell>
          <cell r="C111" t="str">
            <v xml:space="preserve">HAMBURGUESAS FRANKYS, S.A DE C.V  </v>
          </cell>
          <cell r="D111">
            <v>0</v>
          </cell>
          <cell r="E111">
            <v>564</v>
          </cell>
          <cell r="F111">
            <v>0</v>
          </cell>
          <cell r="G111">
            <v>0</v>
          </cell>
          <cell r="H111">
            <v>0</v>
          </cell>
          <cell r="I111">
            <v>564</v>
          </cell>
        </row>
        <row r="112">
          <cell r="B112" t="str">
            <v>1.2.1.1.1.47</v>
          </cell>
          <cell r="C112" t="str">
            <v xml:space="preserve">VALORES ENERGETICOS Y COMERCIALES S.A DE C.V.  </v>
          </cell>
          <cell r="D112">
            <v>0</v>
          </cell>
          <cell r="E112">
            <v>0</v>
          </cell>
          <cell r="F112">
            <v>400</v>
          </cell>
          <cell r="G112">
            <v>400</v>
          </cell>
          <cell r="H112">
            <v>0</v>
          </cell>
          <cell r="I112">
            <v>0</v>
          </cell>
        </row>
        <row r="113">
          <cell r="B113" t="str">
            <v>1.2.1.1.1.49</v>
          </cell>
          <cell r="C113" t="str">
            <v xml:space="preserve">DANIELA GONZALEZ ARROYO  </v>
          </cell>
          <cell r="D113">
            <v>0</v>
          </cell>
          <cell r="E113">
            <v>0</v>
          </cell>
          <cell r="F113">
            <v>6620.37</v>
          </cell>
          <cell r="G113">
            <v>6620.37</v>
          </cell>
          <cell r="H113">
            <v>0</v>
          </cell>
          <cell r="I113">
            <v>0</v>
          </cell>
        </row>
        <row r="114">
          <cell r="B114" t="str">
            <v>1.2.1.1.1.51</v>
          </cell>
          <cell r="C114" t="str">
            <v xml:space="preserve">Agencia Aduanal Primer Nivel, S.C.  </v>
          </cell>
          <cell r="D114">
            <v>0</v>
          </cell>
          <cell r="E114">
            <v>1.1599999999999999</v>
          </cell>
          <cell r="F114">
            <v>0</v>
          </cell>
          <cell r="G114">
            <v>0</v>
          </cell>
          <cell r="H114">
            <v>0</v>
          </cell>
          <cell r="I114">
            <v>1.1599999999999999</v>
          </cell>
        </row>
        <row r="115">
          <cell r="B115" t="str">
            <v>1.2.1.1.1.52</v>
          </cell>
          <cell r="C115" t="str">
            <v xml:space="preserve">TERRA-MEC SA DE CV  </v>
          </cell>
          <cell r="D115">
            <v>0</v>
          </cell>
          <cell r="E115">
            <v>13451.0816</v>
          </cell>
          <cell r="F115">
            <v>0</v>
          </cell>
          <cell r="G115">
            <v>6886.9315999999999</v>
          </cell>
          <cell r="H115">
            <v>0</v>
          </cell>
          <cell r="I115">
            <v>20338.013200000001</v>
          </cell>
        </row>
        <row r="116">
          <cell r="B116" t="str">
            <v>1.2.1.1.1.53</v>
          </cell>
          <cell r="C116" t="str">
            <v xml:space="preserve">SERVICIO GUZMAN Y GONZALEZ SA DE CV  </v>
          </cell>
          <cell r="D116">
            <v>0</v>
          </cell>
          <cell r="E116">
            <v>400</v>
          </cell>
          <cell r="F116">
            <v>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1.2.1.1.1.54</v>
          </cell>
          <cell r="C117" t="str">
            <v xml:space="preserve">Servicios Gasolineros de México SA de CV  </v>
          </cell>
          <cell r="D117">
            <v>0</v>
          </cell>
          <cell r="E117">
            <v>0</v>
          </cell>
          <cell r="F117">
            <v>2400</v>
          </cell>
          <cell r="G117">
            <v>3100</v>
          </cell>
          <cell r="H117">
            <v>0</v>
          </cell>
          <cell r="I117">
            <v>700</v>
          </cell>
        </row>
        <row r="118">
          <cell r="B118" t="str">
            <v>1.2.1.1.1.56</v>
          </cell>
          <cell r="C118" t="str">
            <v xml:space="preserve">SERVICOM DE LA COSTA DEL PACIFICO SA DE CV  </v>
          </cell>
          <cell r="D118">
            <v>0</v>
          </cell>
          <cell r="E118">
            <v>800</v>
          </cell>
          <cell r="F118">
            <v>1200</v>
          </cell>
          <cell r="G118">
            <v>1600</v>
          </cell>
          <cell r="H118">
            <v>0</v>
          </cell>
          <cell r="I118">
            <v>1200</v>
          </cell>
        </row>
        <row r="119">
          <cell r="B119" t="str">
            <v>1.2.1.1.1.58</v>
          </cell>
          <cell r="C119" t="str">
            <v xml:space="preserve">WEWORK MEXICO CO, S. DE R.L. DE C.V.  </v>
          </cell>
          <cell r="D119">
            <v>0</v>
          </cell>
          <cell r="E119">
            <v>17700</v>
          </cell>
          <cell r="F119">
            <v>17585.599999999999</v>
          </cell>
          <cell r="G119">
            <v>17585.599999999999</v>
          </cell>
          <cell r="H119">
            <v>0</v>
          </cell>
          <cell r="I119">
            <v>17700</v>
          </cell>
        </row>
        <row r="120">
          <cell r="B120" t="str">
            <v>1.2.1.1.1.60</v>
          </cell>
          <cell r="C120" t="str">
            <v xml:space="preserve">ESTACIONAMIENTO NO DEDUCIBLE  </v>
          </cell>
          <cell r="D120">
            <v>0</v>
          </cell>
          <cell r="E120">
            <v>0</v>
          </cell>
          <cell r="F120">
            <v>206</v>
          </cell>
          <cell r="G120">
            <v>206</v>
          </cell>
          <cell r="H120">
            <v>0</v>
          </cell>
          <cell r="I120">
            <v>0</v>
          </cell>
        </row>
        <row r="121">
          <cell r="B121" t="str">
            <v>1.2.1.1.1.62</v>
          </cell>
          <cell r="C121" t="str">
            <v xml:space="preserve">SERVICIO CUPULA SA DE CV  </v>
          </cell>
          <cell r="D121">
            <v>0</v>
          </cell>
          <cell r="E121">
            <v>653.79999999999995</v>
          </cell>
          <cell r="F121">
            <v>653.79999999999995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1.2.1.1.1.63</v>
          </cell>
          <cell r="C122" t="str">
            <v xml:space="preserve">IVAN RODRIGO CRUZ BAZAN  </v>
          </cell>
          <cell r="D122">
            <v>0</v>
          </cell>
          <cell r="E122">
            <v>0</v>
          </cell>
          <cell r="F122">
            <v>3000</v>
          </cell>
          <cell r="G122">
            <v>3000</v>
          </cell>
          <cell r="H122">
            <v>0</v>
          </cell>
          <cell r="I122">
            <v>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1.2.1.1.1.66</v>
          </cell>
          <cell r="C124" t="str">
            <v xml:space="preserve">GRUPO FERRETERIA CALZADA SA DE CV  </v>
          </cell>
          <cell r="D124">
            <v>0</v>
          </cell>
          <cell r="E124">
            <v>0</v>
          </cell>
          <cell r="F124">
            <v>3066.9901</v>
          </cell>
          <cell r="G124">
            <v>3066.9901</v>
          </cell>
          <cell r="H124">
            <v>0</v>
          </cell>
          <cell r="I124">
            <v>0</v>
          </cell>
        </row>
        <row r="125">
          <cell r="B125" t="str">
            <v>1.2.1.1.1.67</v>
          </cell>
          <cell r="C125" t="str">
            <v xml:space="preserve">FERRETERIA GUAJARDO E HIJOS, S.A. DE C.V.  </v>
          </cell>
          <cell r="D125">
            <v>0</v>
          </cell>
          <cell r="E125">
            <v>0</v>
          </cell>
          <cell r="F125">
            <v>68.42</v>
          </cell>
          <cell r="G125">
            <v>68.42</v>
          </cell>
          <cell r="H125">
            <v>0</v>
          </cell>
          <cell r="I125">
            <v>0</v>
          </cell>
        </row>
        <row r="126">
          <cell r="B126" t="str">
            <v>1.2.1.1.1.68</v>
          </cell>
          <cell r="C126" t="str">
            <v xml:space="preserve">DORGEUS GROUP SA DE CV  </v>
          </cell>
          <cell r="D126">
            <v>0</v>
          </cell>
          <cell r="E126">
            <v>0</v>
          </cell>
          <cell r="F126">
            <v>300</v>
          </cell>
          <cell r="G126">
            <v>300</v>
          </cell>
          <cell r="H126">
            <v>0</v>
          </cell>
          <cell r="I126">
            <v>0</v>
          </cell>
        </row>
        <row r="127">
          <cell r="B127" t="str">
            <v>1.2.1.1.1.69</v>
          </cell>
          <cell r="C127" t="str">
            <v xml:space="preserve">CARTON CORRUGADO E IMPRESION DIGITAL S DE RL DE CV  </v>
          </cell>
          <cell r="D127">
            <v>0</v>
          </cell>
          <cell r="E127">
            <v>0</v>
          </cell>
          <cell r="F127">
            <v>478.2</v>
          </cell>
          <cell r="G127">
            <v>478.2000000000001</v>
          </cell>
          <cell r="H127">
            <v>0</v>
          </cell>
          <cell r="I127">
            <v>0</v>
          </cell>
        </row>
        <row r="128">
          <cell r="B128" t="str">
            <v>1.2.1.1.1.70</v>
          </cell>
          <cell r="C128" t="str">
            <v xml:space="preserve">GASTOGA SA DE CV  </v>
          </cell>
          <cell r="D128">
            <v>0</v>
          </cell>
          <cell r="E128">
            <v>0</v>
          </cell>
          <cell r="F128">
            <v>0</v>
          </cell>
          <cell r="G128">
            <v>350</v>
          </cell>
          <cell r="H128">
            <v>0</v>
          </cell>
          <cell r="I128">
            <v>350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541.1</v>
          </cell>
          <cell r="H129">
            <v>0</v>
          </cell>
          <cell r="I129">
            <v>541.1</v>
          </cell>
        </row>
        <row r="130">
          <cell r="B130" t="str">
            <v>1.2.1.1.1.74</v>
          </cell>
          <cell r="C130" t="str">
            <v xml:space="preserve">GASOLINA NO DEDUCIBLE  </v>
          </cell>
          <cell r="D130">
            <v>0</v>
          </cell>
          <cell r="E130">
            <v>0</v>
          </cell>
          <cell r="F130">
            <v>200</v>
          </cell>
          <cell r="G130">
            <v>200</v>
          </cell>
          <cell r="H130">
            <v>0</v>
          </cell>
          <cell r="I130">
            <v>0</v>
          </cell>
        </row>
        <row r="131">
          <cell r="B131" t="str">
            <v>1.2.1.1.2</v>
          </cell>
          <cell r="C131" t="str">
            <v xml:space="preserve"> PROVEEDORES EXTRANJEROS </v>
          </cell>
          <cell r="D131">
            <v>0</v>
          </cell>
          <cell r="E131">
            <v>479662.47977910709</v>
          </cell>
          <cell r="F131">
            <v>36427.125171688</v>
          </cell>
          <cell r="G131">
            <v>67607.821410000004</v>
          </cell>
          <cell r="H131">
            <v>0</v>
          </cell>
          <cell r="I131">
            <v>510843.17601741909</v>
          </cell>
        </row>
        <row r="132">
          <cell r="B132" t="str">
            <v>1.2.1.1.2.3</v>
          </cell>
          <cell r="C132" t="str">
            <v xml:space="preserve">TERRAGENE LLC  </v>
          </cell>
          <cell r="D132">
            <v>0</v>
          </cell>
          <cell r="E132">
            <v>479276.48022760707</v>
          </cell>
          <cell r="F132">
            <v>25961.125171688</v>
          </cell>
          <cell r="G132">
            <v>57105.821409999997</v>
          </cell>
          <cell r="H132">
            <v>0</v>
          </cell>
          <cell r="I132">
            <v>510421.17646591907</v>
          </cell>
        </row>
        <row r="133">
          <cell r="B133" t="str">
            <v>1.2.1.1.2.4</v>
          </cell>
          <cell r="C133" t="str">
            <v xml:space="preserve">MICROSOFT CORPORATION  </v>
          </cell>
          <cell r="D133">
            <v>0</v>
          </cell>
          <cell r="E133">
            <v>386</v>
          </cell>
          <cell r="F133">
            <v>386</v>
          </cell>
          <cell r="G133">
            <v>422</v>
          </cell>
          <cell r="H133">
            <v>0</v>
          </cell>
          <cell r="I133">
            <v>422</v>
          </cell>
        </row>
        <row r="134">
          <cell r="B134" t="str">
            <v>1.2.1.1.2.6</v>
          </cell>
          <cell r="C134" t="str">
            <v xml:space="preserve">A&amp;amp;N FORWARDING INC  </v>
          </cell>
          <cell r="D134">
            <v>0</v>
          </cell>
          <cell r="E134">
            <v>0</v>
          </cell>
          <cell r="F134">
            <v>10080</v>
          </cell>
          <cell r="G134">
            <v>10080</v>
          </cell>
          <cell r="H134">
            <v>0</v>
          </cell>
          <cell r="I134">
            <v>0</v>
          </cell>
        </row>
        <row r="135">
          <cell r="B135" t="str">
            <v>1.2.1.3</v>
          </cell>
          <cell r="C135" t="str">
            <v xml:space="preserve"> OBLIGACIONES ACUMULADAS </v>
          </cell>
          <cell r="D135">
            <v>0</v>
          </cell>
          <cell r="E135">
            <v>477357.93496277346</v>
          </cell>
          <cell r="F135">
            <v>184922.49</v>
          </cell>
          <cell r="G135">
            <v>200213.74796186245</v>
          </cell>
          <cell r="H135">
            <v>0</v>
          </cell>
          <cell r="I135">
            <v>492649.19292463595</v>
          </cell>
        </row>
        <row r="136">
          <cell r="B136" t="str">
            <v>1.2.1.3.1</v>
          </cell>
          <cell r="C136" t="str">
            <v xml:space="preserve"> ACREEDORES DIVERSOS </v>
          </cell>
          <cell r="D136">
            <v>0</v>
          </cell>
          <cell r="E136">
            <v>427306.0049627733</v>
          </cell>
          <cell r="F136">
            <v>98207.05</v>
          </cell>
          <cell r="G136">
            <v>148207.04796186244</v>
          </cell>
          <cell r="H136">
            <v>0</v>
          </cell>
          <cell r="I136">
            <v>477306.00292463577</v>
          </cell>
        </row>
        <row r="137">
          <cell r="B137" t="str">
            <v>1.2.1.3.1.1</v>
          </cell>
          <cell r="C137" t="str">
            <v xml:space="preserve"> ACREEDORES DIVERSOS NACIONALES </v>
          </cell>
          <cell r="D137">
            <v>0</v>
          </cell>
          <cell r="E137">
            <v>427306.0049627733</v>
          </cell>
          <cell r="F137">
            <v>98207.05</v>
          </cell>
          <cell r="G137">
            <v>148207.04796186244</v>
          </cell>
          <cell r="H137">
            <v>0</v>
          </cell>
          <cell r="I137">
            <v>477306.00292463577</v>
          </cell>
        </row>
        <row r="138">
          <cell r="B138" t="str">
            <v>1.2.1.3.1.1.1</v>
          </cell>
          <cell r="C138" t="str">
            <v xml:space="preserve">ERNESTO LARIOS LEON  </v>
          </cell>
          <cell r="D138">
            <v>0</v>
          </cell>
          <cell r="E138">
            <v>427306</v>
          </cell>
          <cell r="F138">
            <v>0</v>
          </cell>
          <cell r="G138">
            <v>50000</v>
          </cell>
          <cell r="H138">
            <v>0</v>
          </cell>
          <cell r="I138">
            <v>477306</v>
          </cell>
        </row>
        <row r="139">
          <cell r="B139" t="str">
            <v>1.2.1.3.1.1.4</v>
          </cell>
          <cell r="C139" t="str">
            <v xml:space="preserve">ILT SERVICIOS ADUANALES S.C.  </v>
          </cell>
          <cell r="D139">
            <v>0</v>
          </cell>
          <cell r="E139">
            <v>0</v>
          </cell>
          <cell r="F139">
            <v>30723</v>
          </cell>
          <cell r="G139">
            <v>30722.997861862448</v>
          </cell>
          <cell r="H139">
            <v>0</v>
          </cell>
          <cell r="I139">
            <v>0</v>
          </cell>
        </row>
        <row r="140">
          <cell r="B140" t="str">
            <v>1.2.1.3.1.1.7</v>
          </cell>
          <cell r="C140" t="str">
            <v>EDUARDO ROMERO FLORES</v>
          </cell>
          <cell r="D140">
            <v>0</v>
          </cell>
          <cell r="E140">
            <v>0</v>
          </cell>
          <cell r="F140">
            <v>86.52</v>
          </cell>
          <cell r="G140">
            <v>86.52</v>
          </cell>
          <cell r="H140">
            <v>0</v>
          </cell>
          <cell r="I140">
            <v>0</v>
          </cell>
        </row>
        <row r="141">
          <cell r="B141" t="str">
            <v>1.2.1.3.1.1.10</v>
          </cell>
          <cell r="C141" t="str">
            <v xml:space="preserve">SALISA CELIA GASCA COLIN  </v>
          </cell>
          <cell r="D141">
            <v>0</v>
          </cell>
          <cell r="E141">
            <v>0</v>
          </cell>
          <cell r="F141">
            <v>2655.12</v>
          </cell>
          <cell r="G141">
            <v>2655.12</v>
          </cell>
          <cell r="H141">
            <v>0</v>
          </cell>
          <cell r="I141">
            <v>0</v>
          </cell>
        </row>
        <row r="142">
          <cell r="B142" t="str">
            <v>1.2.1.3.1.1.11</v>
          </cell>
          <cell r="C142" t="str">
            <v xml:space="preserve">BRENDA ABIGAIL RIOS MARTINEZ  </v>
          </cell>
          <cell r="D142">
            <v>0</v>
          </cell>
          <cell r="E142">
            <v>0</v>
          </cell>
          <cell r="F142">
            <v>132.44</v>
          </cell>
          <cell r="G142">
            <v>132.44</v>
          </cell>
          <cell r="H142">
            <v>0</v>
          </cell>
          <cell r="I142">
            <v>0</v>
          </cell>
        </row>
        <row r="143">
          <cell r="B143" t="str">
            <v>1.2.1.3.1.1.14</v>
          </cell>
          <cell r="C143" t="str">
            <v xml:space="preserve">BRENDA GUTIERREZ VILLANUEVA  </v>
          </cell>
          <cell r="D143">
            <v>0</v>
          </cell>
          <cell r="E143">
            <v>0</v>
          </cell>
          <cell r="F143">
            <v>10896</v>
          </cell>
          <cell r="G143">
            <v>10896</v>
          </cell>
          <cell r="H143">
            <v>0</v>
          </cell>
          <cell r="I143">
            <v>0</v>
          </cell>
        </row>
        <row r="144">
          <cell r="B144" t="str">
            <v>1.2.1.3.1.1.15</v>
          </cell>
          <cell r="C144" t="str">
            <v xml:space="preserve">EDGAR MIJAIL HERNANDEZ GALEANA  </v>
          </cell>
          <cell r="D144">
            <v>0</v>
          </cell>
          <cell r="E144">
            <v>0</v>
          </cell>
          <cell r="F144">
            <v>1600</v>
          </cell>
          <cell r="G144">
            <v>1600</v>
          </cell>
          <cell r="H144">
            <v>0</v>
          </cell>
          <cell r="I144">
            <v>0</v>
          </cell>
        </row>
        <row r="145">
          <cell r="B145" t="str">
            <v>1.2.1.3.1.1.16</v>
          </cell>
          <cell r="C145" t="str">
            <v xml:space="preserve">DANIELA ALEJANDRA VILLANUEVA CUEVAS  </v>
          </cell>
          <cell r="D145">
            <v>0</v>
          </cell>
          <cell r="E145">
            <v>0</v>
          </cell>
          <cell r="F145">
            <v>2211.19</v>
          </cell>
          <cell r="G145">
            <v>2211.19</v>
          </cell>
          <cell r="H145">
            <v>0</v>
          </cell>
          <cell r="I145">
            <v>0</v>
          </cell>
        </row>
        <row r="146">
          <cell r="B146" t="str">
            <v>1.2.1.3.1.1.17</v>
          </cell>
          <cell r="C146" t="str">
            <v xml:space="preserve">MARIA FERNANDA BASURTO GALEANA  </v>
          </cell>
          <cell r="D146">
            <v>0</v>
          </cell>
          <cell r="E146">
            <v>0</v>
          </cell>
          <cell r="F146">
            <v>12206</v>
          </cell>
          <cell r="G146">
            <v>12206</v>
          </cell>
          <cell r="H146">
            <v>0</v>
          </cell>
          <cell r="I146">
            <v>0</v>
          </cell>
        </row>
        <row r="147">
          <cell r="B147" t="str">
            <v>1.2.1.3.1.1.18</v>
          </cell>
          <cell r="C147" t="str">
            <v xml:space="preserve">MARIANA MONSERRAT MARIN CAMPOS  </v>
          </cell>
          <cell r="D147">
            <v>0</v>
          </cell>
          <cell r="E147">
            <v>0</v>
          </cell>
          <cell r="F147">
            <v>4300</v>
          </cell>
          <cell r="G147">
            <v>4300</v>
          </cell>
          <cell r="H147">
            <v>0</v>
          </cell>
          <cell r="I147">
            <v>0</v>
          </cell>
        </row>
        <row r="148">
          <cell r="B148" t="str">
            <v>1.2.1.3.1.1.20</v>
          </cell>
          <cell r="C148" t="str">
            <v xml:space="preserve">CITLALLI GARCIA ALVARADO  </v>
          </cell>
          <cell r="D148">
            <v>0</v>
          </cell>
          <cell r="E148">
            <v>0</v>
          </cell>
          <cell r="F148">
            <v>10000</v>
          </cell>
          <cell r="G148">
            <v>10000</v>
          </cell>
          <cell r="H148">
            <v>0</v>
          </cell>
          <cell r="I148">
            <v>0</v>
          </cell>
        </row>
        <row r="149">
          <cell r="B149" t="str">
            <v>1.2.1.3.1.1.21</v>
          </cell>
          <cell r="C149" t="str">
            <v xml:space="preserve">ANDREA DE LA LUZ GARCIA  </v>
          </cell>
          <cell r="D149">
            <v>0</v>
          </cell>
          <cell r="E149">
            <v>0</v>
          </cell>
          <cell r="F149">
            <v>429.49</v>
          </cell>
          <cell r="G149">
            <v>429.49</v>
          </cell>
          <cell r="H149">
            <v>0</v>
          </cell>
          <cell r="I149">
            <v>0</v>
          </cell>
        </row>
        <row r="150">
          <cell r="B150" t="str">
            <v>1.2.1.3.1.1.23</v>
          </cell>
          <cell r="C150" t="str">
            <v xml:space="preserve">MARIANA MONTSERRAT LERMA HERNANDEZ  </v>
          </cell>
          <cell r="D150">
            <v>0</v>
          </cell>
          <cell r="E150">
            <v>0</v>
          </cell>
          <cell r="F150">
            <v>5900</v>
          </cell>
          <cell r="G150">
            <v>5900</v>
          </cell>
          <cell r="H150">
            <v>0</v>
          </cell>
          <cell r="I150">
            <v>0</v>
          </cell>
        </row>
        <row r="151">
          <cell r="B151" t="str">
            <v>1.2.1.3.1.1.25</v>
          </cell>
          <cell r="C151" t="str">
            <v>JOSE LUIS RODRIGUEZ VALDEZ</v>
          </cell>
          <cell r="D151">
            <v>0</v>
          </cell>
          <cell r="E151">
            <v>0</v>
          </cell>
          <cell r="F151">
            <v>16213.49</v>
          </cell>
          <cell r="G151">
            <v>16213.490100000001</v>
          </cell>
          <cell r="H151">
            <v>0</v>
          </cell>
          <cell r="I151">
            <v>0</v>
          </cell>
        </row>
        <row r="152">
          <cell r="B152" t="str">
            <v>1.2.1.3.1.1.26</v>
          </cell>
          <cell r="C152" t="str">
            <v xml:space="preserve">IVAN RODRIGO CRUZ BAZAN  </v>
          </cell>
          <cell r="D152">
            <v>0</v>
          </cell>
          <cell r="E152">
            <v>0</v>
          </cell>
          <cell r="F152">
            <v>853.8</v>
          </cell>
          <cell r="G152">
            <v>853.8</v>
          </cell>
          <cell r="H152">
            <v>0</v>
          </cell>
          <cell r="I152">
            <v>0</v>
          </cell>
        </row>
        <row r="153">
          <cell r="B153" t="str">
            <v>1.2.1.3.2</v>
          </cell>
          <cell r="C153" t="str">
            <v xml:space="preserve"> IMPUESTOS Y DERECHOS POR PAGAR </v>
          </cell>
          <cell r="D153">
            <v>0</v>
          </cell>
          <cell r="E153">
            <v>45081</v>
          </cell>
          <cell r="F153">
            <v>48777</v>
          </cell>
          <cell r="G153">
            <v>4884</v>
          </cell>
          <cell r="H153">
            <v>0</v>
          </cell>
          <cell r="I153">
            <v>1188</v>
          </cell>
        </row>
        <row r="154">
          <cell r="B154" t="str">
            <v>1.2.1.3.2.1</v>
          </cell>
          <cell r="C154" t="str">
            <v>IVA POR PAGAR</v>
          </cell>
          <cell r="D154">
            <v>0</v>
          </cell>
          <cell r="E154">
            <v>43049</v>
          </cell>
          <cell r="F154">
            <v>43049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1.2.1.3.2.3</v>
          </cell>
          <cell r="C155" t="str">
            <v>IMPUESTO ESTATAL SOBRE NOMINAS</v>
          </cell>
          <cell r="D155">
            <v>0</v>
          </cell>
          <cell r="E155">
            <v>2032</v>
          </cell>
          <cell r="F155">
            <v>2032</v>
          </cell>
          <cell r="G155">
            <v>1188</v>
          </cell>
          <cell r="H155">
            <v>0</v>
          </cell>
          <cell r="I155">
            <v>1188</v>
          </cell>
        </row>
        <row r="156">
          <cell r="B156" t="str">
            <v>1.2.1.3.2.5</v>
          </cell>
          <cell r="C156" t="str">
            <v xml:space="preserve"> OTROS IMPUESTOS, DERECHOS Y CONTRIBUCIONES </v>
          </cell>
          <cell r="D156">
            <v>0</v>
          </cell>
          <cell r="E156">
            <v>0</v>
          </cell>
          <cell r="F156">
            <v>3696</v>
          </cell>
          <cell r="G156">
            <v>3696</v>
          </cell>
          <cell r="H156">
            <v>0</v>
          </cell>
          <cell r="I156">
            <v>0</v>
          </cell>
        </row>
        <row r="157">
          <cell r="B157" t="str">
            <v>1.2.1.3.2.5.10</v>
          </cell>
          <cell r="C157" t="str">
            <v>OTROS IMPUESTOS, DERECHOS Y CONTRIBUCIONES</v>
          </cell>
          <cell r="D157">
            <v>0</v>
          </cell>
          <cell r="E157">
            <v>0</v>
          </cell>
          <cell r="F157">
            <v>3696</v>
          </cell>
          <cell r="G157">
            <v>3696</v>
          </cell>
          <cell r="H157">
            <v>0</v>
          </cell>
          <cell r="I157">
            <v>0</v>
          </cell>
        </row>
        <row r="158">
          <cell r="B158" t="str">
            <v>1.2.1.3.3</v>
          </cell>
          <cell r="C158" t="str">
            <v xml:space="preserve"> CONTRIBUCIONES DE SEGURIDAD SOCIAL POR PAGAR </v>
          </cell>
          <cell r="D158">
            <v>0</v>
          </cell>
          <cell r="E158">
            <v>4970.929999999993</v>
          </cell>
          <cell r="F158">
            <v>4970.93</v>
          </cell>
          <cell r="G158">
            <v>14155.19</v>
          </cell>
          <cell r="H158">
            <v>0</v>
          </cell>
          <cell r="I158">
            <v>14155.189999999993</v>
          </cell>
        </row>
        <row r="159">
          <cell r="B159" t="str">
            <v>1.2.1.3.3.1</v>
          </cell>
          <cell r="C159" t="str">
            <v>CUOTAS PATRONALES IMSS POR PAGAR</v>
          </cell>
          <cell r="D159">
            <v>0</v>
          </cell>
          <cell r="E159">
            <v>4970.93</v>
          </cell>
          <cell r="F159">
            <v>4970.93</v>
          </cell>
          <cell r="G159">
            <v>3264.09</v>
          </cell>
          <cell r="H159">
            <v>0</v>
          </cell>
          <cell r="I159">
            <v>3264.09</v>
          </cell>
        </row>
        <row r="160">
          <cell r="B160" t="str">
            <v>1.2.1.3.3.2</v>
          </cell>
          <cell r="C160" t="str">
            <v>APORTACIONES AL INFONAVIT POR PAGAR</v>
          </cell>
          <cell r="D160">
            <v>0</v>
          </cell>
          <cell r="E160">
            <v>0</v>
          </cell>
          <cell r="F160">
            <v>0</v>
          </cell>
          <cell r="G160">
            <v>4829.76</v>
          </cell>
          <cell r="H160">
            <v>0</v>
          </cell>
          <cell r="I160">
            <v>4829.76</v>
          </cell>
        </row>
        <row r="161">
          <cell r="B161" t="str">
            <v>1.2.1.3.3.3</v>
          </cell>
          <cell r="C161" t="str">
            <v>APORTACIONES AL SAR POR PAGAR</v>
          </cell>
          <cell r="D161">
            <v>0</v>
          </cell>
          <cell r="E161">
            <v>0</v>
          </cell>
          <cell r="F161">
            <v>0</v>
          </cell>
          <cell r="G161">
            <v>6061.34</v>
          </cell>
          <cell r="H161">
            <v>0</v>
          </cell>
          <cell r="I161">
            <v>6061.3399999999929</v>
          </cell>
        </row>
        <row r="162">
          <cell r="B162" t="str">
            <v>1.2.1.3.4</v>
          </cell>
          <cell r="C162" t="str">
            <v xml:space="preserve"> BENEFICIOS A LOS EMPLEADOS </v>
          </cell>
          <cell r="D162">
            <v>0</v>
          </cell>
          <cell r="E162">
            <v>0</v>
          </cell>
          <cell r="F162">
            <v>32967.51</v>
          </cell>
          <cell r="G162">
            <v>32967.51</v>
          </cell>
          <cell r="H162">
            <v>0</v>
          </cell>
          <cell r="I162">
            <v>0</v>
          </cell>
        </row>
        <row r="163">
          <cell r="B163" t="str">
            <v>1.2.1.3.4.1</v>
          </cell>
          <cell r="C163" t="str">
            <v xml:space="preserve"> BENEFICIOS DIRECTOS </v>
          </cell>
          <cell r="D163">
            <v>0</v>
          </cell>
          <cell r="E163">
            <v>0</v>
          </cell>
          <cell r="F163">
            <v>32967.51</v>
          </cell>
          <cell r="G163">
            <v>32967.51</v>
          </cell>
          <cell r="H163">
            <v>0</v>
          </cell>
          <cell r="I163">
            <v>0</v>
          </cell>
        </row>
        <row r="164">
          <cell r="B164" t="str">
            <v>1.2.1.3.4.1.1</v>
          </cell>
          <cell r="C164" t="str">
            <v xml:space="preserve"> SUELDOS POR PAGAR </v>
          </cell>
          <cell r="D164">
            <v>0</v>
          </cell>
          <cell r="E164">
            <v>0</v>
          </cell>
          <cell r="F164">
            <v>32967.51</v>
          </cell>
          <cell r="G164">
            <v>32967.51</v>
          </cell>
          <cell r="H164">
            <v>0</v>
          </cell>
          <cell r="I164">
            <v>0</v>
          </cell>
        </row>
        <row r="165">
          <cell r="B165" t="str">
            <v>1.2.1.3.4.1.1.1</v>
          </cell>
          <cell r="C165" t="str">
            <v>SUELDOS POR PAGAR</v>
          </cell>
          <cell r="D165">
            <v>0</v>
          </cell>
          <cell r="E165">
            <v>0</v>
          </cell>
          <cell r="F165">
            <v>32967.51</v>
          </cell>
          <cell r="G165">
            <v>32967.51</v>
          </cell>
          <cell r="H165">
            <v>0</v>
          </cell>
          <cell r="I165">
            <v>0</v>
          </cell>
        </row>
        <row r="166">
          <cell r="B166" t="str">
            <v>1.2.1.4</v>
          </cell>
          <cell r="C166" t="str">
            <v xml:space="preserve"> RETENCIONES DE EFECTIVO Y COBROS POR CUENTA DE TERCEROS </v>
          </cell>
          <cell r="D166">
            <v>0</v>
          </cell>
          <cell r="E166">
            <v>22980.544000000013</v>
          </cell>
          <cell r="F166">
            <v>20841.84</v>
          </cell>
          <cell r="G166">
            <v>14571.753999999999</v>
          </cell>
          <cell r="H166">
            <v>0</v>
          </cell>
          <cell r="I166">
            <v>16710.45800000001</v>
          </cell>
        </row>
        <row r="167">
          <cell r="B167" t="str">
            <v>1.2.1.4.1</v>
          </cell>
          <cell r="C167" t="str">
            <v xml:space="preserve"> IMPUESTOS RETENIDOS </v>
          </cell>
          <cell r="D167">
            <v>0</v>
          </cell>
          <cell r="E167">
            <v>22980.064000000013</v>
          </cell>
          <cell r="F167">
            <v>20841.84</v>
          </cell>
          <cell r="G167">
            <v>14571.753999999999</v>
          </cell>
          <cell r="H167">
            <v>0</v>
          </cell>
          <cell r="I167">
            <v>16709.97800000001</v>
          </cell>
        </row>
        <row r="168">
          <cell r="B168" t="str">
            <v>1.2.1.4.1.1</v>
          </cell>
          <cell r="C168" t="str">
            <v xml:space="preserve"> IMPUESTO SOBRE LA RENTA RETENIDO </v>
          </cell>
          <cell r="D168">
            <v>0</v>
          </cell>
          <cell r="E168">
            <v>18903.114000000012</v>
          </cell>
          <cell r="F168">
            <v>18898</v>
          </cell>
          <cell r="G168">
            <v>12195.939999999999</v>
          </cell>
          <cell r="H168">
            <v>0</v>
          </cell>
          <cell r="I168">
            <v>12201.054000000011</v>
          </cell>
        </row>
        <row r="169">
          <cell r="B169" t="str">
            <v>1.2.1.4.1.1.1</v>
          </cell>
          <cell r="C169" t="str">
            <v xml:space="preserve"> ISR RETENIDO A RESIDENTES EN EL PAIS </v>
          </cell>
          <cell r="D169">
            <v>0</v>
          </cell>
          <cell r="E169">
            <v>18903.114000000012</v>
          </cell>
          <cell r="F169">
            <v>18898</v>
          </cell>
          <cell r="G169">
            <v>12195.939999999999</v>
          </cell>
          <cell r="H169">
            <v>0</v>
          </cell>
          <cell r="I169">
            <v>12201.054000000011</v>
          </cell>
        </row>
        <row r="170">
          <cell r="B170" t="str">
            <v>1.2.1.4.1.1.1.1</v>
          </cell>
          <cell r="C170" t="str">
            <v>ISR RETENIDO POR SALARIOS</v>
          </cell>
          <cell r="D170">
            <v>0</v>
          </cell>
          <cell r="E170">
            <v>9713.6100000000151</v>
          </cell>
          <cell r="F170">
            <v>9712</v>
          </cell>
          <cell r="G170">
            <v>5560.39</v>
          </cell>
          <cell r="H170">
            <v>0</v>
          </cell>
          <cell r="I170">
            <v>5562.0000000000155</v>
          </cell>
        </row>
        <row r="171">
          <cell r="B171" t="str">
            <v>1.2.1.4.1.1.1.3</v>
          </cell>
          <cell r="C171" t="str">
            <v>ISR RETENIDO POR HONORARIOS ASIMILADOS A SALARIOS</v>
          </cell>
          <cell r="D171">
            <v>0</v>
          </cell>
          <cell r="E171">
            <v>8179.2299999999959</v>
          </cell>
          <cell r="F171">
            <v>8177</v>
          </cell>
          <cell r="G171">
            <v>5626.4199999999992</v>
          </cell>
          <cell r="H171">
            <v>0</v>
          </cell>
          <cell r="I171">
            <v>5628.6499999999951</v>
          </cell>
        </row>
        <row r="172">
          <cell r="B172" t="str">
            <v>1.2.1.4.1.1.1.5</v>
          </cell>
          <cell r="C172" t="str">
            <v>ISR RETENIDO POR HONORARIOS AL 10%</v>
          </cell>
          <cell r="D172">
            <v>0</v>
          </cell>
          <cell r="E172">
            <v>1010.2740000000003</v>
          </cell>
          <cell r="F172">
            <v>1009</v>
          </cell>
          <cell r="G172">
            <v>1009.13</v>
          </cell>
          <cell r="H172">
            <v>0</v>
          </cell>
          <cell r="I172">
            <v>1010.4040000000003</v>
          </cell>
        </row>
        <row r="173">
          <cell r="B173" t="str">
            <v>1.2.1.4.1.2</v>
          </cell>
          <cell r="C173" t="str">
            <v xml:space="preserve"> IMPUESTO AL VALOR AGREGADO RETENIDO </v>
          </cell>
          <cell r="D173">
            <v>0</v>
          </cell>
          <cell r="E173">
            <v>1076.2599999999993</v>
          </cell>
          <cell r="F173">
            <v>1076</v>
          </cell>
          <cell r="G173">
            <v>1296.414</v>
          </cell>
          <cell r="H173">
            <v>0</v>
          </cell>
          <cell r="I173">
            <v>1296.6739999999993</v>
          </cell>
        </row>
        <row r="174">
          <cell r="B174" t="str">
            <v>1.2.1.4.1.2.1</v>
          </cell>
          <cell r="C174" t="str">
            <v>IVA RETENIDO POR PAGAR</v>
          </cell>
          <cell r="D174">
            <v>0</v>
          </cell>
          <cell r="E174">
            <v>1076.2599999999993</v>
          </cell>
          <cell r="F174">
            <v>1076</v>
          </cell>
          <cell r="G174">
            <v>1296.414</v>
          </cell>
          <cell r="H174">
            <v>0</v>
          </cell>
          <cell r="I174">
            <v>1296.6739999999993</v>
          </cell>
        </row>
        <row r="175">
          <cell r="B175" t="str">
            <v>1.2.1.4.1.4</v>
          </cell>
          <cell r="C175" t="str">
            <v xml:space="preserve"> CUOTAS OBRERAS IMSS </v>
          </cell>
          <cell r="D175">
            <v>0</v>
          </cell>
          <cell r="E175">
            <v>3000.6900000000005</v>
          </cell>
          <cell r="F175">
            <v>867.84</v>
          </cell>
          <cell r="G175">
            <v>1079.4000000000001</v>
          </cell>
          <cell r="H175">
            <v>0</v>
          </cell>
          <cell r="I175">
            <v>3212.2500000000005</v>
          </cell>
        </row>
        <row r="176">
          <cell r="B176" t="str">
            <v>1.2.1.4.1.4.1</v>
          </cell>
          <cell r="C176" t="str">
            <v>CUOTAS OBRERAS IMSS</v>
          </cell>
          <cell r="D176">
            <v>0</v>
          </cell>
          <cell r="E176">
            <v>3000.6900000000005</v>
          </cell>
          <cell r="F176">
            <v>867.84</v>
          </cell>
          <cell r="G176">
            <v>1079.4000000000001</v>
          </cell>
          <cell r="H176">
            <v>0</v>
          </cell>
          <cell r="I176">
            <v>3212.2500000000005</v>
          </cell>
        </row>
        <row r="177">
          <cell r="B177" t="str">
            <v>1.2.1.4.2</v>
          </cell>
          <cell r="C177" t="str">
            <v xml:space="preserve"> COBROS POR CUENTA DE TERCEROS 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1.2.1.4.2.1</v>
          </cell>
          <cell r="C178" t="str">
            <v>AMORTIZACION DE CREDITOS INFONAVIT</v>
          </cell>
          <cell r="D178">
            <v>0</v>
          </cell>
          <cell r="E178">
            <v>0.47999999999956344</v>
          </cell>
          <cell r="F178">
            <v>0</v>
          </cell>
          <cell r="G178">
            <v>0</v>
          </cell>
          <cell r="H178">
            <v>0</v>
          </cell>
          <cell r="I178">
            <v>0.47999999999956344</v>
          </cell>
        </row>
        <row r="179">
          <cell r="B179" t="str">
            <v>1.2.1.5</v>
          </cell>
          <cell r="C179" t="str">
            <v xml:space="preserve"> ANTICIPOS DE CLIENTES </v>
          </cell>
          <cell r="D179">
            <v>0</v>
          </cell>
          <cell r="E179">
            <v>750000.00141553173</v>
          </cell>
          <cell r="F179">
            <v>2240.87</v>
          </cell>
          <cell r="G179">
            <v>53813.9303</v>
          </cell>
          <cell r="H179">
            <v>0</v>
          </cell>
          <cell r="I179">
            <v>801573.06171553174</v>
          </cell>
        </row>
        <row r="180">
          <cell r="B180" t="str">
            <v>1.2.1.5.1</v>
          </cell>
          <cell r="C180" t="str">
            <v xml:space="preserve"> ANTICIPOS DE CLIENTES </v>
          </cell>
          <cell r="D180">
            <v>0</v>
          </cell>
          <cell r="E180">
            <v>750000.00141553173</v>
          </cell>
          <cell r="F180">
            <v>2240.87</v>
          </cell>
          <cell r="G180">
            <v>53813.9303</v>
          </cell>
          <cell r="H180">
            <v>0</v>
          </cell>
          <cell r="I180">
            <v>801573.06171553174</v>
          </cell>
        </row>
        <row r="181">
          <cell r="B181" t="str">
            <v>1.2.1.5.1.1</v>
          </cell>
          <cell r="C181" t="str">
            <v xml:space="preserve"> ANTICIPOS DE CLIENTES NACIONALES </v>
          </cell>
          <cell r="D181">
            <v>0</v>
          </cell>
          <cell r="E181">
            <v>750000.00141553173</v>
          </cell>
          <cell r="F181">
            <v>2240.87</v>
          </cell>
          <cell r="G181">
            <v>53813.9303</v>
          </cell>
          <cell r="H181">
            <v>0</v>
          </cell>
          <cell r="I181">
            <v>801573.06171553174</v>
          </cell>
        </row>
        <row r="182">
          <cell r="B182" t="str">
            <v>1.2.1.5.1.1.1</v>
          </cell>
          <cell r="C182" t="str">
            <v xml:space="preserve">AB&amp;amp;C LEASING DE MÉXICO SAPI DE CV  </v>
          </cell>
          <cell r="D182">
            <v>0</v>
          </cell>
          <cell r="E182">
            <v>750000</v>
          </cell>
          <cell r="F182">
            <v>0</v>
          </cell>
          <cell r="G182">
            <v>0</v>
          </cell>
          <cell r="H182">
            <v>0</v>
          </cell>
          <cell r="I182">
            <v>750000</v>
          </cell>
        </row>
        <row r="183">
          <cell r="B183" t="str">
            <v>1.2.1.5.1.1.12</v>
          </cell>
          <cell r="C183" t="str">
            <v xml:space="preserve">FOREFRONT MEDICA MEXICO  </v>
          </cell>
          <cell r="D183">
            <v>0</v>
          </cell>
          <cell r="E183">
            <v>0</v>
          </cell>
          <cell r="F183">
            <v>2240.87</v>
          </cell>
          <cell r="G183">
            <v>2240.87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0</v>
          </cell>
          <cell r="F184">
            <v>0</v>
          </cell>
          <cell r="G184">
            <v>51573.060299999997</v>
          </cell>
          <cell r="H184">
            <v>0</v>
          </cell>
          <cell r="I184">
            <v>51573.060299999997</v>
          </cell>
        </row>
        <row r="185">
          <cell r="B185" t="str">
            <v>1.2.1.6</v>
          </cell>
          <cell r="C185" t="str">
            <v xml:space="preserve"> IMPUESTOS A LA UTILIDAD POR PAGAR </v>
          </cell>
          <cell r="D185">
            <v>0</v>
          </cell>
          <cell r="E185">
            <v>10435</v>
          </cell>
          <cell r="F185">
            <v>10435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1.2.1.6.1</v>
          </cell>
          <cell r="C186" t="str">
            <v xml:space="preserve"> IMPUESTO SOBRE LA RENTA </v>
          </cell>
          <cell r="D186">
            <v>0</v>
          </cell>
          <cell r="E186">
            <v>10435</v>
          </cell>
          <cell r="F186">
            <v>10435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1.2.1.6.1.1</v>
          </cell>
          <cell r="C187" t="str">
            <v>ISR POR PAGAR PERSONAS MORALES</v>
          </cell>
          <cell r="D187">
            <v>0</v>
          </cell>
          <cell r="E187">
            <v>9426</v>
          </cell>
          <cell r="F187">
            <v>9426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1.2.1.6.1.3</v>
          </cell>
          <cell r="C188" t="str">
            <v>ISR POR PAGAR PERSONAS FISICAS</v>
          </cell>
          <cell r="D188">
            <v>0</v>
          </cell>
          <cell r="E188">
            <v>1009</v>
          </cell>
          <cell r="F188">
            <v>1009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1.2.1.8</v>
          </cell>
          <cell r="C189" t="str">
            <v xml:space="preserve"> PASIVOS FINANCIEROS E INSTRUMENTOS FINANCIEROS DE DEUDA </v>
          </cell>
          <cell r="D189">
            <v>0</v>
          </cell>
          <cell r="E189">
            <v>300000</v>
          </cell>
          <cell r="F189">
            <v>50000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</v>
          </cell>
          <cell r="C190" t="str">
            <v xml:space="preserve"> DOCUMENTOS POR PAGAR </v>
          </cell>
          <cell r="D190">
            <v>0</v>
          </cell>
          <cell r="E190">
            <v>300000</v>
          </cell>
          <cell r="F190">
            <v>50000</v>
          </cell>
          <cell r="G190">
            <v>0</v>
          </cell>
          <cell r="H190">
            <v>0</v>
          </cell>
          <cell r="I190">
            <v>250000</v>
          </cell>
        </row>
        <row r="191">
          <cell r="B191" t="str">
            <v>1.2.1.8.1.2</v>
          </cell>
          <cell r="C191" t="str">
            <v xml:space="preserve"> PRESTAMOS NO BANCARIOS </v>
          </cell>
          <cell r="D191">
            <v>0</v>
          </cell>
          <cell r="E191">
            <v>300000</v>
          </cell>
          <cell r="F191">
            <v>50000</v>
          </cell>
          <cell r="G191">
            <v>0</v>
          </cell>
          <cell r="H191">
            <v>0</v>
          </cell>
          <cell r="I191">
            <v>250000</v>
          </cell>
        </row>
        <row r="192">
          <cell r="B192" t="str">
            <v>1.2.1.8.1.2.1</v>
          </cell>
          <cell r="C192" t="str">
            <v xml:space="preserve"> PRESTAMOS NO BANCARIOS NACIONALES </v>
          </cell>
          <cell r="D192">
            <v>0</v>
          </cell>
          <cell r="E192">
            <v>300000</v>
          </cell>
          <cell r="F192">
            <v>50000</v>
          </cell>
          <cell r="G192">
            <v>0</v>
          </cell>
          <cell r="H192">
            <v>0</v>
          </cell>
          <cell r="I192">
            <v>250000</v>
          </cell>
        </row>
        <row r="193">
          <cell r="B193" t="str">
            <v>1.2.1.8.1.2.1.1</v>
          </cell>
          <cell r="C193" t="str">
            <v xml:space="preserve"> MARINA LARIOS LEON </v>
          </cell>
          <cell r="D193">
            <v>0</v>
          </cell>
          <cell r="E193">
            <v>200000</v>
          </cell>
          <cell r="F193">
            <v>50000</v>
          </cell>
          <cell r="G193">
            <v>0</v>
          </cell>
          <cell r="H193">
            <v>0</v>
          </cell>
          <cell r="I193">
            <v>150000</v>
          </cell>
        </row>
        <row r="194">
          <cell r="B194" t="str">
            <v>1.2.1.8.1.2.1.1.1</v>
          </cell>
          <cell r="C194" t="str">
            <v>MARINA LARIOS LEON 06/04/2021 PRESTAMO MARINA LARIOS 200,000.00 Tasa: 18.00 Plazo: 6 Semestres</v>
          </cell>
          <cell r="D194">
            <v>0</v>
          </cell>
          <cell r="E194">
            <v>200000</v>
          </cell>
          <cell r="F194">
            <v>50000</v>
          </cell>
          <cell r="G194">
            <v>0</v>
          </cell>
          <cell r="H194">
            <v>0</v>
          </cell>
          <cell r="I194">
            <v>150000</v>
          </cell>
        </row>
        <row r="195">
          <cell r="B195" t="str">
            <v>1.2.1.8.1.2.1.2</v>
          </cell>
          <cell r="C195" t="str">
            <v xml:space="preserve"> ALEJANDRO CARVALLO LEON </v>
          </cell>
          <cell r="D195">
            <v>0</v>
          </cell>
          <cell r="E195">
            <v>100000</v>
          </cell>
          <cell r="F195">
            <v>0</v>
          </cell>
          <cell r="G195">
            <v>0</v>
          </cell>
          <cell r="H195">
            <v>0</v>
          </cell>
          <cell r="I195">
            <v>100000</v>
          </cell>
        </row>
        <row r="196">
          <cell r="B196" t="str">
            <v>1.2.1.8.1.2.1.2.1</v>
          </cell>
          <cell r="C196" t="str">
            <v>ALEJANDRO CARVALLO LEON 13/04/2021 PRESTAMO ALEJANDRO CARVALLO 100,000.00 Tasa: 18.00 Plazo: 6 Semestres</v>
          </cell>
          <cell r="D196">
            <v>0</v>
          </cell>
          <cell r="E196">
            <v>100000</v>
          </cell>
          <cell r="F196">
            <v>0</v>
          </cell>
          <cell r="G196">
            <v>0</v>
          </cell>
          <cell r="H196">
            <v>0</v>
          </cell>
          <cell r="I196">
            <v>100000</v>
          </cell>
        </row>
        <row r="197">
          <cell r="B197" t="str">
            <v>1.2.1.11</v>
          </cell>
          <cell r="C197" t="str">
            <v xml:space="preserve"> OTROS PASIVOS A CORTO PLAZO </v>
          </cell>
          <cell r="D197">
            <v>0</v>
          </cell>
          <cell r="E197">
            <v>67251.156974830898</v>
          </cell>
          <cell r="F197">
            <v>44477.301685999999</v>
          </cell>
          <cell r="G197">
            <v>95408.07197200002</v>
          </cell>
          <cell r="H197">
            <v>0</v>
          </cell>
          <cell r="I197">
            <v>118181.92726083091</v>
          </cell>
        </row>
        <row r="198">
          <cell r="B198" t="str">
            <v>1.2.1.11.1</v>
          </cell>
          <cell r="C198" t="str">
            <v xml:space="preserve"> IMPUESTOS TRASLADADOS COBRADOS </v>
          </cell>
          <cell r="D198">
            <v>0</v>
          </cell>
          <cell r="E198">
            <v>22560.427111160068</v>
          </cell>
          <cell r="F198">
            <v>0</v>
          </cell>
          <cell r="G198">
            <v>39236.637386000009</v>
          </cell>
          <cell r="H198">
            <v>0</v>
          </cell>
          <cell r="I198">
            <v>61797.064497160078</v>
          </cell>
        </row>
        <row r="199">
          <cell r="B199" t="str">
            <v>1.2.1.11.1.1</v>
          </cell>
          <cell r="C199" t="str">
            <v xml:space="preserve"> IVA TRASLADADO COBRADO </v>
          </cell>
          <cell r="D199">
            <v>0</v>
          </cell>
          <cell r="E199">
            <v>22560.427111160068</v>
          </cell>
          <cell r="F199">
            <v>0</v>
          </cell>
          <cell r="G199">
            <v>39236.637386000009</v>
          </cell>
          <cell r="H199">
            <v>0</v>
          </cell>
          <cell r="I199">
            <v>61797.064497160078</v>
          </cell>
        </row>
        <row r="200">
          <cell r="B200" t="str">
            <v>1.2.1.11.1.1.1</v>
          </cell>
          <cell r="C200" t="str">
            <v>IVA TRASLADADO COBRADO</v>
          </cell>
          <cell r="D200">
            <v>0</v>
          </cell>
          <cell r="E200">
            <v>22560.427111160068</v>
          </cell>
          <cell r="F200">
            <v>0</v>
          </cell>
          <cell r="G200">
            <v>39236.637386000009</v>
          </cell>
          <cell r="H200">
            <v>0</v>
          </cell>
          <cell r="I200">
            <v>61797.064497160078</v>
          </cell>
        </row>
        <row r="201">
          <cell r="B201" t="str">
            <v>1.2.1.11.2</v>
          </cell>
          <cell r="C201" t="str">
            <v xml:space="preserve"> IMPUESTOS TRASLADADOS NO COBRADOS </v>
          </cell>
          <cell r="D201">
            <v>0</v>
          </cell>
          <cell r="E201">
            <v>44690.729863670829</v>
          </cell>
          <cell r="F201">
            <v>30984.947686</v>
          </cell>
          <cell r="G201">
            <v>42679.080585999996</v>
          </cell>
          <cell r="H201">
            <v>0</v>
          </cell>
          <cell r="I201">
            <v>56384.862763670826</v>
          </cell>
        </row>
        <row r="202">
          <cell r="B202" t="str">
            <v>1.2.1.11.2.1</v>
          </cell>
          <cell r="C202" t="str">
            <v xml:space="preserve"> IVA TRASLADADO NO COBRADO </v>
          </cell>
          <cell r="D202">
            <v>0</v>
          </cell>
          <cell r="E202">
            <v>44690.729863670829</v>
          </cell>
          <cell r="F202">
            <v>30984.947686</v>
          </cell>
          <cell r="G202">
            <v>42679.080585999996</v>
          </cell>
          <cell r="H202">
            <v>0</v>
          </cell>
          <cell r="I202">
            <v>56384.862763670826</v>
          </cell>
        </row>
        <row r="203">
          <cell r="B203" t="str">
            <v>1.2.1.11.2.1.1</v>
          </cell>
          <cell r="C203" t="str">
            <v>IVA TRASLADADO 16% NO COBRADO</v>
          </cell>
          <cell r="D203">
            <v>0</v>
          </cell>
          <cell r="E203">
            <v>44690.729863670829</v>
          </cell>
          <cell r="F203">
            <v>30984.947686</v>
          </cell>
          <cell r="G203">
            <v>42679.080585999996</v>
          </cell>
          <cell r="H203">
            <v>0</v>
          </cell>
          <cell r="I203">
            <v>56384.862763670826</v>
          </cell>
        </row>
        <row r="204">
          <cell r="B204" t="str">
            <v>1.2.1.11.3</v>
          </cell>
          <cell r="C204" t="str">
            <v xml:space="preserve"> IMPUESTOS RETENIDOS NO PAGADOS </v>
          </cell>
          <cell r="D204">
            <v>0</v>
          </cell>
          <cell r="E204">
            <v>0</v>
          </cell>
          <cell r="F204">
            <v>13492.354000000001</v>
          </cell>
          <cell r="G204">
            <v>13492.354000000001</v>
          </cell>
          <cell r="H204">
            <v>0</v>
          </cell>
          <cell r="I204">
            <v>0</v>
          </cell>
        </row>
        <row r="205">
          <cell r="B205" t="str">
            <v>1.2.1.11.3.1</v>
          </cell>
          <cell r="C205" t="str">
            <v xml:space="preserve"> ISR RETENIDO NO PAGADO </v>
          </cell>
          <cell r="D205">
            <v>0</v>
          </cell>
          <cell r="E205">
            <v>0</v>
          </cell>
          <cell r="F205">
            <v>12195.94</v>
          </cell>
          <cell r="G205">
            <v>12195.94</v>
          </cell>
          <cell r="H205">
            <v>0</v>
          </cell>
          <cell r="I205">
            <v>0</v>
          </cell>
        </row>
        <row r="206">
          <cell r="B206" t="str">
            <v>1.2.1.11.3.1.1</v>
          </cell>
          <cell r="C206" t="str">
            <v xml:space="preserve"> ISR RETENIDO A RESIDENTES EN EL PAIS NO PAGADO </v>
          </cell>
          <cell r="D206">
            <v>0</v>
          </cell>
          <cell r="E206">
            <v>0</v>
          </cell>
          <cell r="F206">
            <v>12195.94</v>
          </cell>
          <cell r="G206">
            <v>12195.94</v>
          </cell>
          <cell r="H206">
            <v>0</v>
          </cell>
          <cell r="I206">
            <v>0</v>
          </cell>
        </row>
        <row r="207">
          <cell r="B207" t="str">
            <v>1.2.1.11.3.1.1.1</v>
          </cell>
          <cell r="C207" t="str">
            <v>ISR RETENIDO POR SALARIOS</v>
          </cell>
          <cell r="D207">
            <v>0</v>
          </cell>
          <cell r="E207">
            <v>0</v>
          </cell>
          <cell r="F207">
            <v>5560.39</v>
          </cell>
          <cell r="G207">
            <v>5560.39</v>
          </cell>
          <cell r="H207">
            <v>0</v>
          </cell>
          <cell r="I207">
            <v>0</v>
          </cell>
        </row>
        <row r="208">
          <cell r="B208" t="str">
            <v>1.2.1.11.3.1.1.3</v>
          </cell>
          <cell r="C208" t="str">
            <v>ISR RETENIDO POR HONORARIOS ASIMILADOS A SALARIOS NO PAGADO</v>
          </cell>
          <cell r="D208">
            <v>0</v>
          </cell>
          <cell r="E208">
            <v>0</v>
          </cell>
          <cell r="F208">
            <v>5626.42</v>
          </cell>
          <cell r="G208">
            <v>5626.42</v>
          </cell>
          <cell r="H208">
            <v>0</v>
          </cell>
          <cell r="I208">
            <v>0</v>
          </cell>
        </row>
        <row r="209">
          <cell r="B209" t="str">
            <v>1.2.1.11.3.1.1.5</v>
          </cell>
          <cell r="C209" t="str">
            <v>ISR RETENIDO POR HONORARIOS AL 10% NO PAGADO</v>
          </cell>
          <cell r="D209">
            <v>0</v>
          </cell>
          <cell r="E209">
            <v>0</v>
          </cell>
          <cell r="F209">
            <v>1009.13</v>
          </cell>
          <cell r="G209">
            <v>1009.13</v>
          </cell>
          <cell r="H209">
            <v>0</v>
          </cell>
          <cell r="I209">
            <v>0</v>
          </cell>
        </row>
        <row r="210">
          <cell r="B210" t="str">
            <v>1.2.1.11.3.2</v>
          </cell>
          <cell r="C210" t="str">
            <v xml:space="preserve"> IVA RETENIDO NO PAGADO </v>
          </cell>
          <cell r="D210">
            <v>0</v>
          </cell>
          <cell r="E210">
            <v>0</v>
          </cell>
          <cell r="F210">
            <v>1296.414</v>
          </cell>
          <cell r="G210">
            <v>1296.414</v>
          </cell>
          <cell r="H210">
            <v>0</v>
          </cell>
          <cell r="I210">
            <v>0</v>
          </cell>
        </row>
        <row r="211">
          <cell r="B211" t="str">
            <v>1.2.1.11.3.2.1</v>
          </cell>
          <cell r="C211" t="str">
            <v>IVA RETENCION  2/3 NO PAGADO</v>
          </cell>
          <cell r="D211">
            <v>0</v>
          </cell>
          <cell r="E211">
            <v>0</v>
          </cell>
          <cell r="F211">
            <v>1076.414</v>
          </cell>
          <cell r="G211">
            <v>1076.414</v>
          </cell>
          <cell r="H211">
            <v>0</v>
          </cell>
          <cell r="I211">
            <v>0</v>
          </cell>
        </row>
        <row r="212">
          <cell r="B212" t="str">
            <v>1.2.1.11.3.2.2</v>
          </cell>
          <cell r="C212" t="str">
            <v>IVA RETENCION 4% NO PAGADO</v>
          </cell>
          <cell r="D212">
            <v>0</v>
          </cell>
          <cell r="E212">
            <v>0</v>
          </cell>
          <cell r="F212">
            <v>220</v>
          </cell>
          <cell r="G212">
            <v>220</v>
          </cell>
          <cell r="H212">
            <v>0</v>
          </cell>
          <cell r="I212">
            <v>0</v>
          </cell>
        </row>
        <row r="213">
          <cell r="B213" t="str">
            <v>1.3</v>
          </cell>
          <cell r="C213" t="str">
            <v xml:space="preserve"> CAPITAL CONTABLE </v>
          </cell>
          <cell r="D213">
            <v>0</v>
          </cell>
          <cell r="E213">
            <v>-499752.73139438033</v>
          </cell>
          <cell r="F213">
            <v>0</v>
          </cell>
          <cell r="G213">
            <v>0</v>
          </cell>
          <cell r="H213">
            <v>0</v>
          </cell>
          <cell r="I213">
            <v>-499752.7304883803</v>
          </cell>
        </row>
        <row r="214">
          <cell r="B214" t="str">
            <v>1.3.1</v>
          </cell>
          <cell r="C214" t="str">
            <v xml:space="preserve"> CAPITAL CONTRIBUIDO </v>
          </cell>
          <cell r="D214">
            <v>0</v>
          </cell>
          <cell r="E214">
            <v>50000</v>
          </cell>
          <cell r="F214">
            <v>0</v>
          </cell>
          <cell r="G214">
            <v>0</v>
          </cell>
          <cell r="H214">
            <v>0</v>
          </cell>
          <cell r="I214">
            <v>50000</v>
          </cell>
        </row>
        <row r="215">
          <cell r="B215" t="str">
            <v>1.3.1.1</v>
          </cell>
          <cell r="C215" t="str">
            <v xml:space="preserve"> CAPITAL SOCIAL </v>
          </cell>
          <cell r="D215">
            <v>0</v>
          </cell>
          <cell r="E215">
            <v>50000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</row>
        <row r="216">
          <cell r="B216" t="str">
            <v>1.3.1.1.1</v>
          </cell>
          <cell r="C216" t="str">
            <v xml:space="preserve"> CAPITAL SOCIAL FIJO </v>
          </cell>
          <cell r="D216">
            <v>0</v>
          </cell>
          <cell r="E216">
            <v>50000</v>
          </cell>
          <cell r="F216">
            <v>0</v>
          </cell>
          <cell r="G216">
            <v>0</v>
          </cell>
          <cell r="H216">
            <v>0</v>
          </cell>
          <cell r="I216">
            <v>50000</v>
          </cell>
        </row>
        <row r="217">
          <cell r="B217" t="str">
            <v>1.3.1.1.1.3</v>
          </cell>
          <cell r="C217" t="str">
            <v xml:space="preserve"> CAPITAL SOCIAL FIJO SUSCRITO EXHIBIDO </v>
          </cell>
          <cell r="D217">
            <v>0</v>
          </cell>
          <cell r="E217">
            <v>50000</v>
          </cell>
          <cell r="F217">
            <v>0</v>
          </cell>
          <cell r="G217">
            <v>0</v>
          </cell>
          <cell r="H217">
            <v>0</v>
          </cell>
          <cell r="I217">
            <v>50000</v>
          </cell>
        </row>
        <row r="218">
          <cell r="B218" t="str">
            <v>1.3.1.1.1.3.1</v>
          </cell>
          <cell r="C218" t="str">
            <v xml:space="preserve">ERNESTO LARIOS LEON  </v>
          </cell>
          <cell r="D218">
            <v>0</v>
          </cell>
          <cell r="E218">
            <v>50000</v>
          </cell>
          <cell r="F218">
            <v>0</v>
          </cell>
          <cell r="G218">
            <v>0</v>
          </cell>
          <cell r="H218">
            <v>0</v>
          </cell>
          <cell r="I218">
            <v>50000</v>
          </cell>
        </row>
        <row r="219">
          <cell r="B219" t="str">
            <v>1.3.2</v>
          </cell>
          <cell r="C219" t="str">
            <v xml:space="preserve"> CAPITAL GANADO (DEFICIT) </v>
          </cell>
          <cell r="D219">
            <v>0</v>
          </cell>
          <cell r="E219">
            <v>-549752.73139438033</v>
          </cell>
          <cell r="F219">
            <v>0</v>
          </cell>
          <cell r="G219">
            <v>0</v>
          </cell>
          <cell r="H219">
            <v>0</v>
          </cell>
          <cell r="I219">
            <v>-549752.7304883803</v>
          </cell>
        </row>
        <row r="220">
          <cell r="B220" t="str">
            <v>1.3.2.1</v>
          </cell>
          <cell r="C220" t="str">
            <v xml:space="preserve"> UTILIDADES O PERDIDAS ACUMULADAS </v>
          </cell>
          <cell r="D220">
            <v>0</v>
          </cell>
          <cell r="E220">
            <v>-549752.73139438033</v>
          </cell>
          <cell r="F220">
            <v>0</v>
          </cell>
          <cell r="G220">
            <v>0</v>
          </cell>
          <cell r="H220">
            <v>0</v>
          </cell>
          <cell r="I220">
            <v>-549752.7304883803</v>
          </cell>
        </row>
        <row r="221">
          <cell r="B221" t="str">
            <v>1.3.2.1.2</v>
          </cell>
          <cell r="C221" t="str">
            <v xml:space="preserve"> PERDIDAS ACUMULADAS DE EJERCICIOS ANTERIORES </v>
          </cell>
          <cell r="D221">
            <v>549752.73139438033</v>
          </cell>
          <cell r="E221">
            <v>0</v>
          </cell>
          <cell r="F221">
            <v>0</v>
          </cell>
          <cell r="G221">
            <v>0</v>
          </cell>
          <cell r="H221">
            <v>549752.7304883803</v>
          </cell>
          <cell r="I221">
            <v>0</v>
          </cell>
        </row>
        <row r="222">
          <cell r="B222" t="str">
            <v>1.3.2.1.2.1</v>
          </cell>
          <cell r="C222" t="str">
            <v>Ejercicio 2020</v>
          </cell>
          <cell r="D222">
            <v>120919.96815006</v>
          </cell>
          <cell r="E222">
            <v>0</v>
          </cell>
          <cell r="F222">
            <v>0</v>
          </cell>
          <cell r="G222">
            <v>0</v>
          </cell>
          <cell r="H222">
            <v>120919.96815006</v>
          </cell>
          <cell r="I222">
            <v>0</v>
          </cell>
        </row>
        <row r="223">
          <cell r="B223" t="str">
            <v>1.3.2.1.2.2</v>
          </cell>
          <cell r="C223" t="str">
            <v>Ejercicio 2021</v>
          </cell>
          <cell r="D223">
            <v>428832.76324432029</v>
          </cell>
          <cell r="E223">
            <v>0</v>
          </cell>
          <cell r="F223">
            <v>0</v>
          </cell>
          <cell r="G223">
            <v>0</v>
          </cell>
          <cell r="H223">
            <v>428832.76233832032</v>
          </cell>
          <cell r="I223">
            <v>0</v>
          </cell>
        </row>
        <row r="224">
          <cell r="B224" t="str">
            <v>2.1</v>
          </cell>
          <cell r="C224" t="str">
            <v xml:space="preserve"> VENTAS O INGRESOS NETOS </v>
          </cell>
          <cell r="D224">
            <v>0</v>
          </cell>
          <cell r="E224">
            <v>245416.60000000114</v>
          </cell>
          <cell r="F224">
            <v>10038.42</v>
          </cell>
          <cell r="G224">
            <v>276782.67366000009</v>
          </cell>
          <cell r="H224">
            <v>0</v>
          </cell>
          <cell r="I224">
            <v>512160.85366000124</v>
          </cell>
        </row>
        <row r="225">
          <cell r="B225" t="str">
            <v>2.1.1</v>
          </cell>
          <cell r="C225" t="str">
            <v xml:space="preserve"> VENTAS NETAS DE MERCANCIA </v>
          </cell>
          <cell r="D225">
            <v>0</v>
          </cell>
          <cell r="E225">
            <v>245416.60000000114</v>
          </cell>
          <cell r="F225">
            <v>10038.42</v>
          </cell>
          <cell r="G225">
            <v>266787.05300000007</v>
          </cell>
          <cell r="H225">
            <v>0</v>
          </cell>
          <cell r="I225">
            <v>502165.23300000123</v>
          </cell>
        </row>
        <row r="226">
          <cell r="B226" t="str">
            <v>2.1.1.1</v>
          </cell>
          <cell r="C226" t="str">
            <v xml:space="preserve"> VENTAS NETAS DE MERCANCIAS NACIONALES </v>
          </cell>
          <cell r="D226">
            <v>0</v>
          </cell>
          <cell r="E226">
            <v>245416.60000000114</v>
          </cell>
          <cell r="F226">
            <v>10038.42</v>
          </cell>
          <cell r="G226">
            <v>266787.05300000007</v>
          </cell>
          <cell r="H226">
            <v>0</v>
          </cell>
          <cell r="I226">
            <v>502165.23300000123</v>
          </cell>
        </row>
        <row r="227">
          <cell r="B227" t="str">
            <v>2.1.1.1.1</v>
          </cell>
          <cell r="C227" t="str">
            <v xml:space="preserve"> VENTAS Y/O SERVICIOS GRAVADOS A LA TASA GENERAL </v>
          </cell>
          <cell r="D227">
            <v>0</v>
          </cell>
          <cell r="E227">
            <v>246442.23000000115</v>
          </cell>
          <cell r="F227">
            <v>0</v>
          </cell>
          <cell r="G227">
            <v>266787.05300000007</v>
          </cell>
          <cell r="H227">
            <v>0</v>
          </cell>
          <cell r="I227">
            <v>513229.28300000122</v>
          </cell>
        </row>
        <row r="228">
          <cell r="B228" t="str">
            <v>2.1.1.1.1.1</v>
          </cell>
          <cell r="C228" t="str">
            <v>VENTAS Y/O SERVICIOS GRAVADOS A LA TASA GENERAL DE CONTADO</v>
          </cell>
          <cell r="D228">
            <v>0</v>
          </cell>
          <cell r="E228">
            <v>3715.3400000000984</v>
          </cell>
          <cell r="F228">
            <v>0</v>
          </cell>
          <cell r="G228">
            <v>2240.87</v>
          </cell>
          <cell r="H228">
            <v>0</v>
          </cell>
          <cell r="I228">
            <v>5956.2100000000983</v>
          </cell>
        </row>
        <row r="229">
          <cell r="B229" t="str">
            <v>2.1.1.1.1.2</v>
          </cell>
          <cell r="C229" t="str">
            <v>VENTAS Y/O SERVICIOS GRAVADOS A LA TASA GENERAL A CREDITO</v>
          </cell>
          <cell r="D229">
            <v>0</v>
          </cell>
          <cell r="E229">
            <v>242726.89000000106</v>
          </cell>
          <cell r="F229">
            <v>0</v>
          </cell>
          <cell r="G229">
            <v>264546.18300000008</v>
          </cell>
          <cell r="H229">
            <v>0</v>
          </cell>
          <cell r="I229">
            <v>507273.07300000114</v>
          </cell>
        </row>
        <row r="230">
          <cell r="B230" t="str">
            <v>2.1.1.1.4</v>
          </cell>
          <cell r="C230" t="str">
            <v xml:space="preserve"> DEVOLUCIONES, REBAJAS Y BONIFICACIONES SOBRE VENTAS NACIONALES </v>
          </cell>
          <cell r="D230">
            <v>1025.630000000001</v>
          </cell>
          <cell r="E230">
            <v>0</v>
          </cell>
          <cell r="F230">
            <v>10038.42</v>
          </cell>
          <cell r="G230">
            <v>0</v>
          </cell>
          <cell r="H230">
            <v>11064.050000000001</v>
          </cell>
          <cell r="I230">
            <v>0</v>
          </cell>
        </row>
        <row r="231">
          <cell r="B231" t="str">
            <v>2.1.1.1.4.1</v>
          </cell>
          <cell r="C231" t="str">
            <v xml:space="preserve"> DEVOLUCIONES SOBRE VENTAS NACIONALES </v>
          </cell>
          <cell r="D231">
            <v>1025.630000000001</v>
          </cell>
          <cell r="E231">
            <v>0</v>
          </cell>
          <cell r="F231">
            <v>10038.42</v>
          </cell>
          <cell r="G231">
            <v>0</v>
          </cell>
          <cell r="H231">
            <v>11064.050000000001</v>
          </cell>
          <cell r="I231">
            <v>0</v>
          </cell>
        </row>
        <row r="232">
          <cell r="B232" t="str">
            <v>2.1.1.1.4.1.1</v>
          </cell>
          <cell r="C232" t="str">
            <v>DEVOLUCIONES SOBRE VENTAS NACIONALES A LA TASA GENERAL</v>
          </cell>
          <cell r="D232">
            <v>1025.630000000001</v>
          </cell>
          <cell r="E232">
            <v>0</v>
          </cell>
          <cell r="F232">
            <v>10038.42</v>
          </cell>
          <cell r="G232">
            <v>0</v>
          </cell>
          <cell r="H232">
            <v>11064.050000000001</v>
          </cell>
          <cell r="I232">
            <v>0</v>
          </cell>
        </row>
        <row r="233">
          <cell r="B233" t="str">
            <v>2.1.2</v>
          </cell>
          <cell r="C233" t="str">
            <v xml:space="preserve"> INGRESOS NETOS POR: </v>
          </cell>
          <cell r="D233">
            <v>0</v>
          </cell>
          <cell r="E233">
            <v>0</v>
          </cell>
          <cell r="F233">
            <v>0</v>
          </cell>
          <cell r="G233">
            <v>9995.6206600000005</v>
          </cell>
          <cell r="H233">
            <v>0</v>
          </cell>
          <cell r="I233">
            <v>9995.6206600000005</v>
          </cell>
        </row>
        <row r="234">
          <cell r="B234" t="str">
            <v>2.1.2.1</v>
          </cell>
          <cell r="C234" t="str">
            <v xml:space="preserve"> SERVICIOS ADMINISTRATVOS </v>
          </cell>
          <cell r="D234">
            <v>0</v>
          </cell>
          <cell r="E234">
            <v>0</v>
          </cell>
          <cell r="F234">
            <v>0</v>
          </cell>
          <cell r="G234">
            <v>9995.6206600000005</v>
          </cell>
          <cell r="H234">
            <v>0</v>
          </cell>
          <cell r="I234">
            <v>9995.6206600000005</v>
          </cell>
        </row>
        <row r="235">
          <cell r="B235" t="str">
            <v>2.1.2.1.1</v>
          </cell>
          <cell r="C235" t="str">
            <v xml:space="preserve"> SERVICIOS ADMINISTRATIVOS </v>
          </cell>
          <cell r="D235">
            <v>0</v>
          </cell>
          <cell r="E235">
            <v>0</v>
          </cell>
          <cell r="F235">
            <v>0</v>
          </cell>
          <cell r="G235">
            <v>9995.6206600000005</v>
          </cell>
          <cell r="H235">
            <v>0</v>
          </cell>
          <cell r="I235">
            <v>9995.6206600000005</v>
          </cell>
        </row>
        <row r="236">
          <cell r="B236" t="str">
            <v>2.1.2.1.1.1</v>
          </cell>
          <cell r="C236" t="str">
            <v>SERVICIO DE LOGISTICA</v>
          </cell>
          <cell r="D236">
            <v>0</v>
          </cell>
          <cell r="E236">
            <v>0</v>
          </cell>
          <cell r="F236">
            <v>0</v>
          </cell>
          <cell r="G236">
            <v>9995.6206600000005</v>
          </cell>
          <cell r="H236">
            <v>0</v>
          </cell>
          <cell r="I236">
            <v>9995.6206600000005</v>
          </cell>
        </row>
        <row r="237">
          <cell r="B237" t="str">
            <v>2.2</v>
          </cell>
          <cell r="C237" t="str">
            <v xml:space="preserve"> COSTOS Y GASTOS </v>
          </cell>
          <cell r="D237">
            <v>318920.61897799995</v>
          </cell>
          <cell r="E237">
            <v>0</v>
          </cell>
          <cell r="F237">
            <v>325703.25569099997</v>
          </cell>
          <cell r="G237">
            <v>4063.9</v>
          </cell>
          <cell r="H237">
            <v>640559.9746689999</v>
          </cell>
          <cell r="I237">
            <v>0</v>
          </cell>
        </row>
        <row r="238">
          <cell r="B238" t="str">
            <v>2.2.1</v>
          </cell>
          <cell r="C238" t="str">
            <v xml:space="preserve"> COSTO DE VENTAS O DE SERVICIOS </v>
          </cell>
          <cell r="D238">
            <v>122568.33561399998</v>
          </cell>
          <cell r="E238">
            <v>0</v>
          </cell>
          <cell r="F238">
            <v>135810.46278199999</v>
          </cell>
          <cell r="G238">
            <v>4063.9</v>
          </cell>
          <cell r="H238">
            <v>254314.89839599998</v>
          </cell>
          <cell r="I238">
            <v>0</v>
          </cell>
        </row>
        <row r="239">
          <cell r="B239" t="str">
            <v>2.2.1.1</v>
          </cell>
          <cell r="C239" t="str">
            <v>COSTO DE VENTAS O DE SERVICIOS</v>
          </cell>
          <cell r="D239">
            <v>122568.33561399998</v>
          </cell>
          <cell r="E239">
            <v>0</v>
          </cell>
          <cell r="F239">
            <v>135810.46278199999</v>
          </cell>
          <cell r="G239">
            <v>4063.9</v>
          </cell>
          <cell r="H239">
            <v>254314.89839599998</v>
          </cell>
          <cell r="I239">
            <v>0</v>
          </cell>
        </row>
        <row r="240">
          <cell r="B240" t="str">
            <v>2.2.2</v>
          </cell>
          <cell r="C240" t="str">
            <v xml:space="preserve"> GASTOS GENERALES </v>
          </cell>
          <cell r="D240">
            <v>196352.28336399997</v>
          </cell>
          <cell r="E240">
            <v>0</v>
          </cell>
          <cell r="F240">
            <v>189892.79290899998</v>
          </cell>
          <cell r="G240">
            <v>0</v>
          </cell>
          <cell r="H240">
            <v>386245.07627299998</v>
          </cell>
          <cell r="I240">
            <v>0</v>
          </cell>
        </row>
        <row r="241">
          <cell r="B241" t="str">
            <v>2.2.2.1</v>
          </cell>
          <cell r="C241" t="str">
            <v xml:space="preserve"> GASTOS DE VENTA Y DISTRIBUCION </v>
          </cell>
          <cell r="D241">
            <v>1984.5263</v>
          </cell>
          <cell r="E241">
            <v>0</v>
          </cell>
          <cell r="F241">
            <v>1984.5263</v>
          </cell>
          <cell r="G241">
            <v>0</v>
          </cell>
          <cell r="H241">
            <v>3969.0526</v>
          </cell>
          <cell r="I241">
            <v>0</v>
          </cell>
        </row>
        <row r="242">
          <cell r="B242" t="str">
            <v>2.2.2.1.10</v>
          </cell>
          <cell r="C242" t="str">
            <v xml:space="preserve"> DEPRECIACIONES </v>
          </cell>
          <cell r="D242">
            <v>1984.5263</v>
          </cell>
          <cell r="E242">
            <v>0</v>
          </cell>
          <cell r="F242">
            <v>1984.5263</v>
          </cell>
          <cell r="G242">
            <v>0</v>
          </cell>
          <cell r="H242">
            <v>3969.0526</v>
          </cell>
          <cell r="I242">
            <v>0</v>
          </cell>
        </row>
        <row r="243">
          <cell r="B243" t="str">
            <v>2.2.2.1.10.17</v>
          </cell>
          <cell r="C243" t="str">
            <v>DEPRECIACION DE OTROS ACTIVOS FIJOS</v>
          </cell>
          <cell r="D243">
            <v>1984.5263</v>
          </cell>
          <cell r="E243">
            <v>0</v>
          </cell>
          <cell r="F243">
            <v>1984.5263</v>
          </cell>
          <cell r="G243">
            <v>0</v>
          </cell>
          <cell r="H243">
            <v>3969.0526</v>
          </cell>
          <cell r="I243">
            <v>0</v>
          </cell>
        </row>
        <row r="244">
          <cell r="B244" t="str">
            <v>2.2.2.3</v>
          </cell>
          <cell r="C244" t="str">
            <v xml:space="preserve"> GASTOS GENERALES </v>
          </cell>
          <cell r="D244">
            <v>194367.75706399998</v>
          </cell>
          <cell r="E244">
            <v>0</v>
          </cell>
          <cell r="F244">
            <v>187908.26660899998</v>
          </cell>
          <cell r="G244">
            <v>0</v>
          </cell>
          <cell r="H244">
            <v>382276.02367299999</v>
          </cell>
          <cell r="I244">
            <v>0</v>
          </cell>
        </row>
        <row r="245">
          <cell r="B245" t="str">
            <v>2.2.2.3.1</v>
          </cell>
          <cell r="C245" t="str">
            <v xml:space="preserve"> BENEFICIOS A LOS EMPLEADOS DIRECTOS </v>
          </cell>
          <cell r="D245">
            <v>67730.149999999951</v>
          </cell>
          <cell r="E245">
            <v>0</v>
          </cell>
          <cell r="F245">
            <v>39607.300000000003</v>
          </cell>
          <cell r="G245">
            <v>0</v>
          </cell>
          <cell r="H245">
            <v>107337.44999999994</v>
          </cell>
          <cell r="I245">
            <v>0</v>
          </cell>
        </row>
        <row r="246">
          <cell r="B246" t="str">
            <v>2.2.2.3.1.1</v>
          </cell>
          <cell r="C246" t="str">
            <v xml:space="preserve"> SUELDOS Y SALARIOS </v>
          </cell>
          <cell r="D246">
            <v>54631.079999999958</v>
          </cell>
          <cell r="E246">
            <v>0</v>
          </cell>
          <cell r="F246">
            <v>39089.4</v>
          </cell>
          <cell r="G246">
            <v>0</v>
          </cell>
          <cell r="H246">
            <v>93720.479999999952</v>
          </cell>
          <cell r="I246">
            <v>0</v>
          </cell>
        </row>
        <row r="247">
          <cell r="B247" t="str">
            <v>2.2.2.3.1.1.1</v>
          </cell>
          <cell r="C247" t="str">
            <v>SUELDOS</v>
          </cell>
          <cell r="D247">
            <v>54631.079999999958</v>
          </cell>
          <cell r="E247">
            <v>0</v>
          </cell>
          <cell r="F247">
            <v>39089.4</v>
          </cell>
          <cell r="G247">
            <v>0</v>
          </cell>
          <cell r="H247">
            <v>93720.479999999952</v>
          </cell>
          <cell r="I247">
            <v>0</v>
          </cell>
        </row>
        <row r="248">
          <cell r="B248" t="str">
            <v>2.2.2.3.1.3</v>
          </cell>
          <cell r="C248" t="str">
            <v xml:space="preserve"> HORAS EXTRAS </v>
          </cell>
          <cell r="D248">
            <v>4995.3600000000006</v>
          </cell>
          <cell r="E248">
            <v>0</v>
          </cell>
          <cell r="F248">
            <v>517.9</v>
          </cell>
          <cell r="G248">
            <v>0</v>
          </cell>
          <cell r="H248">
            <v>5513.26</v>
          </cell>
          <cell r="I248">
            <v>0</v>
          </cell>
        </row>
        <row r="249">
          <cell r="B249" t="str">
            <v>2.2.2.3.1.3.1</v>
          </cell>
          <cell r="C249" t="str">
            <v>HORAS EXTRAS DOBLES</v>
          </cell>
          <cell r="D249">
            <v>4995.3600000000006</v>
          </cell>
          <cell r="E249">
            <v>0</v>
          </cell>
          <cell r="F249">
            <v>517.9</v>
          </cell>
          <cell r="G249">
            <v>0</v>
          </cell>
          <cell r="H249">
            <v>5513.26</v>
          </cell>
          <cell r="I249">
            <v>0</v>
          </cell>
        </row>
        <row r="250">
          <cell r="B250" t="str">
            <v>2.2.2.3.1.4</v>
          </cell>
          <cell r="C250" t="str">
            <v>VACACIONES</v>
          </cell>
          <cell r="D250">
            <v>1887.72</v>
          </cell>
          <cell r="E250">
            <v>0</v>
          </cell>
          <cell r="F250">
            <v>0</v>
          </cell>
          <cell r="G250">
            <v>0</v>
          </cell>
          <cell r="H250">
            <v>1887.72</v>
          </cell>
          <cell r="I250">
            <v>0</v>
          </cell>
        </row>
        <row r="251">
          <cell r="B251" t="str">
            <v>2.2.2.3.1.5</v>
          </cell>
          <cell r="C251" t="str">
            <v>PRIMA VACACIONAL</v>
          </cell>
          <cell r="D251">
            <v>471.92999999999995</v>
          </cell>
          <cell r="E251">
            <v>0</v>
          </cell>
          <cell r="F251">
            <v>0</v>
          </cell>
          <cell r="G251">
            <v>0</v>
          </cell>
          <cell r="H251">
            <v>471.92999999999995</v>
          </cell>
          <cell r="I251">
            <v>0</v>
          </cell>
        </row>
        <row r="252">
          <cell r="B252" t="str">
            <v>2.2.2.3.1.9</v>
          </cell>
          <cell r="C252" t="str">
            <v>AGUINALDO</v>
          </cell>
          <cell r="D252">
            <v>435.92000000000189</v>
          </cell>
          <cell r="E252">
            <v>0</v>
          </cell>
          <cell r="F252">
            <v>0</v>
          </cell>
          <cell r="G252">
            <v>0</v>
          </cell>
          <cell r="H252">
            <v>435.92000000000189</v>
          </cell>
          <cell r="I252">
            <v>0</v>
          </cell>
        </row>
        <row r="253">
          <cell r="B253" t="str">
            <v>2.2.2.3.1.11</v>
          </cell>
          <cell r="C253" t="str">
            <v>COMISIONES</v>
          </cell>
          <cell r="D253">
            <v>5308.1399999999994</v>
          </cell>
          <cell r="E253">
            <v>0</v>
          </cell>
          <cell r="F253">
            <v>0</v>
          </cell>
          <cell r="G253">
            <v>0</v>
          </cell>
          <cell r="H253">
            <v>5308.1399999999994</v>
          </cell>
          <cell r="I253">
            <v>0</v>
          </cell>
        </row>
        <row r="254">
          <cell r="B254" t="str">
            <v>2.2.2.3.4</v>
          </cell>
          <cell r="C254" t="str">
            <v xml:space="preserve"> IMPUESTOS Y APORTACIONES SOBRE SUELDOS Y SALARIOS </v>
          </cell>
          <cell r="D254">
            <v>7002.9300000000021</v>
          </cell>
          <cell r="E254">
            <v>0</v>
          </cell>
          <cell r="F254">
            <v>15343.19</v>
          </cell>
          <cell r="G254">
            <v>0</v>
          </cell>
          <cell r="H254">
            <v>22346.120000000003</v>
          </cell>
          <cell r="I254">
            <v>0</v>
          </cell>
        </row>
        <row r="255">
          <cell r="B255" t="str">
            <v>2.2.2.3.4.1</v>
          </cell>
          <cell r="C255" t="str">
            <v xml:space="preserve"> CUOTAS AL I.M.S.S. </v>
          </cell>
          <cell r="D255">
            <v>4970.9300000000021</v>
          </cell>
          <cell r="E255">
            <v>0</v>
          </cell>
          <cell r="F255">
            <v>3264.0900000000006</v>
          </cell>
          <cell r="G255">
            <v>0</v>
          </cell>
          <cell r="H255">
            <v>8235.0200000000023</v>
          </cell>
          <cell r="I255">
            <v>0</v>
          </cell>
        </row>
        <row r="256">
          <cell r="B256" t="str">
            <v>2.2.2.3.4.1.1</v>
          </cell>
          <cell r="C256" t="str">
            <v>CUOTA FIJA</v>
          </cell>
          <cell r="D256">
            <v>1645.4300000000021</v>
          </cell>
          <cell r="E256">
            <v>0</v>
          </cell>
          <cell r="F256">
            <v>1099.22</v>
          </cell>
          <cell r="G256">
            <v>0</v>
          </cell>
          <cell r="H256">
            <v>2744.6500000000024</v>
          </cell>
          <cell r="I256">
            <v>0</v>
          </cell>
        </row>
        <row r="257">
          <cell r="B257" t="str">
            <v>2.2.2.3.4.1.2</v>
          </cell>
          <cell r="C257" t="str">
            <v>EXCEDENTE 3 SMGDI</v>
          </cell>
          <cell r="D257">
            <v>376.92000000000007</v>
          </cell>
          <cell r="E257">
            <v>0</v>
          </cell>
          <cell r="F257">
            <v>241.64</v>
          </cell>
          <cell r="G257">
            <v>0</v>
          </cell>
          <cell r="H257">
            <v>618.56000000000006</v>
          </cell>
          <cell r="I257">
            <v>0</v>
          </cell>
        </row>
        <row r="258">
          <cell r="B258" t="str">
            <v>2.2.2.3.4.1.3</v>
          </cell>
          <cell r="C258" t="str">
            <v>PRESTACIONES EN DINERO</v>
          </cell>
          <cell r="D258">
            <v>409.24000000000024</v>
          </cell>
          <cell r="E258">
            <v>0</v>
          </cell>
          <cell r="F258">
            <v>266.93</v>
          </cell>
          <cell r="G258">
            <v>0</v>
          </cell>
          <cell r="H258">
            <v>676.1700000000003</v>
          </cell>
          <cell r="I258">
            <v>0</v>
          </cell>
        </row>
        <row r="259">
          <cell r="B259" t="str">
            <v>2.2.2.3.4.1.4</v>
          </cell>
          <cell r="C259" t="str">
            <v>GASTOS MEDICOS PENSIONADOS</v>
          </cell>
          <cell r="D259">
            <v>613.84999999999945</v>
          </cell>
          <cell r="E259">
            <v>0</v>
          </cell>
          <cell r="F259">
            <v>400.39</v>
          </cell>
          <cell r="G259">
            <v>0</v>
          </cell>
          <cell r="H259">
            <v>1014.2399999999994</v>
          </cell>
          <cell r="I259">
            <v>0</v>
          </cell>
        </row>
        <row r="260">
          <cell r="B260" t="str">
            <v>2.2.2.3.4.1.5</v>
          </cell>
          <cell r="C260" t="str">
            <v>RIESGOS DE TRABAJO</v>
          </cell>
          <cell r="D260">
            <v>317.77000000000135</v>
          </cell>
          <cell r="E260">
            <v>0</v>
          </cell>
          <cell r="F260">
            <v>207.27</v>
          </cell>
          <cell r="G260">
            <v>0</v>
          </cell>
          <cell r="H260">
            <v>525.04000000000133</v>
          </cell>
          <cell r="I260">
            <v>0</v>
          </cell>
        </row>
        <row r="261">
          <cell r="B261" t="str">
            <v>2.2.2.3.4.1.6</v>
          </cell>
          <cell r="C261" t="str">
            <v>INVALIDEZ Y VIDA</v>
          </cell>
          <cell r="D261">
            <v>1023.0899999999983</v>
          </cell>
          <cell r="E261">
            <v>0</v>
          </cell>
          <cell r="F261">
            <v>667.32</v>
          </cell>
          <cell r="G261">
            <v>0</v>
          </cell>
          <cell r="H261">
            <v>1690.4099999999985</v>
          </cell>
          <cell r="I261">
            <v>0</v>
          </cell>
        </row>
        <row r="262">
          <cell r="B262" t="str">
            <v>2.2.2.3.4.1.7</v>
          </cell>
          <cell r="C262" t="str">
            <v>GUARDERIAS Y PRESTACIONES SOCIALES</v>
          </cell>
          <cell r="D262">
            <v>584.63000000000102</v>
          </cell>
          <cell r="E262">
            <v>0</v>
          </cell>
          <cell r="F262">
            <v>381.32</v>
          </cell>
          <cell r="G262">
            <v>0</v>
          </cell>
          <cell r="H262">
            <v>965.95000000000095</v>
          </cell>
          <cell r="I262">
            <v>0</v>
          </cell>
        </row>
        <row r="263">
          <cell r="B263" t="str">
            <v>2.2.2.3.4.2</v>
          </cell>
          <cell r="C263" t="str">
            <v xml:space="preserve"> APORTACIONES AL INFONAVIT </v>
          </cell>
          <cell r="D263">
            <v>0</v>
          </cell>
          <cell r="E263">
            <v>0</v>
          </cell>
          <cell r="F263">
            <v>4829.76</v>
          </cell>
          <cell r="G263">
            <v>0</v>
          </cell>
          <cell r="H263">
            <v>4829.76</v>
          </cell>
          <cell r="I263">
            <v>0</v>
          </cell>
        </row>
        <row r="264">
          <cell r="B264" t="str">
            <v>2.2.2.3.4.2.1</v>
          </cell>
          <cell r="C264" t="str">
            <v>INFONAVIT-APORTACION PATRONAL SIN CREDITO</v>
          </cell>
          <cell r="D264">
            <v>0</v>
          </cell>
          <cell r="E264">
            <v>0</v>
          </cell>
          <cell r="F264">
            <v>4829.76</v>
          </cell>
          <cell r="G264">
            <v>0</v>
          </cell>
          <cell r="H264">
            <v>4829.76</v>
          </cell>
          <cell r="I264">
            <v>0</v>
          </cell>
        </row>
        <row r="265">
          <cell r="B265" t="str">
            <v>2.2.2.3.4.3</v>
          </cell>
          <cell r="C265" t="str">
            <v xml:space="preserve"> APORTACIONES AL SAR </v>
          </cell>
          <cell r="D265">
            <v>0</v>
          </cell>
          <cell r="E265">
            <v>0</v>
          </cell>
          <cell r="F265">
            <v>6061.34</v>
          </cell>
          <cell r="G265">
            <v>0</v>
          </cell>
          <cell r="H265">
            <v>6061.34</v>
          </cell>
          <cell r="I265">
            <v>0</v>
          </cell>
        </row>
        <row r="266">
          <cell r="B266" t="str">
            <v>2.2.2.3.4.3.1</v>
          </cell>
          <cell r="C266" t="str">
            <v>RETIRO</v>
          </cell>
          <cell r="D266">
            <v>0</v>
          </cell>
          <cell r="E266">
            <v>0</v>
          </cell>
          <cell r="F266">
            <v>1931.89</v>
          </cell>
          <cell r="G266">
            <v>0</v>
          </cell>
          <cell r="H266">
            <v>1931.89</v>
          </cell>
          <cell r="I266">
            <v>0</v>
          </cell>
        </row>
        <row r="267">
          <cell r="B267" t="str">
            <v>2.2.2.3.4.3.2</v>
          </cell>
          <cell r="C267" t="str">
            <v>CESANTIA EN EDAD AVANZADA Y VEJEZ</v>
          </cell>
          <cell r="D267">
            <v>0</v>
          </cell>
          <cell r="E267">
            <v>0</v>
          </cell>
          <cell r="F267">
            <v>4129.45</v>
          </cell>
          <cell r="G267">
            <v>0</v>
          </cell>
          <cell r="H267">
            <v>4129.45</v>
          </cell>
          <cell r="I267">
            <v>0</v>
          </cell>
        </row>
        <row r="268">
          <cell r="B268" t="str">
            <v>2.2.2.3.4.4</v>
          </cell>
          <cell r="C268" t="str">
            <v>IMPUESTO ESTATAL SOBRE NOMINAS</v>
          </cell>
          <cell r="D268">
            <v>2032</v>
          </cell>
          <cell r="E268">
            <v>0</v>
          </cell>
          <cell r="F268">
            <v>1188</v>
          </cell>
          <cell r="G268">
            <v>0</v>
          </cell>
          <cell r="H268">
            <v>3220</v>
          </cell>
          <cell r="I268">
            <v>0</v>
          </cell>
        </row>
        <row r="269">
          <cell r="B269" t="str">
            <v>2.2.2.3.6</v>
          </cell>
          <cell r="C269" t="str">
            <v xml:space="preserve"> HONORARIOS </v>
          </cell>
          <cell r="D269">
            <v>66011.140000000014</v>
          </cell>
          <cell r="E269">
            <v>0</v>
          </cell>
          <cell r="F269">
            <v>76232.359999999986</v>
          </cell>
          <cell r="G269">
            <v>0</v>
          </cell>
          <cell r="H269">
            <v>142243.50000000003</v>
          </cell>
          <cell r="I269">
            <v>0</v>
          </cell>
        </row>
        <row r="270">
          <cell r="B270" t="str">
            <v>2.2.2.3.6.1</v>
          </cell>
          <cell r="C270" t="str">
            <v xml:space="preserve"> HONORARIOS A PERSONAS FISICAS </v>
          </cell>
          <cell r="D270">
            <v>10091.290000000001</v>
          </cell>
          <cell r="E270">
            <v>0</v>
          </cell>
          <cell r="F270">
            <v>10091.299999999999</v>
          </cell>
          <cell r="G270">
            <v>0</v>
          </cell>
          <cell r="H270">
            <v>20182.59</v>
          </cell>
          <cell r="I270">
            <v>0</v>
          </cell>
        </row>
        <row r="271">
          <cell r="B271" t="str">
            <v>2.2.2.3.6.1.1</v>
          </cell>
          <cell r="C271" t="str">
            <v>HONORARIOS A PERSONAS FISICAS RESIDENTES NACIONALES</v>
          </cell>
          <cell r="D271">
            <v>10091.290000000001</v>
          </cell>
          <cell r="E271">
            <v>0</v>
          </cell>
          <cell r="F271">
            <v>10091.299999999999</v>
          </cell>
          <cell r="G271">
            <v>0</v>
          </cell>
          <cell r="H271">
            <v>20182.59</v>
          </cell>
          <cell r="I271">
            <v>0</v>
          </cell>
        </row>
        <row r="272">
          <cell r="B272" t="str">
            <v>2.2.2.3.6.2</v>
          </cell>
          <cell r="C272" t="str">
            <v xml:space="preserve"> HONORARIOS A PERSONAS MORALES </v>
          </cell>
          <cell r="D272">
            <v>4500</v>
          </cell>
          <cell r="E272">
            <v>0</v>
          </cell>
          <cell r="F272">
            <v>4500</v>
          </cell>
          <cell r="G272">
            <v>0</v>
          </cell>
          <cell r="H272">
            <v>9000</v>
          </cell>
          <cell r="I272">
            <v>0</v>
          </cell>
        </row>
        <row r="273">
          <cell r="B273" t="str">
            <v>2.2.2.3.6.2.1</v>
          </cell>
          <cell r="C273" t="str">
            <v>HONORARIOS A PERSONAS MORALES RESIDENTES  NACIONALES</v>
          </cell>
          <cell r="D273">
            <v>4500</v>
          </cell>
          <cell r="E273">
            <v>0</v>
          </cell>
          <cell r="F273">
            <v>4500</v>
          </cell>
          <cell r="G273">
            <v>0</v>
          </cell>
          <cell r="H273">
            <v>9000</v>
          </cell>
          <cell r="I273">
            <v>0</v>
          </cell>
        </row>
        <row r="274">
          <cell r="B274" t="str">
            <v>2.2.2.3.6.5</v>
          </cell>
          <cell r="C274" t="str">
            <v xml:space="preserve"> HONORARIOS ASIMILADOS A SALARIOS </v>
          </cell>
          <cell r="D274">
            <v>51419.850000000006</v>
          </cell>
          <cell r="E274">
            <v>0</v>
          </cell>
          <cell r="F274">
            <v>61641.05999999999</v>
          </cell>
          <cell r="G274">
            <v>0</v>
          </cell>
          <cell r="H274">
            <v>113060.91000000002</v>
          </cell>
          <cell r="I274">
            <v>0</v>
          </cell>
        </row>
        <row r="275">
          <cell r="B275" t="str">
            <v>2.2.2.3.6.5.3</v>
          </cell>
          <cell r="C275" t="str">
            <v>EDUARDO ROMERO FLORES</v>
          </cell>
          <cell r="D275">
            <v>8496.3599999999988</v>
          </cell>
          <cell r="E275">
            <v>0</v>
          </cell>
          <cell r="F275">
            <v>89.63</v>
          </cell>
          <cell r="G275">
            <v>0</v>
          </cell>
          <cell r="H275">
            <v>8585.989999999998</v>
          </cell>
          <cell r="I275">
            <v>0</v>
          </cell>
        </row>
        <row r="276">
          <cell r="B276" t="str">
            <v>2.2.2.3.6.5.6</v>
          </cell>
          <cell r="C276" t="str">
            <v xml:space="preserve">SALISA CELIA GASCA COLIN  </v>
          </cell>
          <cell r="D276">
            <v>11122.729999999996</v>
          </cell>
          <cell r="E276">
            <v>0</v>
          </cell>
          <cell r="F276">
            <v>3402.26</v>
          </cell>
          <cell r="G276">
            <v>0</v>
          </cell>
          <cell r="H276">
            <v>14524.989999999996</v>
          </cell>
          <cell r="I276">
            <v>0</v>
          </cell>
        </row>
        <row r="277">
          <cell r="B277" t="str">
            <v>2.2.2.3.6.5.7</v>
          </cell>
          <cell r="C277" t="str">
            <v xml:space="preserve">BRENDA ABIGAIL RIOS MARTINEZ  </v>
          </cell>
          <cell r="D277">
            <v>0</v>
          </cell>
          <cell r="E277">
            <v>0</v>
          </cell>
          <cell r="F277">
            <v>148.61000000000001</v>
          </cell>
          <cell r="G277">
            <v>0</v>
          </cell>
          <cell r="H277">
            <v>148.61000000000001</v>
          </cell>
          <cell r="I277">
            <v>0</v>
          </cell>
        </row>
        <row r="278">
          <cell r="B278" t="str">
            <v>2.2.2.3.6.5.8</v>
          </cell>
          <cell r="C278" t="str">
            <v xml:space="preserve">BRENDA GUTIERREZ VILLANUEVA  </v>
          </cell>
          <cell r="D278">
            <v>0</v>
          </cell>
          <cell r="E278">
            <v>0</v>
          </cell>
          <cell r="F278">
            <v>10622.06</v>
          </cell>
          <cell r="G278">
            <v>0</v>
          </cell>
          <cell r="H278">
            <v>10622.06</v>
          </cell>
          <cell r="I278">
            <v>0</v>
          </cell>
        </row>
        <row r="279">
          <cell r="B279" t="str">
            <v>2.2.2.3.6.5.10</v>
          </cell>
          <cell r="C279" t="str">
            <v xml:space="preserve">DANIELA ALEJANDRA VILLANUEVA CUEVAS  </v>
          </cell>
          <cell r="D279">
            <v>6874.5399999999972</v>
          </cell>
          <cell r="E279">
            <v>0</v>
          </cell>
          <cell r="F279">
            <v>2763.24</v>
          </cell>
          <cell r="G279">
            <v>0</v>
          </cell>
          <cell r="H279">
            <v>9637.779999999997</v>
          </cell>
          <cell r="I279">
            <v>0</v>
          </cell>
        </row>
        <row r="280">
          <cell r="B280" t="str">
            <v>2.2.2.3.6.5.11</v>
          </cell>
          <cell r="C280" t="str">
            <v xml:space="preserve">MARIA FERNANDA BASURTO GALEANA  </v>
          </cell>
          <cell r="D280">
            <v>11475.580000000002</v>
          </cell>
          <cell r="E280">
            <v>0</v>
          </cell>
          <cell r="F280">
            <v>11475.58</v>
          </cell>
          <cell r="G280">
            <v>0</v>
          </cell>
          <cell r="H280">
            <v>22951.160000000003</v>
          </cell>
          <cell r="I280">
            <v>0</v>
          </cell>
        </row>
        <row r="281">
          <cell r="B281" t="str">
            <v>2.2.2.3.6.5.12</v>
          </cell>
          <cell r="C281" t="str">
            <v xml:space="preserve">MARIANA MONSERRAT MARIN CAMPOS  </v>
          </cell>
          <cell r="D281">
            <v>4563.16</v>
          </cell>
          <cell r="E281">
            <v>0</v>
          </cell>
          <cell r="F281">
            <v>4563.16</v>
          </cell>
          <cell r="G281">
            <v>0</v>
          </cell>
          <cell r="H281">
            <v>9126.32</v>
          </cell>
          <cell r="I281">
            <v>0</v>
          </cell>
        </row>
        <row r="282">
          <cell r="B282" t="str">
            <v>2.2.2.3.6.5.13</v>
          </cell>
          <cell r="C282" t="str">
            <v xml:space="preserve">CITLALLI GARCIA ALVARADO  </v>
          </cell>
          <cell r="D282">
            <v>2105.8999999999996</v>
          </cell>
          <cell r="E282">
            <v>0</v>
          </cell>
          <cell r="F282">
            <v>10868.4</v>
          </cell>
          <cell r="G282">
            <v>0</v>
          </cell>
          <cell r="H282">
            <v>12974.3</v>
          </cell>
          <cell r="I282">
            <v>0</v>
          </cell>
        </row>
        <row r="283">
          <cell r="B283" t="str">
            <v>2.2.2.3.6.5.14</v>
          </cell>
          <cell r="C283" t="str">
            <v xml:space="preserve">ANDREA DE LA LUZ GARCIA  </v>
          </cell>
          <cell r="D283">
            <v>4500.0000000000009</v>
          </cell>
          <cell r="E283">
            <v>0</v>
          </cell>
          <cell r="F283">
            <v>521.88</v>
          </cell>
          <cell r="G283">
            <v>0</v>
          </cell>
          <cell r="H283">
            <v>5021.880000000001</v>
          </cell>
          <cell r="I283">
            <v>0</v>
          </cell>
        </row>
        <row r="284">
          <cell r="B284" t="str">
            <v>2.2.2.3.6.5.15</v>
          </cell>
          <cell r="C284" t="str">
            <v xml:space="preserve">MARIANA MONTSERRAT LERMA HERNANDEZ  </v>
          </cell>
          <cell r="D284">
            <v>2281.58</v>
          </cell>
          <cell r="E284">
            <v>0</v>
          </cell>
          <cell r="F284">
            <v>6312.8600000000006</v>
          </cell>
          <cell r="G284">
            <v>0</v>
          </cell>
          <cell r="H284">
            <v>8594.44</v>
          </cell>
          <cell r="I284">
            <v>0</v>
          </cell>
        </row>
        <row r="285">
          <cell r="B285" t="str">
            <v>2.2.2.3.6.5.16</v>
          </cell>
          <cell r="C285" t="str">
            <v>JOSE LUIS RODRIGUEZ VALDEZ</v>
          </cell>
          <cell r="D285">
            <v>0</v>
          </cell>
          <cell r="E285">
            <v>0</v>
          </cell>
          <cell r="F285">
            <v>10873.38</v>
          </cell>
          <cell r="G285">
            <v>0</v>
          </cell>
          <cell r="H285">
            <v>10873.38</v>
          </cell>
          <cell r="I285">
            <v>0</v>
          </cell>
        </row>
        <row r="286">
          <cell r="B286" t="str">
            <v>2.2.2.3.7</v>
          </cell>
          <cell r="C286" t="str">
            <v xml:space="preserve"> ARRENDAMIENTOS </v>
          </cell>
          <cell r="D286">
            <v>21035.000000000015</v>
          </cell>
          <cell r="E286">
            <v>0</v>
          </cell>
          <cell r="F286">
            <v>20160</v>
          </cell>
          <cell r="G286">
            <v>0</v>
          </cell>
          <cell r="H286">
            <v>41195.000000000015</v>
          </cell>
          <cell r="I286">
            <v>0</v>
          </cell>
        </row>
        <row r="287">
          <cell r="B287" t="str">
            <v>2.2.2.3.7.2</v>
          </cell>
          <cell r="C287" t="str">
            <v>ARRENDAMIENTO A PERSONAS MORALES RESIDENTES NACIONALES</v>
          </cell>
          <cell r="D287">
            <v>21035.000000000015</v>
          </cell>
          <cell r="E287">
            <v>0</v>
          </cell>
          <cell r="F287">
            <v>20160</v>
          </cell>
          <cell r="G287">
            <v>0</v>
          </cell>
          <cell r="H287">
            <v>41195.000000000015</v>
          </cell>
          <cell r="I287">
            <v>0</v>
          </cell>
        </row>
        <row r="288">
          <cell r="B288" t="str">
            <v>2.2.2.3.8</v>
          </cell>
          <cell r="C288" t="str">
            <v xml:space="preserve"> COMBUSTIBLES Y LUBRICANTES </v>
          </cell>
          <cell r="D288">
            <v>5036.5900000000101</v>
          </cell>
          <cell r="E288">
            <v>0</v>
          </cell>
          <cell r="F288">
            <v>6176.34</v>
          </cell>
          <cell r="G288">
            <v>0</v>
          </cell>
          <cell r="H288">
            <v>11212.930000000011</v>
          </cell>
          <cell r="I288">
            <v>0</v>
          </cell>
        </row>
        <row r="289">
          <cell r="B289" t="str">
            <v>2.2.2.3.8.1</v>
          </cell>
          <cell r="C289" t="str">
            <v>GASOLINA</v>
          </cell>
          <cell r="D289">
            <v>4368.8000000000102</v>
          </cell>
          <cell r="E289">
            <v>0</v>
          </cell>
          <cell r="F289">
            <v>6176.34</v>
          </cell>
          <cell r="G289">
            <v>0</v>
          </cell>
          <cell r="H289">
            <v>10545.14000000001</v>
          </cell>
          <cell r="I289">
            <v>0</v>
          </cell>
        </row>
        <row r="290">
          <cell r="B290" t="str">
            <v>2.2.2.3.8.4</v>
          </cell>
          <cell r="C290" t="str">
            <v>ACEITES Y LUBRICANTES</v>
          </cell>
          <cell r="D290">
            <v>667.79000000000008</v>
          </cell>
          <cell r="E290">
            <v>0</v>
          </cell>
          <cell r="F290">
            <v>0</v>
          </cell>
          <cell r="G290">
            <v>0</v>
          </cell>
          <cell r="H290">
            <v>667.79000000000008</v>
          </cell>
          <cell r="I290">
            <v>0</v>
          </cell>
        </row>
        <row r="291">
          <cell r="B291" t="str">
            <v>2.2.2.3.10</v>
          </cell>
          <cell r="C291" t="str">
            <v xml:space="preserve"> DEPRECIACIONES </v>
          </cell>
          <cell r="D291">
            <v>1068.1668</v>
          </cell>
          <cell r="E291">
            <v>0</v>
          </cell>
          <cell r="F291">
            <v>1068.1668</v>
          </cell>
          <cell r="G291">
            <v>0</v>
          </cell>
          <cell r="H291">
            <v>2136.3335999999999</v>
          </cell>
          <cell r="I291">
            <v>0</v>
          </cell>
        </row>
        <row r="292">
          <cell r="B292" t="str">
            <v>2.2.2.3.10.17</v>
          </cell>
          <cell r="C292" t="str">
            <v>DEPRECIACION DE OTROS ACTIVOS FIJOS</v>
          </cell>
          <cell r="D292">
            <v>1068.1668</v>
          </cell>
          <cell r="E292">
            <v>0</v>
          </cell>
          <cell r="F292">
            <v>1068.1668</v>
          </cell>
          <cell r="G292">
            <v>0</v>
          </cell>
          <cell r="H292">
            <v>2136.3335999999999</v>
          </cell>
          <cell r="I292">
            <v>0</v>
          </cell>
        </row>
        <row r="293">
          <cell r="B293" t="str">
            <v>2.2.2.3.12</v>
          </cell>
          <cell r="C293" t="str">
            <v xml:space="preserve"> TELEFONO </v>
          </cell>
          <cell r="D293">
            <v>90.260000000000218</v>
          </cell>
          <cell r="E293">
            <v>0</v>
          </cell>
          <cell r="F293">
            <v>90.26</v>
          </cell>
          <cell r="G293">
            <v>0</v>
          </cell>
          <cell r="H293">
            <v>180.52000000000021</v>
          </cell>
          <cell r="I293">
            <v>0</v>
          </cell>
        </row>
        <row r="294">
          <cell r="B294" t="str">
            <v>2.2.2.3.12.1</v>
          </cell>
          <cell r="C294" t="str">
            <v>TELEFONO FIJO</v>
          </cell>
          <cell r="D294">
            <v>90.260000000000218</v>
          </cell>
          <cell r="E294">
            <v>0</v>
          </cell>
          <cell r="F294">
            <v>90.26</v>
          </cell>
          <cell r="G294">
            <v>0</v>
          </cell>
          <cell r="H294">
            <v>180.52000000000021</v>
          </cell>
          <cell r="I294">
            <v>0</v>
          </cell>
        </row>
        <row r="295">
          <cell r="B295" t="str">
            <v>2.2.2.3.13</v>
          </cell>
          <cell r="C295" t="str">
            <v>INTERNET</v>
          </cell>
          <cell r="D295">
            <v>349.39999999999782</v>
          </cell>
          <cell r="E295">
            <v>0</v>
          </cell>
          <cell r="F295">
            <v>349.4</v>
          </cell>
          <cell r="G295">
            <v>0</v>
          </cell>
          <cell r="H295">
            <v>698.79999999999779</v>
          </cell>
          <cell r="I295">
            <v>0</v>
          </cell>
        </row>
        <row r="296">
          <cell r="B296" t="str">
            <v>2.2.2.3.18</v>
          </cell>
          <cell r="C296" t="str">
            <v xml:space="preserve"> PAPELERIA Y ARTICULOS DE OFICINA </v>
          </cell>
          <cell r="D296">
            <v>772</v>
          </cell>
          <cell r="E296">
            <v>0</v>
          </cell>
          <cell r="F296">
            <v>1092.8599999999999</v>
          </cell>
          <cell r="G296">
            <v>0</v>
          </cell>
          <cell r="H296">
            <v>1864.86</v>
          </cell>
          <cell r="I296">
            <v>0</v>
          </cell>
        </row>
        <row r="297">
          <cell r="B297" t="str">
            <v>2.2.2.3.18.1</v>
          </cell>
          <cell r="C297" t="str">
            <v>PAPELERIA Y ARTICULOS DE OFICINA</v>
          </cell>
          <cell r="D297">
            <v>772</v>
          </cell>
          <cell r="E297">
            <v>0</v>
          </cell>
          <cell r="F297">
            <v>1092.8599999999999</v>
          </cell>
          <cell r="G297">
            <v>0</v>
          </cell>
          <cell r="H297">
            <v>1864.86</v>
          </cell>
          <cell r="I297">
            <v>0</v>
          </cell>
        </row>
        <row r="298">
          <cell r="B298" t="str">
            <v>2.2.2.3.19</v>
          </cell>
          <cell r="C298" t="str">
            <v xml:space="preserve"> MANTENIMIENTO Y CONSERVACION </v>
          </cell>
          <cell r="D298">
            <v>989.61</v>
          </cell>
          <cell r="E298">
            <v>0</v>
          </cell>
          <cell r="F298">
            <v>540</v>
          </cell>
          <cell r="G298">
            <v>0</v>
          </cell>
          <cell r="H298">
            <v>1529.6100000000001</v>
          </cell>
          <cell r="I298">
            <v>0</v>
          </cell>
        </row>
        <row r="299">
          <cell r="B299" t="str">
            <v>2.2.2.3.19.2</v>
          </cell>
          <cell r="C299" t="str">
            <v>MANTENIMIENTO DE EDIFICIO</v>
          </cell>
          <cell r="D299">
            <v>474</v>
          </cell>
          <cell r="E299">
            <v>0</v>
          </cell>
          <cell r="F299">
            <v>540</v>
          </cell>
          <cell r="G299">
            <v>0</v>
          </cell>
          <cell r="H299">
            <v>1014</v>
          </cell>
          <cell r="I299">
            <v>0</v>
          </cell>
        </row>
        <row r="300">
          <cell r="B300" t="str">
            <v>2.2.2.3.19.5</v>
          </cell>
          <cell r="C300" t="str">
            <v>MANTENIMIENTO DE EQUIPO DE TRANSPORTE</v>
          </cell>
          <cell r="D300">
            <v>515.61</v>
          </cell>
          <cell r="E300">
            <v>0</v>
          </cell>
          <cell r="F300">
            <v>0</v>
          </cell>
          <cell r="G300">
            <v>0</v>
          </cell>
          <cell r="H300">
            <v>515.61</v>
          </cell>
          <cell r="I300">
            <v>0</v>
          </cell>
        </row>
        <row r="301">
          <cell r="B301" t="str">
            <v>2.2.2.3.24</v>
          </cell>
          <cell r="C301" t="str">
            <v xml:space="preserve"> CUOTAS Y SUSCRIPCIONES </v>
          </cell>
          <cell r="D301">
            <v>12801.724100000001</v>
          </cell>
          <cell r="E301">
            <v>0</v>
          </cell>
          <cell r="F301">
            <v>0</v>
          </cell>
          <cell r="G301">
            <v>0</v>
          </cell>
          <cell r="H301">
            <v>12801.724100000001</v>
          </cell>
          <cell r="I301">
            <v>0</v>
          </cell>
        </row>
        <row r="302">
          <cell r="B302" t="str">
            <v>2.2.2.3.24.7</v>
          </cell>
          <cell r="C302" t="str">
            <v>SUSCRIPCION A SERVICIOS DE COMPUTO EN LA NUBE</v>
          </cell>
          <cell r="D302">
            <v>12801.724100000001</v>
          </cell>
          <cell r="E302">
            <v>0</v>
          </cell>
          <cell r="F302">
            <v>0</v>
          </cell>
          <cell r="G302">
            <v>0</v>
          </cell>
          <cell r="H302">
            <v>12801.724100000001</v>
          </cell>
          <cell r="I302">
            <v>0</v>
          </cell>
        </row>
        <row r="303">
          <cell r="B303" t="str">
            <v>2.2.2.3.31</v>
          </cell>
          <cell r="C303" t="str">
            <v xml:space="preserve"> GASTOS DE IMPORTACION </v>
          </cell>
          <cell r="D303">
            <v>850</v>
          </cell>
          <cell r="E303">
            <v>0</v>
          </cell>
          <cell r="F303">
            <v>0</v>
          </cell>
          <cell r="G303">
            <v>0</v>
          </cell>
          <cell r="H303">
            <v>850</v>
          </cell>
          <cell r="I303">
            <v>0</v>
          </cell>
        </row>
        <row r="304">
          <cell r="B304" t="str">
            <v>2.2.2.3.31.5</v>
          </cell>
          <cell r="C304" t="str">
            <v>OTROS GASTOS DE IMPORTACION</v>
          </cell>
          <cell r="D304">
            <v>850</v>
          </cell>
          <cell r="E304">
            <v>0</v>
          </cell>
          <cell r="F304">
            <v>0</v>
          </cell>
          <cell r="G304">
            <v>0</v>
          </cell>
          <cell r="H304">
            <v>850</v>
          </cell>
          <cell r="I304">
            <v>0</v>
          </cell>
        </row>
        <row r="305">
          <cell r="B305" t="str">
            <v>2.2.2.3.34</v>
          </cell>
          <cell r="C305" t="str">
            <v xml:space="preserve"> COMISIONES BANCARIAS </v>
          </cell>
          <cell r="D305">
            <v>1079</v>
          </cell>
          <cell r="E305">
            <v>0</v>
          </cell>
          <cell r="F305">
            <v>1074.5999999999999</v>
          </cell>
          <cell r="G305">
            <v>0</v>
          </cell>
          <cell r="H305">
            <v>2153.6</v>
          </cell>
          <cell r="I305">
            <v>0</v>
          </cell>
        </row>
        <row r="306">
          <cell r="B306" t="str">
            <v>2.2.2.3.34.1</v>
          </cell>
          <cell r="C306" t="str">
            <v>COMISIONES BANCARIAS</v>
          </cell>
          <cell r="D306">
            <v>1079</v>
          </cell>
          <cell r="E306">
            <v>0</v>
          </cell>
          <cell r="F306">
            <v>1074.5999999999999</v>
          </cell>
          <cell r="G306">
            <v>0</v>
          </cell>
          <cell r="H306">
            <v>2153.6</v>
          </cell>
          <cell r="I306">
            <v>0</v>
          </cell>
        </row>
        <row r="307">
          <cell r="B307" t="str">
            <v>2.2.2.3.51</v>
          </cell>
          <cell r="C307" t="str">
            <v>HERRAMIENTAS DE MANO  Y EQUIPO MENOR</v>
          </cell>
          <cell r="D307">
            <v>0</v>
          </cell>
          <cell r="E307">
            <v>0</v>
          </cell>
          <cell r="F307">
            <v>3398.63</v>
          </cell>
          <cell r="G307">
            <v>0</v>
          </cell>
          <cell r="H307">
            <v>3398.63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9551.7861640000046</v>
          </cell>
          <cell r="E308">
            <v>0</v>
          </cell>
          <cell r="F308">
            <v>22569.159809000001</v>
          </cell>
          <cell r="G308">
            <v>0</v>
          </cell>
          <cell r="H308">
            <v>32120.945973000005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9551.7861640000046</v>
          </cell>
          <cell r="E309">
            <v>0</v>
          </cell>
          <cell r="F309">
            <v>22569.159809000001</v>
          </cell>
          <cell r="G309">
            <v>0</v>
          </cell>
          <cell r="H309">
            <v>32120.945973000005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0</v>
          </cell>
          <cell r="E310">
            <v>0</v>
          </cell>
          <cell r="F310">
            <v>206</v>
          </cell>
          <cell r="G310">
            <v>0</v>
          </cell>
          <cell r="H310">
            <v>206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2.095992599999974E-2</v>
          </cell>
          <cell r="F311">
            <v>4876.4839640000018</v>
          </cell>
          <cell r="G311">
            <v>0</v>
          </cell>
          <cell r="H311">
            <v>0</v>
          </cell>
          <cell r="I311">
            <v>-4876.4516323860016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2.095992599999974E-2</v>
          </cell>
          <cell r="F312">
            <v>0</v>
          </cell>
          <cell r="G312">
            <v>0</v>
          </cell>
          <cell r="H312">
            <v>0</v>
          </cell>
          <cell r="I312">
            <v>2.0431613999999737E-2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2.095992599999974E-2</v>
          </cell>
          <cell r="F313">
            <v>0</v>
          </cell>
          <cell r="G313">
            <v>0</v>
          </cell>
          <cell r="H313">
            <v>0</v>
          </cell>
          <cell r="I313">
            <v>2.0431613999999737E-2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0</v>
          </cell>
          <cell r="E314">
            <v>0</v>
          </cell>
          <cell r="F314">
            <v>4876.4720640000014</v>
          </cell>
          <cell r="G314">
            <v>0</v>
          </cell>
          <cell r="H314">
            <v>4876.4720640000014</v>
          </cell>
          <cell r="I314">
            <v>0</v>
          </cell>
        </row>
        <row r="315">
          <cell r="B315" t="str">
            <v>2.3.2.11</v>
          </cell>
          <cell r="C315" t="str">
            <v>MERMAS Y/O DESPERDICIOS DE INVENTARIOS</v>
          </cell>
          <cell r="D315">
            <v>0</v>
          </cell>
          <cell r="E315">
            <v>0</v>
          </cell>
          <cell r="F315">
            <v>4876.4720640000014</v>
          </cell>
          <cell r="G315">
            <v>0</v>
          </cell>
          <cell r="H315">
            <v>4876.4720640000014</v>
          </cell>
          <cell r="I315">
            <v>0</v>
          </cell>
        </row>
        <row r="316">
          <cell r="B316" t="str">
            <v>2.4</v>
          </cell>
          <cell r="C316" t="str">
            <v xml:space="preserve"> RESULTADO INTEGRAL DE FINANCIAMIENTO </v>
          </cell>
          <cell r="D316">
            <v>1416.396835000005</v>
          </cell>
          <cell r="E316">
            <v>0</v>
          </cell>
          <cell r="F316">
            <v>5678.6187</v>
          </cell>
          <cell r="G316">
            <v>2143.4929000000002</v>
          </cell>
          <cell r="H316">
            <v>4951.522635000003</v>
          </cell>
          <cell r="I316">
            <v>0</v>
          </cell>
        </row>
        <row r="317">
          <cell r="B317" t="str">
            <v>2.4.1</v>
          </cell>
          <cell r="C317" t="str">
            <v xml:space="preserve"> INTERESES A CARGO </v>
          </cell>
          <cell r="D317">
            <v>4500</v>
          </cell>
          <cell r="E317">
            <v>0</v>
          </cell>
          <cell r="F317">
            <v>4500</v>
          </cell>
          <cell r="G317">
            <v>0</v>
          </cell>
          <cell r="H317">
            <v>9000</v>
          </cell>
          <cell r="I317">
            <v>0</v>
          </cell>
        </row>
        <row r="318">
          <cell r="B318" t="str">
            <v>2.4.1.2</v>
          </cell>
          <cell r="C318" t="str">
            <v xml:space="preserve"> INTERESES A CARGO DE PERSONAS FISICAS </v>
          </cell>
          <cell r="D318">
            <v>4500</v>
          </cell>
          <cell r="E318">
            <v>0</v>
          </cell>
          <cell r="F318">
            <v>4500</v>
          </cell>
          <cell r="G318">
            <v>0</v>
          </cell>
          <cell r="H318">
            <v>9000</v>
          </cell>
          <cell r="I318">
            <v>0</v>
          </cell>
        </row>
        <row r="319">
          <cell r="B319" t="str">
            <v>2.4.1.2.1</v>
          </cell>
          <cell r="C319" t="str">
            <v>INTERESES A CARGO DE PERSONAS FISICAS NACIONAL</v>
          </cell>
          <cell r="D319">
            <v>4500</v>
          </cell>
          <cell r="E319">
            <v>0</v>
          </cell>
          <cell r="F319">
            <v>4500</v>
          </cell>
          <cell r="G319">
            <v>0</v>
          </cell>
          <cell r="H319">
            <v>9000</v>
          </cell>
          <cell r="I319">
            <v>0</v>
          </cell>
        </row>
        <row r="320">
          <cell r="B320" t="str">
            <v>2.4.3</v>
          </cell>
          <cell r="C320" t="str">
            <v xml:space="preserve"> FLUCTUACION CAMBIARIA </v>
          </cell>
          <cell r="D320">
            <v>7070.157100000004</v>
          </cell>
          <cell r="E320">
            <v>0</v>
          </cell>
          <cell r="F320">
            <v>1178.6187</v>
          </cell>
          <cell r="G320">
            <v>2143.4929000000002</v>
          </cell>
          <cell r="H320">
            <v>6105.2829000000029</v>
          </cell>
          <cell r="I320">
            <v>0</v>
          </cell>
        </row>
        <row r="321">
          <cell r="B321" t="str">
            <v>2.4.3.1</v>
          </cell>
          <cell r="C321" t="str">
            <v xml:space="preserve"> PERDIDA CAMBIARIA </v>
          </cell>
          <cell r="D321">
            <v>7070.1571000000113</v>
          </cell>
          <cell r="E321">
            <v>0</v>
          </cell>
          <cell r="F321">
            <v>1178.6187</v>
          </cell>
          <cell r="G321">
            <v>0</v>
          </cell>
          <cell r="H321">
            <v>8248.7758000000103</v>
          </cell>
          <cell r="I321">
            <v>0</v>
          </cell>
        </row>
        <row r="322">
          <cell r="B322" t="str">
            <v>2.4.3.1.1</v>
          </cell>
          <cell r="C322" t="str">
            <v>PERDIDA CAMBIARIA</v>
          </cell>
          <cell r="D322">
            <v>7070.1571000000113</v>
          </cell>
          <cell r="E322">
            <v>0</v>
          </cell>
          <cell r="F322">
            <v>1178.6187</v>
          </cell>
          <cell r="G322">
            <v>0</v>
          </cell>
          <cell r="H322">
            <v>8248.7758000000103</v>
          </cell>
          <cell r="I322">
            <v>0</v>
          </cell>
        </row>
        <row r="323">
          <cell r="B323" t="str">
            <v>2.4.3.2</v>
          </cell>
          <cell r="C323" t="str">
            <v xml:space="preserve"> GANANCIA CAMBIARIA </v>
          </cell>
          <cell r="D323">
            <v>0</v>
          </cell>
          <cell r="E323">
            <v>0</v>
          </cell>
          <cell r="F323">
            <v>0</v>
          </cell>
          <cell r="G323">
            <v>2143.4929000000002</v>
          </cell>
          <cell r="H323">
            <v>0</v>
          </cell>
          <cell r="I323">
            <v>2143.4929000000075</v>
          </cell>
        </row>
        <row r="324">
          <cell r="B324" t="str">
            <v>2.4.3.2.1</v>
          </cell>
          <cell r="C324" t="str">
            <v>GANANCIA CAMBIARIA</v>
          </cell>
          <cell r="D324">
            <v>0</v>
          </cell>
          <cell r="E324">
            <v>0</v>
          </cell>
          <cell r="F324">
            <v>0</v>
          </cell>
          <cell r="G324">
            <v>2143.4929000000002</v>
          </cell>
          <cell r="H324">
            <v>0</v>
          </cell>
          <cell r="I324">
            <v>2143.4929000000075</v>
          </cell>
        </row>
        <row r="325">
          <cell r="B325" t="str">
            <v>2.4.6</v>
          </cell>
          <cell r="C325" t="str">
            <v xml:space="preserve"> OTROS CONCEPTOS FINANCIEROS </v>
          </cell>
          <cell r="D325">
            <v>-10153.760264999999</v>
          </cell>
          <cell r="E325">
            <v>0</v>
          </cell>
          <cell r="F325">
            <v>0</v>
          </cell>
          <cell r="G325">
            <v>0</v>
          </cell>
          <cell r="H325">
            <v>-10153.760264999999</v>
          </cell>
          <cell r="I325">
            <v>0</v>
          </cell>
        </row>
        <row r="326">
          <cell r="B326" t="str">
            <v>2.4.6.2</v>
          </cell>
          <cell r="C326" t="str">
            <v xml:space="preserve"> OTROS CONCEPTOS FINANCIEROS A FAVOR </v>
          </cell>
          <cell r="D326">
            <v>0</v>
          </cell>
          <cell r="E326">
            <v>10153.760264999999</v>
          </cell>
          <cell r="F326">
            <v>0</v>
          </cell>
          <cell r="G326">
            <v>0</v>
          </cell>
          <cell r="H326">
            <v>0</v>
          </cell>
          <cell r="I326">
            <v>10153.760264999999</v>
          </cell>
        </row>
        <row r="327">
          <cell r="B327" t="str">
            <v>2.4.6.2.2</v>
          </cell>
          <cell r="C327" t="str">
            <v>DESCUENTO SOBRE COMPRAS COMERCIAL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2.6</v>
          </cell>
          <cell r="C328" t="str">
            <v xml:space="preserve"> IMPUESTOS A LA UTILIDAD </v>
          </cell>
          <cell r="D328">
            <v>1009</v>
          </cell>
          <cell r="E328">
            <v>0</v>
          </cell>
          <cell r="F328">
            <v>0</v>
          </cell>
          <cell r="G328">
            <v>1009</v>
          </cell>
          <cell r="H328">
            <v>0</v>
          </cell>
          <cell r="I328">
            <v>0</v>
          </cell>
        </row>
        <row r="329">
          <cell r="B329" t="str">
            <v>2.6.1</v>
          </cell>
          <cell r="C329" t="str">
            <v xml:space="preserve"> IMPUESTOS CAUSADOS </v>
          </cell>
          <cell r="D329">
            <v>1009</v>
          </cell>
          <cell r="E329">
            <v>0</v>
          </cell>
          <cell r="F329">
            <v>0</v>
          </cell>
          <cell r="G329">
            <v>1009</v>
          </cell>
          <cell r="H329">
            <v>0</v>
          </cell>
          <cell r="I329">
            <v>0</v>
          </cell>
        </row>
        <row r="330">
          <cell r="B330" t="str">
            <v>2.6.1.1</v>
          </cell>
          <cell r="C330" t="str">
            <v xml:space="preserve"> IMPUESTO SOBRE LA RENTA </v>
          </cell>
          <cell r="D330">
            <v>1009</v>
          </cell>
          <cell r="E330">
            <v>0</v>
          </cell>
          <cell r="F330">
            <v>0</v>
          </cell>
          <cell r="G330">
            <v>1009</v>
          </cell>
          <cell r="H330">
            <v>0</v>
          </cell>
          <cell r="I330">
            <v>0</v>
          </cell>
        </row>
        <row r="331">
          <cell r="B331" t="str">
            <v>2.6.1.1.3</v>
          </cell>
          <cell r="C331" t="str">
            <v>ISR PERSONAS FISICAS</v>
          </cell>
          <cell r="D331">
            <v>1009</v>
          </cell>
          <cell r="E331">
            <v>0</v>
          </cell>
          <cell r="F331">
            <v>0</v>
          </cell>
          <cell r="G331">
            <v>1009</v>
          </cell>
          <cell r="H331">
            <v>0</v>
          </cell>
          <cell r="I331">
            <v>0</v>
          </cell>
        </row>
        <row r="332">
          <cell r="B332" t="str">
            <v/>
          </cell>
          <cell r="C332" t="str">
            <v>&lt;div align="right"&gt; TOTALES &lt;/div&gt;</v>
          </cell>
          <cell r="D332">
            <v>1939128.2769537077</v>
          </cell>
          <cell r="E332">
            <v>1939128.2773977902</v>
          </cell>
          <cell r="F332">
            <v>1757075.115402688</v>
          </cell>
          <cell r="G332">
            <v>1757075.1154486879</v>
          </cell>
          <cell r="H332">
            <v>2291563.98926757</v>
          </cell>
          <cell r="I332">
            <v>2291563.9897576529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2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1616105.5219635689</v>
          </cell>
          <cell r="E4">
            <v>0</v>
          </cell>
          <cell r="F4">
            <v>1630281.7503760001</v>
          </cell>
          <cell r="G4">
            <v>1404518.3741940004</v>
          </cell>
          <cell r="H4">
            <v>1841868.8981455686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1420562.0266635688</v>
          </cell>
          <cell r="E5">
            <v>0</v>
          </cell>
          <cell r="F5">
            <v>1630281.7503760001</v>
          </cell>
          <cell r="G5">
            <v>1401465.6810940003</v>
          </cell>
          <cell r="H5">
            <v>1649378.0959455685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99075.062900002435</v>
          </cell>
          <cell r="E6">
            <v>0</v>
          </cell>
          <cell r="F6">
            <v>423939.6399999999</v>
          </cell>
          <cell r="G6">
            <v>490892.70000000013</v>
          </cell>
          <cell r="H6">
            <v>32122.002900002204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99075.062900002435</v>
          </cell>
          <cell r="E7">
            <v>0</v>
          </cell>
          <cell r="F7">
            <v>423939.6399999999</v>
          </cell>
          <cell r="G7">
            <v>490892.70000000013</v>
          </cell>
          <cell r="H7">
            <v>32122.002900002204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99075.062900002435</v>
          </cell>
          <cell r="E8">
            <v>0</v>
          </cell>
          <cell r="F8">
            <v>423939.6399999999</v>
          </cell>
          <cell r="G8">
            <v>490892.70000000013</v>
          </cell>
          <cell r="H8">
            <v>32122.002900002204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4116.3899999999994</v>
          </cell>
          <cell r="E9">
            <v>0</v>
          </cell>
          <cell r="F9">
            <v>1300</v>
          </cell>
          <cell r="G9">
            <v>0</v>
          </cell>
          <cell r="H9">
            <v>5416.3899999999994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4116.3899999999994</v>
          </cell>
          <cell r="E10">
            <v>0</v>
          </cell>
          <cell r="F10">
            <v>1300</v>
          </cell>
          <cell r="G10">
            <v>0</v>
          </cell>
          <cell r="H10">
            <v>5416.3899999999994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3116.39</v>
          </cell>
          <cell r="E12">
            <v>0</v>
          </cell>
          <cell r="F12">
            <v>300</v>
          </cell>
          <cell r="G12">
            <v>0</v>
          </cell>
          <cell r="H12">
            <v>3416.39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1.1.1.1.1.1.2</v>
          </cell>
          <cell r="C14" t="str">
            <v xml:space="preserve"> BANCOS </v>
          </cell>
          <cell r="D14">
            <v>94958.672900002435</v>
          </cell>
          <cell r="E14">
            <v>0</v>
          </cell>
          <cell r="F14">
            <v>422639.6399999999</v>
          </cell>
          <cell r="G14">
            <v>490892.70000000013</v>
          </cell>
          <cell r="H14">
            <v>26705.612900002205</v>
          </cell>
          <cell r="I14">
            <v>0</v>
          </cell>
        </row>
        <row r="15">
          <cell r="B15" t="str">
            <v>1.1.1.1.1.1.2.1</v>
          </cell>
          <cell r="C15" t="str">
            <v xml:space="preserve"> BANCOS NACIONALES </v>
          </cell>
          <cell r="D15">
            <v>94958.672900002435</v>
          </cell>
          <cell r="E15">
            <v>0</v>
          </cell>
          <cell r="F15">
            <v>422639.6399999999</v>
          </cell>
          <cell r="G15">
            <v>490892.70000000013</v>
          </cell>
          <cell r="H15">
            <v>26705.612900002205</v>
          </cell>
          <cell r="I15">
            <v>0</v>
          </cell>
        </row>
        <row r="16">
          <cell r="B16" t="str">
            <v>1.1.1.1.1.1.2.1.1</v>
          </cell>
          <cell r="C16" t="str">
            <v>SANTANDER</v>
          </cell>
          <cell r="D16">
            <v>94958.67290000245</v>
          </cell>
          <cell r="E16">
            <v>0</v>
          </cell>
          <cell r="F16">
            <v>422409.6399999999</v>
          </cell>
          <cell r="G16">
            <v>490892.70000000013</v>
          </cell>
          <cell r="H16">
            <v>26475.612900002219</v>
          </cell>
          <cell r="I16">
            <v>0</v>
          </cell>
        </row>
        <row r="17">
          <cell r="B17" t="str">
            <v>1.1.1.1.1.1.2.1.2</v>
          </cell>
          <cell r="C17" t="str">
            <v>CLARA - TARJETA DE CREDITO</v>
          </cell>
          <cell r="D17">
            <v>0</v>
          </cell>
          <cell r="E17">
            <v>0</v>
          </cell>
          <cell r="F17">
            <v>230</v>
          </cell>
          <cell r="G17">
            <v>0</v>
          </cell>
          <cell r="H17">
            <v>229.99999999998545</v>
          </cell>
          <cell r="I17">
            <v>0</v>
          </cell>
        </row>
        <row r="18">
          <cell r="B18" t="str">
            <v>1.1.1.3</v>
          </cell>
          <cell r="C18" t="str">
            <v xml:space="preserve"> CUENTAS POR COBRAR </v>
          </cell>
          <cell r="D18">
            <v>413369.76497194456</v>
          </cell>
          <cell r="E18">
            <v>0</v>
          </cell>
          <cell r="F18">
            <v>601153.52039199998</v>
          </cell>
          <cell r="G18">
            <v>455440.13199200004</v>
          </cell>
          <cell r="H18">
            <v>559083.15337194444</v>
          </cell>
          <cell r="I18">
            <v>0</v>
          </cell>
        </row>
        <row r="19">
          <cell r="B19" t="str">
            <v>1.1.1.3.1</v>
          </cell>
          <cell r="C19" t="str">
            <v xml:space="preserve"> A CARGO DE CLIENTES </v>
          </cell>
          <cell r="D19">
            <v>408790.25481327658</v>
          </cell>
          <cell r="E19">
            <v>0</v>
          </cell>
          <cell r="F19">
            <v>530619.12039199995</v>
          </cell>
          <cell r="G19">
            <v>384905.73199200002</v>
          </cell>
          <cell r="H19">
            <v>554503.64321327652</v>
          </cell>
          <cell r="I19">
            <v>0</v>
          </cell>
        </row>
        <row r="20">
          <cell r="B20" t="str">
            <v>1.1.1.3.1.1</v>
          </cell>
          <cell r="C20" t="str">
            <v xml:space="preserve"> CLIENTES NACIONALES </v>
          </cell>
          <cell r="D20">
            <v>408790.25481327658</v>
          </cell>
          <cell r="E20">
            <v>0</v>
          </cell>
          <cell r="F20">
            <v>530619.12039199995</v>
          </cell>
          <cell r="G20">
            <v>384905.73199200002</v>
          </cell>
          <cell r="H20">
            <v>554503.64321327652</v>
          </cell>
          <cell r="I20">
            <v>0</v>
          </cell>
        </row>
        <row r="21">
          <cell r="B21" t="str">
            <v>1.1.1.3.1.1.1</v>
          </cell>
          <cell r="C21" t="str">
            <v xml:space="preserve">HOSPITALES H SA DE CV  </v>
          </cell>
          <cell r="D21">
            <v>13756.312399999995</v>
          </cell>
          <cell r="E21">
            <v>0</v>
          </cell>
          <cell r="F21">
            <v>40601.879199999988</v>
          </cell>
          <cell r="G21">
            <v>12496.5988</v>
          </cell>
          <cell r="H21">
            <v>41861.592799999984</v>
          </cell>
          <cell r="I21">
            <v>0</v>
          </cell>
        </row>
        <row r="22">
          <cell r="B22" t="str">
            <v>1.1.1.3.1.1.6</v>
          </cell>
          <cell r="C22" t="str">
            <v xml:space="preserve">CORPORATIVO HOSPITAL SATELITE SA DE CV  </v>
          </cell>
          <cell r="D22">
            <v>10840.026</v>
          </cell>
          <cell r="E22">
            <v>0</v>
          </cell>
          <cell r="F22">
            <v>1023.2708</v>
          </cell>
          <cell r="G22">
            <v>3621.172</v>
          </cell>
          <cell r="H22">
            <v>8242.1247999999996</v>
          </cell>
          <cell r="I22">
            <v>0</v>
          </cell>
        </row>
        <row r="23">
          <cell r="B23" t="str">
            <v>1.1.1.3.1.1.8</v>
          </cell>
          <cell r="C23" t="str">
            <v xml:space="preserve">SIGNA SA DE CV  </v>
          </cell>
          <cell r="D23">
            <v>3841.4675999999999</v>
          </cell>
          <cell r="E23">
            <v>0</v>
          </cell>
          <cell r="F23">
            <v>7682.9351999999999</v>
          </cell>
          <cell r="G23">
            <v>7682.9351999999999</v>
          </cell>
          <cell r="H23">
            <v>3841.4675999999999</v>
          </cell>
          <cell r="I23">
            <v>0</v>
          </cell>
        </row>
        <row r="24">
          <cell r="B24" t="str">
            <v>1.1.1.3.1.1.10</v>
          </cell>
          <cell r="C24" t="str">
            <v xml:space="preserve">H. S. P SAN PEDRO HOSPITAL SA DE CV  </v>
          </cell>
          <cell r="D24">
            <v>0</v>
          </cell>
          <cell r="E24">
            <v>0</v>
          </cell>
          <cell r="F24">
            <v>41506.818399999996</v>
          </cell>
          <cell r="G24">
            <v>0</v>
          </cell>
          <cell r="H24">
            <v>41506.818399999996</v>
          </cell>
          <cell r="I24">
            <v>0</v>
          </cell>
        </row>
        <row r="25">
          <cell r="B25" t="str">
            <v>1.1.1.3.1.1.12</v>
          </cell>
          <cell r="C25" t="str">
            <v xml:space="preserve">FUNDACION SANTOS Y DE LA GARZA EVIA IBP  </v>
          </cell>
          <cell r="D25">
            <v>119146.63920400105</v>
          </cell>
          <cell r="E25">
            <v>0</v>
          </cell>
          <cell r="F25">
            <v>142502.19519999999</v>
          </cell>
          <cell r="G25">
            <v>119146.63920000001</v>
          </cell>
          <cell r="H25">
            <v>142502.19520400104</v>
          </cell>
          <cell r="I25">
            <v>0</v>
          </cell>
        </row>
        <row r="26">
          <cell r="B26" t="str">
            <v>1.1.1.3.1.1.13</v>
          </cell>
          <cell r="C26" t="str">
            <v xml:space="preserve">OPERADORA NUEVA CLINICA SANTA MARIA SA DE CV  </v>
          </cell>
          <cell r="D26">
            <v>41898.227998999995</v>
          </cell>
          <cell r="E26">
            <v>0</v>
          </cell>
          <cell r="F26">
            <v>127067.3048</v>
          </cell>
          <cell r="G26">
            <v>116041.4004</v>
          </cell>
          <cell r="H26">
            <v>52924.132398999995</v>
          </cell>
          <cell r="I26">
            <v>0</v>
          </cell>
        </row>
        <row r="27">
          <cell r="B27" t="str">
            <v>1.1.1.3.1.1.15</v>
          </cell>
          <cell r="C27" t="str">
            <v xml:space="preserve">CLIN HER SA DE CV  </v>
          </cell>
          <cell r="D27">
            <v>11626.865599999903</v>
          </cell>
          <cell r="E27">
            <v>0</v>
          </cell>
          <cell r="F27">
            <v>58123.864800000003</v>
          </cell>
          <cell r="G27">
            <v>11626.865599999999</v>
          </cell>
          <cell r="H27">
            <v>58123.864799999908</v>
          </cell>
          <cell r="I27">
            <v>0</v>
          </cell>
        </row>
        <row r="28">
          <cell r="B28" t="str">
            <v>1.1.1.3.1.1.16</v>
          </cell>
          <cell r="C28" t="str">
            <v xml:space="preserve">FUTURA PROMOCIONES INMOBILIARIAS SC  </v>
          </cell>
          <cell r="D28">
            <v>70060.543202000204</v>
          </cell>
          <cell r="E28">
            <v>0</v>
          </cell>
          <cell r="F28">
            <v>36073.691600000013</v>
          </cell>
          <cell r="G28">
            <v>17073.1584</v>
          </cell>
          <cell r="H28">
            <v>89061.07640200021</v>
          </cell>
          <cell r="I28">
            <v>0</v>
          </cell>
        </row>
        <row r="29">
          <cell r="B29" t="str">
            <v>1.1.1.3.1.1.19</v>
          </cell>
          <cell r="C29" t="str">
            <v xml:space="preserve">CHRISTUS MUGUERZA SISTEMAS HOSPITALARIOS SA DE CV  </v>
          </cell>
          <cell r="D29">
            <v>55695.195999999982</v>
          </cell>
          <cell r="E29">
            <v>0</v>
          </cell>
          <cell r="F29">
            <v>28353.903200000001</v>
          </cell>
          <cell r="G29">
            <v>0</v>
          </cell>
          <cell r="H29">
            <v>84049.099199999982</v>
          </cell>
          <cell r="I29">
            <v>0</v>
          </cell>
        </row>
        <row r="30">
          <cell r="B30" t="str">
            <v>1.1.1.3.1.1.21</v>
          </cell>
          <cell r="C30" t="str">
            <v xml:space="preserve">STERILE SERVICE MÉXICO, S.A. DE C.V.  </v>
          </cell>
          <cell r="D30">
            <v>0</v>
          </cell>
          <cell r="E30">
            <v>0</v>
          </cell>
          <cell r="F30">
            <v>577.36680000000001</v>
          </cell>
          <cell r="G30">
            <v>577.36680000000001</v>
          </cell>
          <cell r="H30">
            <v>0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48160.067999999999</v>
          </cell>
          <cell r="E31">
            <v>0</v>
          </cell>
          <cell r="F31">
            <v>22595.2572</v>
          </cell>
          <cell r="G31">
            <v>48160.068000000007</v>
          </cell>
          <cell r="H31">
            <v>22595.257199999993</v>
          </cell>
          <cell r="I31">
            <v>0</v>
          </cell>
        </row>
        <row r="32">
          <cell r="B32" t="str">
            <v>1.1.1.3.1.1.27</v>
          </cell>
          <cell r="C32" t="str">
            <v xml:space="preserve">OPERADORA DE HOSPITALES ANGELES, S.A.  </v>
          </cell>
          <cell r="D32">
            <v>33764.908800000012</v>
          </cell>
          <cell r="E32">
            <v>0</v>
          </cell>
          <cell r="F32">
            <v>0</v>
          </cell>
          <cell r="G32">
            <v>23968.894400000001</v>
          </cell>
          <cell r="H32">
            <v>9796.0144000000109</v>
          </cell>
          <cell r="I32">
            <v>0</v>
          </cell>
        </row>
        <row r="33">
          <cell r="B33" t="str">
            <v>1.1.1.3.1.1.30</v>
          </cell>
          <cell r="C33" t="str">
            <v xml:space="preserve">FOREFRONT MEDICA MEXICO SA DE CV  </v>
          </cell>
          <cell r="D33">
            <v>0</v>
          </cell>
          <cell r="E33">
            <v>0</v>
          </cell>
          <cell r="F33">
            <v>1399.6792</v>
          </cell>
          <cell r="G33">
            <v>1399.6792</v>
          </cell>
          <cell r="H33">
            <v>0</v>
          </cell>
          <cell r="I33">
            <v>0</v>
          </cell>
        </row>
        <row r="34">
          <cell r="B34" t="str">
            <v>1.1.1.3.1.1.31</v>
          </cell>
          <cell r="C34" t="str">
            <v xml:space="preserve">MYM BIOMEDICA E INDUSTRIAL SA DE CV  </v>
          </cell>
          <cell r="D34">
            <v>0</v>
          </cell>
          <cell r="E34">
            <v>0</v>
          </cell>
          <cell r="F34">
            <v>21531.223999999998</v>
          </cell>
          <cell r="G34">
            <v>21531.223999999998</v>
          </cell>
          <cell r="H34">
            <v>0</v>
          </cell>
          <cell r="I34">
            <v>0</v>
          </cell>
        </row>
        <row r="35">
          <cell r="B35" t="str">
            <v>1.1.1.3.1.1.32</v>
          </cell>
          <cell r="C35" t="str">
            <v xml:space="preserve">ZULMA ALFONSO CORTEZ  </v>
          </cell>
          <cell r="D35">
            <v>0</v>
          </cell>
          <cell r="E35">
            <v>0</v>
          </cell>
          <cell r="F35">
            <v>1579.729992</v>
          </cell>
          <cell r="G35">
            <v>1579.729992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4579.5101586679775</v>
          </cell>
          <cell r="E36">
            <v>0</v>
          </cell>
          <cell r="F36">
            <v>70534.399999999994</v>
          </cell>
          <cell r="G36">
            <v>70534.399999999994</v>
          </cell>
          <cell r="H36">
            <v>4579.5101586679775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4578.9401586679705</v>
          </cell>
          <cell r="E37">
            <v>0</v>
          </cell>
          <cell r="F37">
            <v>70534.399999999994</v>
          </cell>
          <cell r="G37">
            <v>70534.399999999994</v>
          </cell>
          <cell r="H37">
            <v>4578.9401586679705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4578.9401586679705</v>
          </cell>
          <cell r="E38">
            <v>0</v>
          </cell>
          <cell r="F38">
            <v>70534.399999999994</v>
          </cell>
          <cell r="G38">
            <v>70534.399999999994</v>
          </cell>
          <cell r="H38">
            <v>4578.9401586679705</v>
          </cell>
          <cell r="I38">
            <v>0</v>
          </cell>
        </row>
        <row r="39">
          <cell r="B39" t="str">
            <v>1.1.1.3.2.4.1.1</v>
          </cell>
          <cell r="C39" t="str">
            <v xml:space="preserve">ILT SERVICIOS ADUANALES S.C.  </v>
          </cell>
          <cell r="D39">
            <v>0</v>
          </cell>
          <cell r="E39">
            <v>0</v>
          </cell>
          <cell r="F39">
            <v>50000</v>
          </cell>
          <cell r="G39">
            <v>50000</v>
          </cell>
          <cell r="H39">
            <v>0</v>
          </cell>
          <cell r="I39">
            <v>0</v>
          </cell>
        </row>
        <row r="40">
          <cell r="B40" t="str">
            <v>1.1.1.3.2.4.1.2</v>
          </cell>
          <cell r="C40" t="str">
            <v xml:space="preserve">ERNESTO LARIOS LEON  </v>
          </cell>
          <cell r="D40">
            <v>0.93999999999869033</v>
          </cell>
          <cell r="E40">
            <v>0</v>
          </cell>
          <cell r="F40">
            <v>0</v>
          </cell>
          <cell r="G40">
            <v>0</v>
          </cell>
          <cell r="H40">
            <v>0.93999999999869033</v>
          </cell>
          <cell r="I40">
            <v>0</v>
          </cell>
        </row>
        <row r="41">
          <cell r="B41" t="str">
            <v>1.1.1.3.2.4.1.6</v>
          </cell>
          <cell r="C41" t="str">
            <v xml:space="preserve">AARI YOLANDA RAMIREZ  </v>
          </cell>
          <cell r="D41">
            <v>4578</v>
          </cell>
          <cell r="E41">
            <v>0</v>
          </cell>
          <cell r="F41">
            <v>0</v>
          </cell>
          <cell r="G41">
            <v>0</v>
          </cell>
          <cell r="H41">
            <v>4578</v>
          </cell>
          <cell r="I41">
            <v>0</v>
          </cell>
        </row>
        <row r="42">
          <cell r="B42" t="str">
            <v>1.1.1.3.2.4.1.7</v>
          </cell>
          <cell r="C42" t="str">
            <v xml:space="preserve">GAMA CARGO S.C.  </v>
          </cell>
          <cell r="D42">
            <v>0</v>
          </cell>
          <cell r="E42">
            <v>0</v>
          </cell>
          <cell r="F42">
            <v>12319</v>
          </cell>
          <cell r="G42">
            <v>12319</v>
          </cell>
          <cell r="H42">
            <v>0</v>
          </cell>
          <cell r="I42">
            <v>0</v>
          </cell>
        </row>
        <row r="43">
          <cell r="B43" t="str">
            <v>1.1.1.3.2.4.1.8</v>
          </cell>
          <cell r="C43" t="str">
            <v>EDENRED MÉXICO, S.A. DE C.V.</v>
          </cell>
          <cell r="D43">
            <v>0</v>
          </cell>
          <cell r="E43">
            <v>0</v>
          </cell>
          <cell r="F43">
            <v>8215.4</v>
          </cell>
          <cell r="G43">
            <v>8215.4</v>
          </cell>
          <cell r="H43">
            <v>0</v>
          </cell>
          <cell r="I43">
            <v>0</v>
          </cell>
        </row>
        <row r="44">
          <cell r="B44" t="str">
            <v>1.1.1.3.2.5</v>
          </cell>
          <cell r="C44" t="str">
            <v xml:space="preserve"> IMPUESTOS A FAVOR 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1.1.1.3.2.5.1</v>
          </cell>
          <cell r="C45" t="str">
            <v>IVA A FAVOR</v>
          </cell>
          <cell r="D45">
            <v>0.57000000000698492</v>
          </cell>
          <cell r="E45">
            <v>0</v>
          </cell>
          <cell r="F45">
            <v>0</v>
          </cell>
          <cell r="G45">
            <v>0</v>
          </cell>
          <cell r="H45">
            <v>0.57000000000698492</v>
          </cell>
          <cell r="I45">
            <v>0</v>
          </cell>
        </row>
        <row r="46">
          <cell r="B46" t="str">
            <v>1.1.1.5</v>
          </cell>
          <cell r="C46" t="str">
            <v xml:space="preserve"> INVENTARIOS </v>
          </cell>
          <cell r="D46">
            <v>405912.98970864998</v>
          </cell>
          <cell r="E46">
            <v>0</v>
          </cell>
          <cell r="F46">
            <v>408167.36798400001</v>
          </cell>
          <cell r="G46">
            <v>351826.74310199998</v>
          </cell>
          <cell r="H46">
            <v>462253.61459064996</v>
          </cell>
          <cell r="I46">
            <v>0</v>
          </cell>
        </row>
        <row r="47">
          <cell r="B47" t="str">
            <v>1.1.1.5.1</v>
          </cell>
          <cell r="C47" t="str">
            <v xml:space="preserve"> PRODUCTOS TERMINADOS </v>
          </cell>
          <cell r="D47">
            <v>405912.98970864998</v>
          </cell>
          <cell r="E47">
            <v>0</v>
          </cell>
          <cell r="F47">
            <v>408167.36798400001</v>
          </cell>
          <cell r="G47">
            <v>351826.74310199998</v>
          </cell>
          <cell r="H47">
            <v>462253.61459064996</v>
          </cell>
          <cell r="I47">
            <v>0</v>
          </cell>
        </row>
        <row r="48">
          <cell r="B48" t="str">
            <v>1.1.1.5.1.1</v>
          </cell>
          <cell r="C48" t="str">
            <v xml:space="preserve"> ALMACÉN MATRIZ </v>
          </cell>
          <cell r="D48">
            <v>266897.21551707992</v>
          </cell>
          <cell r="E48">
            <v>0</v>
          </cell>
          <cell r="F48">
            <v>247442.25889000003</v>
          </cell>
          <cell r="G48">
            <v>217437.96062999996</v>
          </cell>
          <cell r="H48">
            <v>296901.51377707993</v>
          </cell>
          <cell r="I48">
            <v>0</v>
          </cell>
        </row>
        <row r="49">
          <cell r="B49" t="str">
            <v>1.1.1.5.1.2</v>
          </cell>
          <cell r="C49" t="str">
            <v xml:space="preserve"> ALMACÉN MONTERREY </v>
          </cell>
          <cell r="D49">
            <v>139015.77419157006</v>
          </cell>
          <cell r="E49">
            <v>0</v>
          </cell>
          <cell r="F49">
            <v>160725.10909399998</v>
          </cell>
          <cell r="G49">
            <v>134388.78247199999</v>
          </cell>
          <cell r="H49">
            <v>165352.10081357002</v>
          </cell>
          <cell r="I49">
            <v>0</v>
          </cell>
        </row>
        <row r="50">
          <cell r="B50" t="str">
            <v>1.1.1.9</v>
          </cell>
          <cell r="C50" t="str">
            <v xml:space="preserve"> PAGOS ANTICIPADOS </v>
          </cell>
          <cell r="D50">
            <v>488065.75236596761</v>
          </cell>
          <cell r="E50">
            <v>0</v>
          </cell>
          <cell r="F50">
            <v>126461.44</v>
          </cell>
          <cell r="G50">
            <v>83541.11</v>
          </cell>
          <cell r="H50">
            <v>530986.08236596757</v>
          </cell>
          <cell r="I50">
            <v>0</v>
          </cell>
        </row>
        <row r="51">
          <cell r="B51" t="str">
            <v>1.1.1.9.1</v>
          </cell>
          <cell r="C51" t="str">
            <v xml:space="preserve"> ANTICIPO A PROVEEDORES </v>
          </cell>
          <cell r="D51">
            <v>378806.75236596761</v>
          </cell>
          <cell r="E51">
            <v>0</v>
          </cell>
          <cell r="F51">
            <v>62080.33</v>
          </cell>
          <cell r="G51">
            <v>21160</v>
          </cell>
          <cell r="H51">
            <v>419727.08236596762</v>
          </cell>
          <cell r="I51">
            <v>0</v>
          </cell>
        </row>
        <row r="52">
          <cell r="B52" t="str">
            <v>1.1.1.9.1.1</v>
          </cell>
          <cell r="C52" t="str">
            <v xml:space="preserve"> ANTICIPO A PROVEEDORES NACIONAL </v>
          </cell>
          <cell r="D52">
            <v>0</v>
          </cell>
          <cell r="E52">
            <v>0</v>
          </cell>
          <cell r="F52">
            <v>62080.33</v>
          </cell>
          <cell r="G52">
            <v>21160</v>
          </cell>
          <cell r="H52">
            <v>40920.33236596761</v>
          </cell>
          <cell r="I52">
            <v>0</v>
          </cell>
        </row>
        <row r="53">
          <cell r="B53" t="str">
            <v>1.1.1.9.1.1.2</v>
          </cell>
          <cell r="C53" t="str">
            <v xml:space="preserve">ILT SERVICIOS ADUANALES S.C.  </v>
          </cell>
          <cell r="D53">
            <v>0</v>
          </cell>
          <cell r="E53">
            <v>0</v>
          </cell>
          <cell r="F53">
            <v>25000</v>
          </cell>
          <cell r="G53">
            <v>0</v>
          </cell>
          <cell r="H53">
            <v>25000.002365967608</v>
          </cell>
          <cell r="I53">
            <v>0</v>
          </cell>
        </row>
        <row r="54">
          <cell r="B54" t="str">
            <v>1.1.1.9.1.1.12</v>
          </cell>
          <cell r="C54" t="str">
            <v xml:space="preserve">GAMA CARGO S.C.  </v>
          </cell>
          <cell r="D54">
            <v>0</v>
          </cell>
          <cell r="E54">
            <v>0</v>
          </cell>
          <cell r="F54">
            <v>21160</v>
          </cell>
          <cell r="G54">
            <v>21160</v>
          </cell>
          <cell r="H54">
            <v>0</v>
          </cell>
          <cell r="I54">
            <v>0</v>
          </cell>
        </row>
        <row r="55">
          <cell r="B55" t="str">
            <v>1.1.1.9.1.1.13</v>
          </cell>
          <cell r="C55" t="str">
            <v>EDENRED MÉXICO, S.A. DE C.V.</v>
          </cell>
          <cell r="D55">
            <v>0</v>
          </cell>
          <cell r="E55">
            <v>0</v>
          </cell>
          <cell r="F55">
            <v>1982.62</v>
          </cell>
          <cell r="G55">
            <v>0</v>
          </cell>
          <cell r="H55">
            <v>1982.62</v>
          </cell>
          <cell r="I55">
            <v>0</v>
          </cell>
        </row>
        <row r="56">
          <cell r="B56" t="str">
            <v>1.1.1.9.1.1.14</v>
          </cell>
          <cell r="C56" t="str">
            <v xml:space="preserve">AYGÜN CERRAHI ALETLER SAN. VE TIC. A.S  </v>
          </cell>
          <cell r="D56">
            <v>0</v>
          </cell>
          <cell r="E56">
            <v>0</v>
          </cell>
          <cell r="F56">
            <v>13937.71</v>
          </cell>
          <cell r="G56">
            <v>0</v>
          </cell>
          <cell r="H56">
            <v>13937.71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0</v>
          </cell>
          <cell r="G57">
            <v>0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1.1.1.9.6</v>
          </cell>
          <cell r="C59" t="str">
            <v xml:space="preserve"> DERECHOS Y CONTRIBUCIONES PAGADOS POR ANTICIPADO </v>
          </cell>
          <cell r="D59">
            <v>109259</v>
          </cell>
          <cell r="E59">
            <v>0</v>
          </cell>
          <cell r="F59">
            <v>0</v>
          </cell>
          <cell r="G59">
            <v>0</v>
          </cell>
          <cell r="H59">
            <v>109259</v>
          </cell>
          <cell r="I59">
            <v>0</v>
          </cell>
        </row>
        <row r="60">
          <cell r="B60" t="str">
            <v>1.1.1.9.6.1</v>
          </cell>
          <cell r="C60" t="str">
            <v>DERECHOS Y CONTRIBUCIONES PAGADOS POR ANTICIPADO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1.1.1.9.13</v>
          </cell>
          <cell r="C61" t="str">
            <v xml:space="preserve"> ANTICIPO DE SALARIOS </v>
          </cell>
          <cell r="D61">
            <v>0</v>
          </cell>
          <cell r="E61">
            <v>0</v>
          </cell>
          <cell r="F61">
            <v>64381.11</v>
          </cell>
          <cell r="G61">
            <v>62381.11</v>
          </cell>
          <cell r="H61">
            <v>2000</v>
          </cell>
          <cell r="I61">
            <v>0</v>
          </cell>
        </row>
        <row r="62">
          <cell r="B62" t="str">
            <v>1.1.1.9.13.1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64381.11</v>
          </cell>
          <cell r="G62">
            <v>62381.11</v>
          </cell>
          <cell r="H62">
            <v>2000</v>
          </cell>
          <cell r="I62">
            <v>0</v>
          </cell>
        </row>
        <row r="63">
          <cell r="B63" t="str">
            <v>1.1.1.9.13.1.2</v>
          </cell>
          <cell r="C63" t="str">
            <v>EDUARDO ROMERO FLORES</v>
          </cell>
          <cell r="D63">
            <v>0</v>
          </cell>
          <cell r="E63">
            <v>0</v>
          </cell>
          <cell r="F63">
            <v>3543.74</v>
          </cell>
          <cell r="G63">
            <v>3543.74</v>
          </cell>
          <cell r="H63">
            <v>0</v>
          </cell>
          <cell r="I63">
            <v>0</v>
          </cell>
        </row>
        <row r="64">
          <cell r="B64" t="str">
            <v>1.1.1.9.13.1.6</v>
          </cell>
          <cell r="C64" t="str">
            <v xml:space="preserve">SALISA CELIA GASCA COLIN  </v>
          </cell>
          <cell r="D64">
            <v>0</v>
          </cell>
          <cell r="E64">
            <v>0</v>
          </cell>
          <cell r="F64">
            <v>3536</v>
          </cell>
          <cell r="G64">
            <v>3536</v>
          </cell>
          <cell r="H64">
            <v>0</v>
          </cell>
          <cell r="I64">
            <v>0</v>
          </cell>
        </row>
        <row r="65">
          <cell r="B65" t="str">
            <v>1.1.1.9.13.1.7</v>
          </cell>
          <cell r="C65" t="str">
            <v xml:space="preserve">BRENDA ABIGAIL RIOS MARTINEZ  </v>
          </cell>
          <cell r="D65">
            <v>0</v>
          </cell>
          <cell r="E65">
            <v>0</v>
          </cell>
          <cell r="F65">
            <v>36.86</v>
          </cell>
          <cell r="G65">
            <v>36.86</v>
          </cell>
          <cell r="H65">
            <v>0</v>
          </cell>
          <cell r="I65">
            <v>0</v>
          </cell>
        </row>
        <row r="66">
          <cell r="B66" t="str">
            <v>1.1.1.9.13.1.8</v>
          </cell>
          <cell r="C66" t="str">
            <v xml:space="preserve">NOMINA  </v>
          </cell>
          <cell r="D66">
            <v>0</v>
          </cell>
          <cell r="E66">
            <v>0</v>
          </cell>
          <cell r="F66">
            <v>32504.9</v>
          </cell>
          <cell r="G66">
            <v>32504.9</v>
          </cell>
          <cell r="H66">
            <v>0</v>
          </cell>
          <cell r="I66">
            <v>0</v>
          </cell>
        </row>
        <row r="67">
          <cell r="B67" t="str">
            <v>1.1.1.9.13.1.10</v>
          </cell>
          <cell r="C67" t="str">
            <v xml:space="preserve">BRENDA GUTIERREZ VILLANUEVA  </v>
          </cell>
          <cell r="D67">
            <v>0</v>
          </cell>
          <cell r="E67">
            <v>0</v>
          </cell>
          <cell r="F67">
            <v>5000</v>
          </cell>
          <cell r="G67">
            <v>5000</v>
          </cell>
          <cell r="H67">
            <v>0</v>
          </cell>
          <cell r="I67">
            <v>0</v>
          </cell>
        </row>
        <row r="68">
          <cell r="B68" t="str">
            <v>1.1.1.9.13.1.11</v>
          </cell>
          <cell r="C68" t="str">
            <v xml:space="preserve">DANIELA ALEJANDRA VILLANUEVA CUEVAS  </v>
          </cell>
          <cell r="D68">
            <v>0</v>
          </cell>
          <cell r="E68">
            <v>0</v>
          </cell>
          <cell r="F68">
            <v>1709.67</v>
          </cell>
          <cell r="G68">
            <v>1709.67</v>
          </cell>
          <cell r="H68">
            <v>0</v>
          </cell>
          <cell r="I68">
            <v>0</v>
          </cell>
        </row>
        <row r="69">
          <cell r="B69" t="str">
            <v>1.1.1.9.13.1.12</v>
          </cell>
          <cell r="C69" t="str">
            <v xml:space="preserve">MARIA FERNANDA BASURTO GALEANA  </v>
          </cell>
          <cell r="D69">
            <v>0</v>
          </cell>
          <cell r="E69">
            <v>0</v>
          </cell>
          <cell r="F69">
            <v>5200</v>
          </cell>
          <cell r="G69">
            <v>5200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2150</v>
          </cell>
          <cell r="G70">
            <v>2150</v>
          </cell>
          <cell r="H70">
            <v>0</v>
          </cell>
          <cell r="I70">
            <v>0</v>
          </cell>
        </row>
        <row r="71">
          <cell r="B71" t="str">
            <v>1.1.1.9.13.1.16</v>
          </cell>
          <cell r="C71" t="str">
            <v xml:space="preserve">ANDREA DE LA LUZ GARCIA  </v>
          </cell>
          <cell r="D71">
            <v>0</v>
          </cell>
          <cell r="E71">
            <v>0</v>
          </cell>
          <cell r="F71">
            <v>3000</v>
          </cell>
          <cell r="G71">
            <v>1000</v>
          </cell>
          <cell r="H71">
            <v>2000</v>
          </cell>
          <cell r="I71">
            <v>0</v>
          </cell>
        </row>
        <row r="72">
          <cell r="B72" t="str">
            <v>1.1.1.9.13.1.18</v>
          </cell>
          <cell r="C72" t="str">
            <v xml:space="preserve">MARIANA MONTSERRAT LERMA HERNANDEZ  </v>
          </cell>
          <cell r="D72">
            <v>0</v>
          </cell>
          <cell r="E72">
            <v>0</v>
          </cell>
          <cell r="F72">
            <v>2750</v>
          </cell>
          <cell r="G72">
            <v>2750</v>
          </cell>
          <cell r="H72">
            <v>0</v>
          </cell>
          <cell r="I72">
            <v>0</v>
          </cell>
        </row>
        <row r="73">
          <cell r="B73" t="str">
            <v>1.1.1.9.13.1.19</v>
          </cell>
          <cell r="C73" t="str">
            <v>JOSE LUIS RODRIGUEZ VALDEZ</v>
          </cell>
          <cell r="D73">
            <v>0</v>
          </cell>
          <cell r="E73">
            <v>0</v>
          </cell>
          <cell r="F73">
            <v>4949.9399999999996</v>
          </cell>
          <cell r="G73">
            <v>4949.9399999999996</v>
          </cell>
          <cell r="H73">
            <v>0</v>
          </cell>
          <cell r="I73">
            <v>0</v>
          </cell>
        </row>
        <row r="74">
          <cell r="B74" t="str">
            <v>1.1.1.10</v>
          </cell>
          <cell r="C74" t="str">
            <v xml:space="preserve"> OTROS ACTIVOS A CORTO PLAZO </v>
          </cell>
          <cell r="D74">
            <v>14138.456717004345</v>
          </cell>
          <cell r="E74">
            <v>0</v>
          </cell>
          <cell r="F74">
            <v>70559.781999999992</v>
          </cell>
          <cell r="G74">
            <v>19764.99600000001</v>
          </cell>
          <cell r="H74">
            <v>64933.242717004323</v>
          </cell>
          <cell r="I74">
            <v>0</v>
          </cell>
        </row>
        <row r="75">
          <cell r="B75" t="str">
            <v>1.1.1.10.1</v>
          </cell>
          <cell r="C75" t="str">
            <v xml:space="preserve"> IMPUESTOS ACREDITABLES PAGADOS </v>
          </cell>
          <cell r="D75">
            <v>0</v>
          </cell>
          <cell r="E75">
            <v>0</v>
          </cell>
          <cell r="F75">
            <v>20072.085999999999</v>
          </cell>
          <cell r="G75">
            <v>0</v>
          </cell>
          <cell r="H75">
            <v>20072.077700000129</v>
          </cell>
          <cell r="I75">
            <v>0</v>
          </cell>
        </row>
        <row r="76">
          <cell r="B76" t="str">
            <v>1.1.1.10.1.1</v>
          </cell>
          <cell r="C76" t="str">
            <v xml:space="preserve"> IVA ACREDITABLE PAGADO </v>
          </cell>
          <cell r="D76">
            <v>0</v>
          </cell>
          <cell r="E76">
            <v>0</v>
          </cell>
          <cell r="F76">
            <v>20072.085999999999</v>
          </cell>
          <cell r="G76">
            <v>0</v>
          </cell>
          <cell r="H76">
            <v>20072.077700000129</v>
          </cell>
          <cell r="I76">
            <v>0</v>
          </cell>
        </row>
        <row r="77">
          <cell r="B77" t="str">
            <v>1.1.1.10.1.1.1</v>
          </cell>
          <cell r="C77" t="str">
            <v>IVA ACREDITABLE 16% PAGADO</v>
          </cell>
          <cell r="D77">
            <v>0</v>
          </cell>
          <cell r="E77">
            <v>0</v>
          </cell>
          <cell r="F77">
            <v>10848.085999999999</v>
          </cell>
          <cell r="G77">
            <v>0</v>
          </cell>
          <cell r="H77">
            <v>10848.077700000129</v>
          </cell>
          <cell r="I77">
            <v>0</v>
          </cell>
        </row>
        <row r="78">
          <cell r="B78" t="str">
            <v>1.1.1.10.1.1.3</v>
          </cell>
          <cell r="C78" t="str">
            <v>IVA ACREDITABLE DE IMPORTACION PAGADO</v>
          </cell>
          <cell r="D78">
            <v>0</v>
          </cell>
          <cell r="E78">
            <v>0</v>
          </cell>
          <cell r="F78">
            <v>9224</v>
          </cell>
          <cell r="G78">
            <v>0</v>
          </cell>
          <cell r="H78">
            <v>9224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14138.465017004215</v>
          </cell>
          <cell r="E79">
            <v>0</v>
          </cell>
          <cell r="F79">
            <v>50487.695999999989</v>
          </cell>
          <cell r="G79">
            <v>19764.99600000001</v>
          </cell>
          <cell r="H79">
            <v>44861.165017004198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14138.465017004215</v>
          </cell>
          <cell r="E80">
            <v>0</v>
          </cell>
          <cell r="F80">
            <v>50487.695999999989</v>
          </cell>
          <cell r="G80">
            <v>19764.99600000001</v>
          </cell>
          <cell r="H80">
            <v>44861.165017004198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14138.465017004215</v>
          </cell>
          <cell r="E81">
            <v>0</v>
          </cell>
          <cell r="F81">
            <v>41263.695999999989</v>
          </cell>
          <cell r="G81">
            <v>10540.99600000001</v>
          </cell>
          <cell r="H81">
            <v>44861.165017004198</v>
          </cell>
          <cell r="I81">
            <v>0</v>
          </cell>
        </row>
        <row r="82">
          <cell r="B82" t="str">
            <v>1.1.1.10.2.1.3</v>
          </cell>
          <cell r="C82" t="str">
            <v>IVA DE IMPORTACION PENDIENTE DE PAGO</v>
          </cell>
          <cell r="D82">
            <v>0</v>
          </cell>
          <cell r="E82">
            <v>0</v>
          </cell>
          <cell r="F82">
            <v>9224</v>
          </cell>
          <cell r="G82">
            <v>9224</v>
          </cell>
          <cell r="H82">
            <v>0</v>
          </cell>
          <cell r="I82">
            <v>0</v>
          </cell>
        </row>
        <row r="83">
          <cell r="B83" t="str">
            <v>1.1.2</v>
          </cell>
          <cell r="C83" t="str">
            <v xml:space="preserve"> ACTIVOS A LARGO PLAZO </v>
          </cell>
          <cell r="D83">
            <v>195543.49530000004</v>
          </cell>
          <cell r="E83">
            <v>0</v>
          </cell>
          <cell r="F83">
            <v>0</v>
          </cell>
          <cell r="G83">
            <v>3052.6931</v>
          </cell>
          <cell r="H83">
            <v>192490.80220000003</v>
          </cell>
          <cell r="I83">
            <v>0</v>
          </cell>
        </row>
        <row r="84">
          <cell r="B84" t="str">
            <v>1.1.2.1</v>
          </cell>
          <cell r="C84" t="str">
            <v xml:space="preserve"> PROPIEDADES, PLANTA Y EQUIPO </v>
          </cell>
          <cell r="D84">
            <v>172843.49530000004</v>
          </cell>
          <cell r="E84">
            <v>0</v>
          </cell>
          <cell r="F84">
            <v>0</v>
          </cell>
          <cell r="G84">
            <v>3052.6931</v>
          </cell>
          <cell r="H84">
            <v>169790.80220000003</v>
          </cell>
          <cell r="I84">
            <v>0</v>
          </cell>
        </row>
        <row r="85">
          <cell r="B85" t="str">
            <v>1.1.2.1.2</v>
          </cell>
          <cell r="C85" t="str">
            <v xml:space="preserve"> COMPONENTES SUJETOS A DEPRECIACION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1.1.2.1.2.16.1</v>
          </cell>
          <cell r="C87" t="str">
            <v xml:space="preserve"> OTROS ACTIVOS FIJOS </v>
          </cell>
          <cell r="D87">
            <v>183161.59000000003</v>
          </cell>
          <cell r="E87">
            <v>0</v>
          </cell>
          <cell r="F87">
            <v>0</v>
          </cell>
          <cell r="G87">
            <v>0</v>
          </cell>
          <cell r="H87">
            <v>183161.59000000003</v>
          </cell>
          <cell r="I87">
            <v>0</v>
          </cell>
        </row>
        <row r="88">
          <cell r="B88" t="str">
            <v>1.1.2.1.3</v>
          </cell>
          <cell r="C88" t="str">
            <v xml:space="preserve"> DEPRECIACIONES ACUMULADAS </v>
          </cell>
          <cell r="D88">
            <v>0</v>
          </cell>
          <cell r="E88">
            <v>10318.0947</v>
          </cell>
          <cell r="F88">
            <v>0</v>
          </cell>
          <cell r="G88">
            <v>3052.6931</v>
          </cell>
          <cell r="H88">
            <v>0</v>
          </cell>
          <cell r="I88">
            <v>13370.7878</v>
          </cell>
        </row>
        <row r="89">
          <cell r="B89" t="str">
            <v>1.1.2.1.3.16</v>
          </cell>
          <cell r="C89" t="str">
            <v>DEPRECIACION ACUMULADA DE OTROS ACTIVOS FIJOS</v>
          </cell>
          <cell r="D89">
            <v>0</v>
          </cell>
          <cell r="E89">
            <v>10318.0947</v>
          </cell>
          <cell r="F89">
            <v>0</v>
          </cell>
          <cell r="G89">
            <v>3052.6931</v>
          </cell>
          <cell r="H89">
            <v>0</v>
          </cell>
          <cell r="I89">
            <v>13370.7878</v>
          </cell>
        </row>
        <row r="90">
          <cell r="B90" t="str">
            <v>1.1.2.5</v>
          </cell>
          <cell r="C90" t="str">
            <v xml:space="preserve"> OTROS ACTIVOS A LARGO PLAZO </v>
          </cell>
          <cell r="D90">
            <v>22700</v>
          </cell>
          <cell r="E90">
            <v>0</v>
          </cell>
          <cell r="F90">
            <v>0</v>
          </cell>
          <cell r="G90">
            <v>0</v>
          </cell>
          <cell r="H90">
            <v>22700</v>
          </cell>
          <cell r="I90">
            <v>0</v>
          </cell>
        </row>
        <row r="91">
          <cell r="B91" t="str">
            <v>1.1.2.5.7</v>
          </cell>
          <cell r="C91" t="str">
            <v xml:space="preserve"> DEPOSITOS EN GARANTIA </v>
          </cell>
          <cell r="D91">
            <v>22700</v>
          </cell>
          <cell r="E91">
            <v>0</v>
          </cell>
          <cell r="F91">
            <v>0</v>
          </cell>
          <cell r="G91">
            <v>0</v>
          </cell>
          <cell r="H91">
            <v>22700</v>
          </cell>
          <cell r="I91">
            <v>0</v>
          </cell>
        </row>
        <row r="92">
          <cell r="B92" t="str">
            <v>1.1.2.5.7.2</v>
          </cell>
          <cell r="C92" t="str">
            <v xml:space="preserve"> DEPOSITOS EN GARANTIA DE ARRENDAMIENTO DE BIENES INMUEBLES </v>
          </cell>
          <cell r="D92">
            <v>22700</v>
          </cell>
          <cell r="E92">
            <v>0</v>
          </cell>
          <cell r="F92">
            <v>0</v>
          </cell>
          <cell r="G92">
            <v>0</v>
          </cell>
          <cell r="H92">
            <v>22700</v>
          </cell>
          <cell r="I92">
            <v>0</v>
          </cell>
        </row>
        <row r="93">
          <cell r="B93" t="str">
            <v>1.1.2.5.7.2.1</v>
          </cell>
          <cell r="C93" t="str">
            <v xml:space="preserve">INMOBILIARIA LANDE SA DE CV  </v>
          </cell>
          <cell r="D93">
            <v>5000</v>
          </cell>
          <cell r="E93">
            <v>0</v>
          </cell>
          <cell r="F93">
            <v>0</v>
          </cell>
          <cell r="G93">
            <v>0</v>
          </cell>
          <cell r="H93">
            <v>5000</v>
          </cell>
          <cell r="I93">
            <v>0</v>
          </cell>
        </row>
        <row r="94">
          <cell r="B94" t="str">
            <v>1.1.2.5.7.2.2</v>
          </cell>
          <cell r="C94" t="str">
            <v xml:space="preserve">WeWork Mexico, S. de R.L. de C.V.  </v>
          </cell>
          <cell r="D94">
            <v>17700</v>
          </cell>
          <cell r="E94">
            <v>0</v>
          </cell>
          <cell r="F94">
            <v>0</v>
          </cell>
          <cell r="G94">
            <v>0</v>
          </cell>
          <cell r="H94">
            <v>17700</v>
          </cell>
          <cell r="I94">
            <v>0</v>
          </cell>
        </row>
        <row r="95">
          <cell r="B95" t="str">
            <v>1.2</v>
          </cell>
          <cell r="C95" t="str">
            <v xml:space="preserve"> PASIVO </v>
          </cell>
          <cell r="D95">
            <v>0</v>
          </cell>
          <cell r="E95">
            <v>2254085.3478184184</v>
          </cell>
          <cell r="F95">
            <v>497049.36239360541</v>
          </cell>
          <cell r="G95">
            <v>654232.52831900003</v>
          </cell>
          <cell r="H95">
            <v>0</v>
          </cell>
          <cell r="I95">
            <v>2411268.5137438122</v>
          </cell>
        </row>
        <row r="96">
          <cell r="B96" t="str">
            <v>1.2.1</v>
          </cell>
          <cell r="C96" t="str">
            <v xml:space="preserve"> PASIVOS A CORTO PLAZO </v>
          </cell>
          <cell r="D96">
            <v>0</v>
          </cell>
          <cell r="E96">
            <v>2254085.3478184184</v>
          </cell>
          <cell r="F96">
            <v>497049.36239360541</v>
          </cell>
          <cell r="G96">
            <v>654232.52831900003</v>
          </cell>
          <cell r="H96">
            <v>0</v>
          </cell>
          <cell r="I96">
            <v>2411268.5137438122</v>
          </cell>
        </row>
        <row r="97">
          <cell r="B97" t="str">
            <v>1.2.1.1</v>
          </cell>
          <cell r="C97" t="str">
            <v xml:space="preserve"> PROVEEDORES </v>
          </cell>
          <cell r="D97">
            <v>0</v>
          </cell>
          <cell r="E97">
            <v>604917.67831742018</v>
          </cell>
          <cell r="F97">
            <v>235834.47226660541</v>
          </cell>
          <cell r="G97">
            <v>363989.8676</v>
          </cell>
          <cell r="H97">
            <v>0</v>
          </cell>
          <cell r="I97">
            <v>733073.07365081471</v>
          </cell>
        </row>
        <row r="98">
          <cell r="B98" t="str">
            <v>1.2.1.1.1</v>
          </cell>
          <cell r="C98" t="str">
            <v xml:space="preserve"> PROVEEDORES NACIONALES </v>
          </cell>
          <cell r="D98">
            <v>0</v>
          </cell>
          <cell r="E98">
            <v>94074.502300000007</v>
          </cell>
          <cell r="F98">
            <v>76452.350000000006</v>
          </cell>
          <cell r="G98">
            <v>305834.68</v>
          </cell>
          <cell r="H98">
            <v>0</v>
          </cell>
          <cell r="I98">
            <v>323456.83229999995</v>
          </cell>
        </row>
        <row r="99">
          <cell r="B99" t="str">
            <v>1.2.1.1.1.1</v>
          </cell>
          <cell r="C99" t="str">
            <v xml:space="preserve">ILT SERVICIOS ADUANALES S.C.  </v>
          </cell>
          <cell r="D99">
            <v>0</v>
          </cell>
          <cell r="E99">
            <v>8816</v>
          </cell>
          <cell r="F99">
            <v>0</v>
          </cell>
          <cell r="G99">
            <v>0</v>
          </cell>
          <cell r="H99">
            <v>0</v>
          </cell>
          <cell r="I99">
            <v>8816</v>
          </cell>
        </row>
        <row r="100">
          <cell r="B100" t="str">
            <v>1.2.1.1.1.3</v>
          </cell>
          <cell r="C100" t="str">
            <v xml:space="preserve">FEDERAL EXPRESS HOLDINGS MEXICO Y COMPAÑIA, S.N.C. DE C.V.  </v>
          </cell>
          <cell r="D100">
            <v>0</v>
          </cell>
          <cell r="E100">
            <v>757.02000000000044</v>
          </cell>
          <cell r="F100">
            <v>0</v>
          </cell>
          <cell r="G100">
            <v>0</v>
          </cell>
          <cell r="H100">
            <v>0</v>
          </cell>
          <cell r="I100">
            <v>757.02000000000044</v>
          </cell>
        </row>
        <row r="101">
          <cell r="B101" t="str">
            <v>1.2.1.1.1.4</v>
          </cell>
          <cell r="C101" t="str">
            <v xml:space="preserve">CABLEVISION S.A. DE C.V.  </v>
          </cell>
          <cell r="D101">
            <v>0</v>
          </cell>
          <cell r="E101">
            <v>0</v>
          </cell>
          <cell r="F101">
            <v>0</v>
          </cell>
          <cell r="G101">
            <v>497.4</v>
          </cell>
          <cell r="H101">
            <v>0</v>
          </cell>
          <cell r="I101">
            <v>497.4</v>
          </cell>
        </row>
        <row r="102">
          <cell r="B102" t="str">
            <v>1.2.1.1.1.5</v>
          </cell>
          <cell r="C102" t="str">
            <v xml:space="preserve">CABLEBOX S.A. DE C.V.  </v>
          </cell>
          <cell r="D102">
            <v>0</v>
          </cell>
          <cell r="E102">
            <v>0</v>
          </cell>
          <cell r="F102">
            <v>0</v>
          </cell>
          <cell r="G102">
            <v>40.6</v>
          </cell>
          <cell r="H102">
            <v>0</v>
          </cell>
          <cell r="I102">
            <v>40.6</v>
          </cell>
        </row>
        <row r="103">
          <cell r="B103" t="str">
            <v>1.2.1.1.1.6</v>
          </cell>
          <cell r="C103" t="str">
            <v xml:space="preserve">Crol PFF México SAPI de CV  </v>
          </cell>
          <cell r="D103">
            <v>0</v>
          </cell>
          <cell r="E103">
            <v>13500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</row>
        <row r="104">
          <cell r="B104" t="str">
            <v>1.2.1.1.1.7</v>
          </cell>
          <cell r="C104" t="str">
            <v xml:space="preserve">Miranda Lagunas y Asociados S.C.  </v>
          </cell>
          <cell r="D104">
            <v>0</v>
          </cell>
          <cell r="E104">
            <v>10440</v>
          </cell>
          <cell r="F104">
            <v>10440</v>
          </cell>
          <cell r="G104">
            <v>5220</v>
          </cell>
          <cell r="H104">
            <v>0</v>
          </cell>
          <cell r="I104">
            <v>5220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5800</v>
          </cell>
          <cell r="G109">
            <v>5800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66</v>
          </cell>
          <cell r="F110">
            <v>573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1.2.1.1.1.47</v>
          </cell>
          <cell r="C117" t="str">
            <v xml:space="preserve">VALORES ENERGETICOS Y COMERCIALES S.A DE C.V.  </v>
          </cell>
          <cell r="D117">
            <v>0</v>
          </cell>
          <cell r="E117">
            <v>0</v>
          </cell>
          <cell r="F117">
            <v>1200</v>
          </cell>
          <cell r="G117">
            <v>1200</v>
          </cell>
          <cell r="H117">
            <v>0</v>
          </cell>
          <cell r="I117">
            <v>0</v>
          </cell>
        </row>
        <row r="118">
          <cell r="B118" t="str">
            <v>1.2.1.1.1.51</v>
          </cell>
          <cell r="C118" t="str">
            <v xml:space="preserve">Agencia Aduanal Primer Nivel, S.C.  </v>
          </cell>
          <cell r="D118">
            <v>0</v>
          </cell>
          <cell r="E118">
            <v>1.1599999999999999</v>
          </cell>
          <cell r="F118">
            <v>0</v>
          </cell>
          <cell r="G118">
            <v>0</v>
          </cell>
          <cell r="H118">
            <v>0</v>
          </cell>
          <cell r="I118">
            <v>1.1599999999999999</v>
          </cell>
        </row>
        <row r="119">
          <cell r="B119" t="str">
            <v>1.2.1.1.1.52</v>
          </cell>
          <cell r="C119" t="str">
            <v xml:space="preserve">TERRA-MEC SA DE CV  </v>
          </cell>
          <cell r="D119">
            <v>0</v>
          </cell>
          <cell r="E119">
            <v>20338.013200000001</v>
          </cell>
          <cell r="F119">
            <v>0</v>
          </cell>
          <cell r="G119">
            <v>232981.94</v>
          </cell>
          <cell r="H119">
            <v>0</v>
          </cell>
          <cell r="I119">
            <v>253319.95319999999</v>
          </cell>
        </row>
        <row r="120">
          <cell r="B120" t="str">
            <v>1.2.1.1.1.54</v>
          </cell>
          <cell r="C120" t="str">
            <v xml:space="preserve">Servicios Gasolineros de México SA de CV  </v>
          </cell>
          <cell r="D120">
            <v>0</v>
          </cell>
          <cell r="E120">
            <v>700</v>
          </cell>
          <cell r="F120">
            <v>2350</v>
          </cell>
          <cell r="G120">
            <v>3150</v>
          </cell>
          <cell r="H120">
            <v>0</v>
          </cell>
          <cell r="I120">
            <v>1500</v>
          </cell>
        </row>
        <row r="121">
          <cell r="B121" t="str">
            <v>1.2.1.1.1.56</v>
          </cell>
          <cell r="C121" t="str">
            <v xml:space="preserve">SERVICOM DE LA COSTA DEL PACIFICO SA DE CV  </v>
          </cell>
          <cell r="D121">
            <v>0</v>
          </cell>
          <cell r="E121">
            <v>1200</v>
          </cell>
          <cell r="F121">
            <v>1200</v>
          </cell>
          <cell r="G121">
            <v>1200</v>
          </cell>
          <cell r="H121">
            <v>0</v>
          </cell>
          <cell r="I121">
            <v>1200</v>
          </cell>
        </row>
        <row r="122">
          <cell r="B122" t="str">
            <v>1.2.1.1.1.58</v>
          </cell>
          <cell r="C122" t="str">
            <v xml:space="preserve">WEWORK MEXICO CO, S. DE R.L. DE C.V.  </v>
          </cell>
          <cell r="D122">
            <v>0</v>
          </cell>
          <cell r="E122">
            <v>17699.999999999996</v>
          </cell>
          <cell r="F122">
            <v>19344.16</v>
          </cell>
          <cell r="G122">
            <v>19344.16</v>
          </cell>
          <cell r="H122">
            <v>0</v>
          </cell>
          <cell r="I122">
            <v>17699.999999999996</v>
          </cell>
        </row>
        <row r="123">
          <cell r="B123" t="str">
            <v>1.2.1.1.1.59</v>
          </cell>
          <cell r="C123" t="str">
            <v xml:space="preserve">MARIA FERNANDA BASURTO GALEANA  </v>
          </cell>
          <cell r="D123">
            <v>0</v>
          </cell>
          <cell r="E123">
            <v>0</v>
          </cell>
          <cell r="F123">
            <v>44</v>
          </cell>
          <cell r="G123">
            <v>44</v>
          </cell>
          <cell r="H123">
            <v>0</v>
          </cell>
          <cell r="I123">
            <v>0</v>
          </cell>
        </row>
        <row r="124">
          <cell r="B124" t="str">
            <v>1.2.1.1.1.60</v>
          </cell>
          <cell r="C124" t="str">
            <v xml:space="preserve">ESTACIONAMIENTO NO DEDUCIBLE  </v>
          </cell>
          <cell r="D124">
            <v>0</v>
          </cell>
          <cell r="E124">
            <v>0</v>
          </cell>
          <cell r="F124">
            <v>388</v>
          </cell>
          <cell r="G124">
            <v>388</v>
          </cell>
          <cell r="H124">
            <v>0</v>
          </cell>
          <cell r="I124">
            <v>0</v>
          </cell>
        </row>
        <row r="125">
          <cell r="B125" t="str">
            <v>1.2.1.1.1.62</v>
          </cell>
          <cell r="C125" t="str">
            <v xml:space="preserve">SERVICIO CUPULA SA DE CV  </v>
          </cell>
          <cell r="D125">
            <v>0</v>
          </cell>
          <cell r="E125">
            <v>0</v>
          </cell>
          <cell r="F125">
            <v>500</v>
          </cell>
          <cell r="G125">
            <v>500</v>
          </cell>
          <cell r="H125">
            <v>0</v>
          </cell>
          <cell r="I125">
            <v>0</v>
          </cell>
        </row>
        <row r="126">
          <cell r="B126" t="str">
            <v>1.2.1.1.1.63</v>
          </cell>
          <cell r="C126" t="str">
            <v xml:space="preserve">IVAN RODRIGO CRUZ BAZAN  </v>
          </cell>
          <cell r="D126">
            <v>0</v>
          </cell>
          <cell r="E126">
            <v>0</v>
          </cell>
          <cell r="F126">
            <v>3000</v>
          </cell>
          <cell r="G126">
            <v>3000</v>
          </cell>
          <cell r="H126">
            <v>0</v>
          </cell>
          <cell r="I126">
            <v>0</v>
          </cell>
        </row>
        <row r="127">
          <cell r="B127" t="str">
            <v>1.2.1.1.1.64</v>
          </cell>
          <cell r="C127" t="str">
            <v xml:space="preserve">JOMAR INDUSTRIAS S.A. DE C.V.  </v>
          </cell>
          <cell r="D127">
            <v>0</v>
          </cell>
          <cell r="E127">
            <v>1372.74</v>
          </cell>
          <cell r="F127">
            <v>0</v>
          </cell>
          <cell r="G127">
            <v>0</v>
          </cell>
          <cell r="H127">
            <v>0</v>
          </cell>
          <cell r="I127">
            <v>1372.74</v>
          </cell>
        </row>
        <row r="128">
          <cell r="B128" t="str">
            <v>1.2.1.1.1.65</v>
          </cell>
          <cell r="C128" t="str">
            <v>JOSE LUIS RODRIGUEZ VALDEZ</v>
          </cell>
          <cell r="D128">
            <v>0</v>
          </cell>
          <cell r="E128">
            <v>0</v>
          </cell>
          <cell r="F128">
            <v>50</v>
          </cell>
          <cell r="G128">
            <v>50</v>
          </cell>
          <cell r="H128">
            <v>0</v>
          </cell>
          <cell r="I128">
            <v>0</v>
          </cell>
        </row>
        <row r="129">
          <cell r="B129" t="str">
            <v>1.2.1.1.1.70</v>
          </cell>
          <cell r="C129" t="str">
            <v xml:space="preserve">GASTOGA SA DE CV  </v>
          </cell>
          <cell r="D129">
            <v>0</v>
          </cell>
          <cell r="E129">
            <v>350</v>
          </cell>
          <cell r="F129">
            <v>350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1.2.1.1.1.71</v>
          </cell>
          <cell r="C130" t="str">
            <v xml:space="preserve">GOMALVA SA DE CV  </v>
          </cell>
          <cell r="D130">
            <v>0</v>
          </cell>
          <cell r="E130">
            <v>541.1</v>
          </cell>
          <cell r="F130">
            <v>691.1</v>
          </cell>
          <cell r="G130">
            <v>150</v>
          </cell>
          <cell r="H130">
            <v>0</v>
          </cell>
          <cell r="I130">
            <v>0</v>
          </cell>
        </row>
        <row r="131">
          <cell r="B131" t="str">
            <v>1.2.1.1.1.72</v>
          </cell>
          <cell r="C131" t="str">
            <v>EDENRED MÉXICO, S.A. DE C.V.</v>
          </cell>
          <cell r="D131">
            <v>0</v>
          </cell>
          <cell r="E131">
            <v>0</v>
          </cell>
          <cell r="F131">
            <v>462.94</v>
          </cell>
          <cell r="G131">
            <v>556.54999999999995</v>
          </cell>
          <cell r="H131">
            <v>0</v>
          </cell>
          <cell r="I131">
            <v>93.609999999999957</v>
          </cell>
        </row>
        <row r="132">
          <cell r="B132" t="str">
            <v>1.2.1.1.1.73</v>
          </cell>
          <cell r="C132" t="str">
            <v xml:space="preserve">INGENIEROS ASOCIADOS EN SOLUCIONES BIOMEDICAS SA DE CV  </v>
          </cell>
          <cell r="D132">
            <v>0</v>
          </cell>
          <cell r="E132">
            <v>0</v>
          </cell>
          <cell r="F132">
            <v>4200</v>
          </cell>
          <cell r="G132">
            <v>4200</v>
          </cell>
          <cell r="H132">
            <v>0</v>
          </cell>
          <cell r="I132">
            <v>0</v>
          </cell>
        </row>
        <row r="133">
          <cell r="B133" t="str">
            <v>1.2.1.1.1.75</v>
          </cell>
          <cell r="C133" t="str">
            <v xml:space="preserve">COMERCIALIZADORA FARMACEUTICA DE CHIAPAS SAPI DE CV  </v>
          </cell>
          <cell r="D133">
            <v>0</v>
          </cell>
          <cell r="E133">
            <v>0</v>
          </cell>
          <cell r="F133">
            <v>299</v>
          </cell>
          <cell r="G133">
            <v>299</v>
          </cell>
          <cell r="H133">
            <v>0</v>
          </cell>
          <cell r="I133">
            <v>0</v>
          </cell>
        </row>
        <row r="134">
          <cell r="B134" t="str">
            <v>1.2.1.1.1.76</v>
          </cell>
          <cell r="C134" t="str">
            <v xml:space="preserve">DESECHOS BIOLOGICOS E INDUSTRIALES S.A. DE C.V.  </v>
          </cell>
          <cell r="D134">
            <v>0</v>
          </cell>
          <cell r="E134">
            <v>0</v>
          </cell>
          <cell r="F134">
            <v>250</v>
          </cell>
          <cell r="G134">
            <v>250</v>
          </cell>
          <cell r="H134">
            <v>0</v>
          </cell>
          <cell r="I134">
            <v>0</v>
          </cell>
        </row>
        <row r="135">
          <cell r="B135" t="str">
            <v>1.2.1.1.1.77</v>
          </cell>
          <cell r="C135" t="str">
            <v>PETROMAX, S.A. DE C.V.</v>
          </cell>
          <cell r="D135">
            <v>0</v>
          </cell>
          <cell r="E135">
            <v>0</v>
          </cell>
          <cell r="F135">
            <v>400.15</v>
          </cell>
          <cell r="G135">
            <v>400.15</v>
          </cell>
          <cell r="H135">
            <v>0</v>
          </cell>
          <cell r="I135">
            <v>0</v>
          </cell>
        </row>
        <row r="136">
          <cell r="B136" t="str">
            <v>1.2.1.1.1.78</v>
          </cell>
          <cell r="C136" t="str">
            <v xml:space="preserve">GAMA CARGO S.C.  </v>
          </cell>
          <cell r="D136">
            <v>0</v>
          </cell>
          <cell r="E136">
            <v>0</v>
          </cell>
          <cell r="F136">
            <v>21160</v>
          </cell>
          <cell r="G136">
            <v>21160</v>
          </cell>
          <cell r="H136">
            <v>0</v>
          </cell>
          <cell r="I136">
            <v>0</v>
          </cell>
        </row>
        <row r="137">
          <cell r="B137" t="str">
            <v>1.2.1.1.1.79</v>
          </cell>
          <cell r="C137" t="str">
            <v xml:space="preserve">IT PUNTO DIGITAL SA DE CV  </v>
          </cell>
          <cell r="D137">
            <v>0</v>
          </cell>
          <cell r="E137">
            <v>0</v>
          </cell>
          <cell r="F137">
            <v>0</v>
          </cell>
          <cell r="G137">
            <v>140</v>
          </cell>
          <cell r="H137">
            <v>0</v>
          </cell>
          <cell r="I137">
            <v>140</v>
          </cell>
        </row>
        <row r="138">
          <cell r="B138" t="str">
            <v>1.2.1.1.1.81</v>
          </cell>
          <cell r="C138" t="str">
            <v xml:space="preserve">OFFICE DEPOT DE MEXICO SA DE CV  </v>
          </cell>
          <cell r="D138">
            <v>0</v>
          </cell>
          <cell r="E138">
            <v>0</v>
          </cell>
          <cell r="F138">
            <v>0</v>
          </cell>
          <cell r="G138">
            <v>109</v>
          </cell>
          <cell r="H138">
            <v>0</v>
          </cell>
          <cell r="I138">
            <v>109</v>
          </cell>
        </row>
        <row r="139">
          <cell r="B139" t="str">
            <v>1.2.1.1.1.82</v>
          </cell>
          <cell r="C139" t="str">
            <v xml:space="preserve">GRUPO SODB SA DE CV  </v>
          </cell>
          <cell r="D139">
            <v>0</v>
          </cell>
          <cell r="E139">
            <v>0</v>
          </cell>
          <cell r="F139">
            <v>0</v>
          </cell>
          <cell r="G139">
            <v>896.88</v>
          </cell>
          <cell r="H139">
            <v>0</v>
          </cell>
          <cell r="I139">
            <v>896.88</v>
          </cell>
        </row>
        <row r="140">
          <cell r="B140" t="str">
            <v>1.2.1.1.2</v>
          </cell>
          <cell r="C140" t="str">
            <v xml:space="preserve"> PROVEEDORES EXTRANJEROS </v>
          </cell>
          <cell r="D140">
            <v>0</v>
          </cell>
          <cell r="E140">
            <v>510843.17601742019</v>
          </cell>
          <cell r="F140">
            <v>159382.12226660541</v>
          </cell>
          <cell r="G140">
            <v>58155.187599999997</v>
          </cell>
          <cell r="H140">
            <v>0</v>
          </cell>
          <cell r="I140">
            <v>409616.24135081476</v>
          </cell>
        </row>
        <row r="141">
          <cell r="B141" t="str">
            <v>1.2.1.1.2.3</v>
          </cell>
          <cell r="C141" t="str">
            <v xml:space="preserve">TERRAGENE LLC  </v>
          </cell>
          <cell r="D141">
            <v>0</v>
          </cell>
          <cell r="E141">
            <v>510421.17646592017</v>
          </cell>
          <cell r="F141">
            <v>159382.12226660541</v>
          </cell>
          <cell r="G141">
            <v>58155.187599999997</v>
          </cell>
          <cell r="H141">
            <v>0</v>
          </cell>
          <cell r="I141">
            <v>409194.24179931474</v>
          </cell>
        </row>
        <row r="142">
          <cell r="B142" t="str">
            <v>1.2.1.1.2.4</v>
          </cell>
          <cell r="C142" t="str">
            <v xml:space="preserve">MICROSOFT CORPORATION  </v>
          </cell>
          <cell r="D142">
            <v>0</v>
          </cell>
          <cell r="E142">
            <v>422</v>
          </cell>
          <cell r="F142">
            <v>0</v>
          </cell>
          <cell r="G142">
            <v>0</v>
          </cell>
          <cell r="H142">
            <v>0</v>
          </cell>
          <cell r="I142">
            <v>422</v>
          </cell>
        </row>
        <row r="143">
          <cell r="B143" t="str">
            <v>1.2.1.3</v>
          </cell>
          <cell r="C143" t="str">
            <v xml:space="preserve"> OBLIGACIONES ACUMULADAS </v>
          </cell>
          <cell r="D143">
            <v>0</v>
          </cell>
          <cell r="E143">
            <v>512333.19292463578</v>
          </cell>
          <cell r="F143">
            <v>160339.1</v>
          </cell>
          <cell r="G143">
            <v>127768.91</v>
          </cell>
          <cell r="H143">
            <v>0</v>
          </cell>
          <cell r="I143">
            <v>479763.00292463577</v>
          </cell>
        </row>
        <row r="144">
          <cell r="B144" t="str">
            <v>1.2.1.3.1</v>
          </cell>
          <cell r="C144" t="str">
            <v xml:space="preserve"> ACREEDORES DIVERSOS </v>
          </cell>
          <cell r="D144">
            <v>0</v>
          </cell>
          <cell r="E144">
            <v>477306.00292463566</v>
          </cell>
          <cell r="F144">
            <v>83607.609999999986</v>
          </cell>
          <cell r="G144">
            <v>86064.61</v>
          </cell>
          <cell r="H144">
            <v>0</v>
          </cell>
          <cell r="I144">
            <v>479763.00292463566</v>
          </cell>
        </row>
        <row r="145">
          <cell r="B145" t="str">
            <v>1.2.1.3.1.1</v>
          </cell>
          <cell r="C145" t="str">
            <v xml:space="preserve"> ACREEDORES DIVERSOS NACIONALES </v>
          </cell>
          <cell r="D145">
            <v>0</v>
          </cell>
          <cell r="E145">
            <v>477306.00292463566</v>
          </cell>
          <cell r="F145">
            <v>83607.609999999986</v>
          </cell>
          <cell r="G145">
            <v>86064.61</v>
          </cell>
          <cell r="H145">
            <v>0</v>
          </cell>
          <cell r="I145">
            <v>479763.00292463566</v>
          </cell>
        </row>
        <row r="146">
          <cell r="B146" t="str">
            <v>1.2.1.3.1.1.1</v>
          </cell>
          <cell r="C146" t="str">
            <v xml:space="preserve">ERNESTO LARIOS LEON  </v>
          </cell>
          <cell r="D146">
            <v>0</v>
          </cell>
          <cell r="E146">
            <v>477306</v>
          </cell>
          <cell r="F146">
            <v>0</v>
          </cell>
          <cell r="G146">
            <v>0</v>
          </cell>
          <cell r="H146">
            <v>0</v>
          </cell>
          <cell r="I146">
            <v>477306</v>
          </cell>
        </row>
        <row r="147">
          <cell r="B147" t="str">
            <v>1.2.1.3.1.1.7</v>
          </cell>
          <cell r="C147" t="str">
            <v>EDUARDO ROMERO FLORES</v>
          </cell>
          <cell r="D147">
            <v>0</v>
          </cell>
          <cell r="E147">
            <v>0</v>
          </cell>
          <cell r="F147">
            <v>5369.11</v>
          </cell>
          <cell r="G147">
            <v>5369.11</v>
          </cell>
          <cell r="H147">
            <v>0</v>
          </cell>
          <cell r="I147">
            <v>0</v>
          </cell>
        </row>
        <row r="148">
          <cell r="B148" t="str">
            <v>1.2.1.3.1.1.10</v>
          </cell>
          <cell r="C148" t="str">
            <v xml:space="preserve">SALISA CELIA GASCA COLIN  </v>
          </cell>
          <cell r="D148">
            <v>0</v>
          </cell>
          <cell r="E148">
            <v>0</v>
          </cell>
          <cell r="F148">
            <v>5907.17</v>
          </cell>
          <cell r="G148">
            <v>5907.17</v>
          </cell>
          <cell r="H148">
            <v>0</v>
          </cell>
          <cell r="I148">
            <v>0</v>
          </cell>
        </row>
        <row r="149">
          <cell r="B149" t="str">
            <v>1.2.1.3.1.1.11</v>
          </cell>
          <cell r="C149" t="str">
            <v xml:space="preserve">BRENDA ABIGAIL RIOS MARTINEZ  </v>
          </cell>
          <cell r="D149">
            <v>0</v>
          </cell>
          <cell r="E149">
            <v>0</v>
          </cell>
          <cell r="F149">
            <v>367.7</v>
          </cell>
          <cell r="G149">
            <v>367.7</v>
          </cell>
          <cell r="H149">
            <v>0</v>
          </cell>
          <cell r="I149">
            <v>0</v>
          </cell>
        </row>
        <row r="150">
          <cell r="B150" t="str">
            <v>1.2.1.3.1.1.14</v>
          </cell>
          <cell r="C150" t="str">
            <v xml:space="preserve">BRENDA GUTIERREZ VILLANUEVA  </v>
          </cell>
          <cell r="D150">
            <v>0</v>
          </cell>
          <cell r="E150">
            <v>0</v>
          </cell>
          <cell r="F150">
            <v>5000</v>
          </cell>
          <cell r="G150">
            <v>5000</v>
          </cell>
          <cell r="H150">
            <v>0</v>
          </cell>
          <cell r="I150">
            <v>0</v>
          </cell>
        </row>
        <row r="151">
          <cell r="B151" t="str">
            <v>1.2.1.3.1.1.15</v>
          </cell>
          <cell r="C151" t="str">
            <v xml:space="preserve">EDGAR MIJAIL HERNANDEZ GALEANA  </v>
          </cell>
          <cell r="D151">
            <v>0</v>
          </cell>
          <cell r="E151">
            <v>0</v>
          </cell>
          <cell r="F151">
            <v>800</v>
          </cell>
          <cell r="G151">
            <v>800</v>
          </cell>
          <cell r="H151">
            <v>0</v>
          </cell>
          <cell r="I151">
            <v>0</v>
          </cell>
        </row>
        <row r="152">
          <cell r="B152" t="str">
            <v>1.2.1.3.1.1.16</v>
          </cell>
          <cell r="C152" t="str">
            <v xml:space="preserve">DANIELA ALEJANDRA VILLANUEVA CUEVAS  </v>
          </cell>
          <cell r="D152">
            <v>0</v>
          </cell>
          <cell r="E152">
            <v>0</v>
          </cell>
          <cell r="F152">
            <v>3269.1</v>
          </cell>
          <cell r="G152">
            <v>3269.1</v>
          </cell>
          <cell r="H152">
            <v>0</v>
          </cell>
          <cell r="I152">
            <v>0</v>
          </cell>
        </row>
        <row r="153">
          <cell r="B153" t="str">
            <v>1.2.1.3.1.1.17</v>
          </cell>
          <cell r="C153" t="str">
            <v xml:space="preserve">MARIA FERNANDA BASURTO GALEANA  </v>
          </cell>
          <cell r="D153">
            <v>0</v>
          </cell>
          <cell r="E153">
            <v>0</v>
          </cell>
          <cell r="F153">
            <v>12788.15</v>
          </cell>
          <cell r="G153">
            <v>12788.15</v>
          </cell>
          <cell r="H153">
            <v>0</v>
          </cell>
          <cell r="I153">
            <v>0</v>
          </cell>
        </row>
        <row r="154">
          <cell r="B154" t="str">
            <v>1.2.1.3.1.1.18</v>
          </cell>
          <cell r="C154" t="str">
            <v xml:space="preserve">MARIANA MONSERRAT MARIN CAMPOS  </v>
          </cell>
          <cell r="D154">
            <v>0</v>
          </cell>
          <cell r="E154">
            <v>0</v>
          </cell>
          <cell r="F154">
            <v>4300</v>
          </cell>
          <cell r="G154">
            <v>4300</v>
          </cell>
          <cell r="H154">
            <v>0</v>
          </cell>
          <cell r="I154">
            <v>0</v>
          </cell>
        </row>
        <row r="155">
          <cell r="B155" t="str">
            <v>1.2.1.3.1.1.20</v>
          </cell>
          <cell r="C155" t="str">
            <v xml:space="preserve">CITLALLI GARCIA ALVARADO  </v>
          </cell>
          <cell r="D155">
            <v>0</v>
          </cell>
          <cell r="E155">
            <v>0</v>
          </cell>
          <cell r="F155">
            <v>5000</v>
          </cell>
          <cell r="G155">
            <v>5000</v>
          </cell>
          <cell r="H155">
            <v>0</v>
          </cell>
          <cell r="I155">
            <v>0</v>
          </cell>
        </row>
        <row r="156">
          <cell r="B156" t="str">
            <v>1.2.1.3.1.1.21</v>
          </cell>
          <cell r="C156" t="str">
            <v xml:space="preserve">ANDREA DE LA LUZ GARCIA  </v>
          </cell>
          <cell r="D156">
            <v>0</v>
          </cell>
          <cell r="E156">
            <v>0</v>
          </cell>
          <cell r="F156">
            <v>1000</v>
          </cell>
          <cell r="G156">
            <v>1000</v>
          </cell>
          <cell r="H156">
            <v>0</v>
          </cell>
          <cell r="I156">
            <v>0</v>
          </cell>
        </row>
        <row r="157">
          <cell r="B157" t="str">
            <v>1.2.1.3.1.1.23</v>
          </cell>
          <cell r="C157" t="str">
            <v xml:space="preserve">MARIANA MONTSERRAT LERMA HERNANDEZ  </v>
          </cell>
          <cell r="D157">
            <v>0</v>
          </cell>
          <cell r="E157">
            <v>0</v>
          </cell>
          <cell r="F157">
            <v>5500</v>
          </cell>
          <cell r="G157">
            <v>5500</v>
          </cell>
          <cell r="H157">
            <v>0</v>
          </cell>
          <cell r="I157">
            <v>0</v>
          </cell>
        </row>
        <row r="158">
          <cell r="B158" t="str">
            <v>1.2.1.3.1.1.25</v>
          </cell>
          <cell r="C158" t="str">
            <v>JOSE LUIS RODRIGUEZ VALDEZ</v>
          </cell>
          <cell r="D158">
            <v>0</v>
          </cell>
          <cell r="E158">
            <v>0</v>
          </cell>
          <cell r="F158">
            <v>12548.88</v>
          </cell>
          <cell r="G158">
            <v>16548.88</v>
          </cell>
          <cell r="H158">
            <v>0</v>
          </cell>
          <cell r="I158">
            <v>4000.0001000000029</v>
          </cell>
        </row>
        <row r="159">
          <cell r="B159" t="str">
            <v>1.2.1.3.1.1.26</v>
          </cell>
          <cell r="C159" t="str">
            <v xml:space="preserve">IVAN RODRIGO CRUZ BAZAN  </v>
          </cell>
          <cell r="D159">
            <v>0</v>
          </cell>
          <cell r="E159">
            <v>0</v>
          </cell>
          <cell r="F159">
            <v>1791.1</v>
          </cell>
          <cell r="G159">
            <v>1791.1</v>
          </cell>
          <cell r="H159">
            <v>0</v>
          </cell>
          <cell r="I159">
            <v>0</v>
          </cell>
        </row>
        <row r="160">
          <cell r="B160" t="str">
            <v>1.2.1.3.1.1.27</v>
          </cell>
          <cell r="C160" t="str">
            <v xml:space="preserve">GAMA CARGO S.C.  </v>
          </cell>
          <cell r="D160">
            <v>0</v>
          </cell>
          <cell r="E160">
            <v>0</v>
          </cell>
          <cell r="F160">
            <v>13862</v>
          </cell>
          <cell r="G160">
            <v>12319</v>
          </cell>
          <cell r="H160">
            <v>0</v>
          </cell>
          <cell r="I160">
            <v>-1543</v>
          </cell>
        </row>
        <row r="161">
          <cell r="B161" t="str">
            <v>1.2.1.3.1.1.28</v>
          </cell>
          <cell r="C161" t="str">
            <v>EDENRED MÉXICO, S.A. DE C.V.</v>
          </cell>
          <cell r="D161">
            <v>0</v>
          </cell>
          <cell r="E161">
            <v>0</v>
          </cell>
          <cell r="F161">
            <v>6104.4</v>
          </cell>
          <cell r="G161">
            <v>6104.4</v>
          </cell>
          <cell r="H161">
            <v>0</v>
          </cell>
          <cell r="I161">
            <v>0</v>
          </cell>
        </row>
        <row r="162">
          <cell r="B162" t="str">
            <v>1.2.1.3.2</v>
          </cell>
          <cell r="C162" t="str">
            <v xml:space="preserve"> IMPUESTOS Y DERECHOS POR PAGAR </v>
          </cell>
          <cell r="D162">
            <v>0</v>
          </cell>
          <cell r="E162">
            <v>20872</v>
          </cell>
          <cell r="F162">
            <v>23967</v>
          </cell>
          <cell r="G162">
            <v>3095</v>
          </cell>
          <cell r="H162">
            <v>0</v>
          </cell>
          <cell r="I162">
            <v>0</v>
          </cell>
        </row>
        <row r="163">
          <cell r="B163" t="str">
            <v>1.2.1.3.2.1</v>
          </cell>
          <cell r="C163" t="str">
            <v>IVA POR PAGAR</v>
          </cell>
          <cell r="D163">
            <v>0</v>
          </cell>
          <cell r="E163">
            <v>19684</v>
          </cell>
          <cell r="F163">
            <v>19684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1.2.1.3.2.3</v>
          </cell>
          <cell r="C164" t="str">
            <v>IMPUESTO ESTATAL SOBRE NOMINAS</v>
          </cell>
          <cell r="D164">
            <v>0</v>
          </cell>
          <cell r="E164">
            <v>1188</v>
          </cell>
          <cell r="F164">
            <v>1188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1.2.1.3.2.5</v>
          </cell>
          <cell r="C165" t="str">
            <v xml:space="preserve"> OTROS IMPUESTOS, DERECHOS Y CONTRIBUCIONES </v>
          </cell>
          <cell r="D165">
            <v>0</v>
          </cell>
          <cell r="E165">
            <v>0</v>
          </cell>
          <cell r="F165">
            <v>3095</v>
          </cell>
          <cell r="G165">
            <v>3095</v>
          </cell>
          <cell r="H165">
            <v>0</v>
          </cell>
          <cell r="I165">
            <v>0</v>
          </cell>
        </row>
        <row r="166">
          <cell r="B166" t="str">
            <v>1.2.1.3.2.5.10</v>
          </cell>
          <cell r="C166" t="str">
            <v>OTROS IMPUESTOS, DERECHOS Y CONTRIBUCIONES</v>
          </cell>
          <cell r="D166">
            <v>0</v>
          </cell>
          <cell r="E166">
            <v>0</v>
          </cell>
          <cell r="F166">
            <v>3095</v>
          </cell>
          <cell r="G166">
            <v>3095</v>
          </cell>
          <cell r="H166">
            <v>0</v>
          </cell>
          <cell r="I166">
            <v>0</v>
          </cell>
        </row>
        <row r="167">
          <cell r="B167" t="str">
            <v>1.2.1.3.3</v>
          </cell>
          <cell r="C167" t="str">
            <v xml:space="preserve"> CONTRIBUCIONES DE SEGURIDAD SOCIAL POR PAGAR </v>
          </cell>
          <cell r="D167">
            <v>0</v>
          </cell>
          <cell r="E167">
            <v>14155.189999999995</v>
          </cell>
          <cell r="F167">
            <v>14155.19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1.2.1.3.3.1</v>
          </cell>
          <cell r="C168" t="str">
            <v>CUOTAS PATRONALES IMSS POR PAGAR</v>
          </cell>
          <cell r="D168">
            <v>0</v>
          </cell>
          <cell r="E168">
            <v>3264.0900000000038</v>
          </cell>
          <cell r="F168">
            <v>3264.09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1.2.1.3.3.2</v>
          </cell>
          <cell r="C169" t="str">
            <v>APORTACIONES AL INFONAVIT POR PAGAR</v>
          </cell>
          <cell r="D169">
            <v>0</v>
          </cell>
          <cell r="E169">
            <v>4829.7599999999984</v>
          </cell>
          <cell r="F169">
            <v>4829.76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1.2.1.3.3.3</v>
          </cell>
          <cell r="C170" t="str">
            <v>APORTACIONES AL SAR POR PAGAR</v>
          </cell>
          <cell r="D170">
            <v>0</v>
          </cell>
          <cell r="E170">
            <v>6061.3399999999929</v>
          </cell>
          <cell r="F170">
            <v>6061.34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1.2.1.3.4</v>
          </cell>
          <cell r="C171" t="str">
            <v xml:space="preserve"> BENEFICIOS A LOS EMPLEADOS </v>
          </cell>
          <cell r="D171">
            <v>0</v>
          </cell>
          <cell r="E171">
            <v>0</v>
          </cell>
          <cell r="F171">
            <v>38609.30000000001</v>
          </cell>
          <cell r="G171">
            <v>38609.300000000003</v>
          </cell>
          <cell r="H171">
            <v>0</v>
          </cell>
          <cell r="I171">
            <v>0</v>
          </cell>
        </row>
        <row r="172">
          <cell r="B172" t="str">
            <v>1.2.1.3.4.1</v>
          </cell>
          <cell r="C172" t="str">
            <v xml:space="preserve"> BENEFICIOS DIRECTOS </v>
          </cell>
          <cell r="D172">
            <v>0</v>
          </cell>
          <cell r="E172">
            <v>0</v>
          </cell>
          <cell r="F172">
            <v>38609.30000000001</v>
          </cell>
          <cell r="G172">
            <v>38609.300000000003</v>
          </cell>
          <cell r="H172">
            <v>0</v>
          </cell>
          <cell r="I172">
            <v>0</v>
          </cell>
        </row>
        <row r="173">
          <cell r="B173" t="str">
            <v>1.2.1.3.4.1.1</v>
          </cell>
          <cell r="C173" t="str">
            <v xml:space="preserve"> SUELDOS POR PAGAR </v>
          </cell>
          <cell r="D173">
            <v>0</v>
          </cell>
          <cell r="E173">
            <v>0</v>
          </cell>
          <cell r="F173">
            <v>38609.30000000001</v>
          </cell>
          <cell r="G173">
            <v>38609.300000000003</v>
          </cell>
          <cell r="H173">
            <v>0</v>
          </cell>
          <cell r="I173">
            <v>0</v>
          </cell>
        </row>
        <row r="174">
          <cell r="B174" t="str">
            <v>1.2.1.3.4.1.1.1</v>
          </cell>
          <cell r="C174" t="str">
            <v>SUELDOS POR PAGAR</v>
          </cell>
          <cell r="D174">
            <v>0</v>
          </cell>
          <cell r="E174">
            <v>0</v>
          </cell>
          <cell r="F174">
            <v>38609.30000000001</v>
          </cell>
          <cell r="G174">
            <v>38609.300000000003</v>
          </cell>
          <cell r="H174">
            <v>0</v>
          </cell>
          <cell r="I174">
            <v>0</v>
          </cell>
        </row>
        <row r="175">
          <cell r="B175" t="str">
            <v>1.2.1.4</v>
          </cell>
          <cell r="C175" t="str">
            <v xml:space="preserve"> RETENCIONES DE EFECTIVO Y COBROS POR CUENTA DE TERCEROS </v>
          </cell>
          <cell r="D175">
            <v>0</v>
          </cell>
          <cell r="E175">
            <v>16710.458000000031</v>
          </cell>
          <cell r="F175">
            <v>14055.53</v>
          </cell>
          <cell r="G175">
            <v>15377.286</v>
          </cell>
          <cell r="H175">
            <v>0</v>
          </cell>
          <cell r="I175">
            <v>18032.214000000033</v>
          </cell>
        </row>
        <row r="176">
          <cell r="B176" t="str">
            <v>1.2.1.4.1</v>
          </cell>
          <cell r="C176" t="str">
            <v xml:space="preserve"> IMPUESTOS RETENIDOS </v>
          </cell>
          <cell r="D176">
            <v>0</v>
          </cell>
          <cell r="E176">
            <v>16709.978000000032</v>
          </cell>
          <cell r="F176">
            <v>14055.53</v>
          </cell>
          <cell r="G176">
            <v>15377.286</v>
          </cell>
          <cell r="H176">
            <v>0</v>
          </cell>
          <cell r="I176">
            <v>18031.734000000033</v>
          </cell>
        </row>
        <row r="177">
          <cell r="B177" t="str">
            <v>1.2.1.4.1.1</v>
          </cell>
          <cell r="C177" t="str">
            <v xml:space="preserve"> IMPUESTO SOBRE LA RENTA RETENIDO </v>
          </cell>
          <cell r="D177">
            <v>0</v>
          </cell>
          <cell r="E177">
            <v>12201.054000000026</v>
          </cell>
          <cell r="F177">
            <v>12195</v>
          </cell>
          <cell r="G177">
            <v>13962.116</v>
          </cell>
          <cell r="H177">
            <v>0</v>
          </cell>
          <cell r="I177">
            <v>13968.170000000026</v>
          </cell>
        </row>
        <row r="178">
          <cell r="B178" t="str">
            <v>1.2.1.4.1.1.1</v>
          </cell>
          <cell r="C178" t="str">
            <v xml:space="preserve"> ISR RETENIDO A RESIDENTES EN EL PAIS </v>
          </cell>
          <cell r="D178">
            <v>0</v>
          </cell>
          <cell r="E178">
            <v>12201.054000000026</v>
          </cell>
          <cell r="F178">
            <v>12195</v>
          </cell>
          <cell r="G178">
            <v>13962.116</v>
          </cell>
          <cell r="H178">
            <v>0</v>
          </cell>
          <cell r="I178">
            <v>13968.170000000026</v>
          </cell>
        </row>
        <row r="179">
          <cell r="B179" t="str">
            <v>1.2.1.4.1.1.1.1</v>
          </cell>
          <cell r="C179" t="str">
            <v>ISR RETENIDO POR SALARIOS</v>
          </cell>
          <cell r="D179">
            <v>0</v>
          </cell>
          <cell r="E179">
            <v>5562.0000000000146</v>
          </cell>
          <cell r="F179">
            <v>5560</v>
          </cell>
          <cell r="G179">
            <v>5505.1</v>
          </cell>
          <cell r="H179">
            <v>0</v>
          </cell>
          <cell r="I179">
            <v>5507.1000000000149</v>
          </cell>
        </row>
        <row r="180">
          <cell r="B180" t="str">
            <v>1.2.1.4.1.1.1.3</v>
          </cell>
          <cell r="C180" t="str">
            <v>ISR RETENIDO POR HONORARIOS ASIMILADOS A SALARIOS</v>
          </cell>
          <cell r="D180">
            <v>0</v>
          </cell>
          <cell r="E180">
            <v>5628.6500000000087</v>
          </cell>
          <cell r="F180">
            <v>5626</v>
          </cell>
          <cell r="G180">
            <v>8142.33</v>
          </cell>
          <cell r="H180">
            <v>0</v>
          </cell>
          <cell r="I180">
            <v>8144.9800000000087</v>
          </cell>
        </row>
        <row r="181">
          <cell r="B181" t="str">
            <v>1.2.1.4.1.1.1.5</v>
          </cell>
          <cell r="C181" t="str">
            <v>ISR RETENIDO POR HONORARIOS AL 10%</v>
          </cell>
          <cell r="D181">
            <v>0</v>
          </cell>
          <cell r="E181">
            <v>1010.4040000000014</v>
          </cell>
          <cell r="F181">
            <v>1009</v>
          </cell>
          <cell r="G181">
            <v>314.68599999999998</v>
          </cell>
          <cell r="H181">
            <v>0</v>
          </cell>
          <cell r="I181">
            <v>316.09000000000128</v>
          </cell>
        </row>
        <row r="182">
          <cell r="B182" t="str">
            <v>1.2.1.4.1.2</v>
          </cell>
          <cell r="C182" t="str">
            <v xml:space="preserve"> IMPUESTO AL VALOR AGREGADO RETENIDO </v>
          </cell>
          <cell r="D182">
            <v>0</v>
          </cell>
          <cell r="E182">
            <v>1296.674</v>
          </cell>
          <cell r="F182">
            <v>1296</v>
          </cell>
          <cell r="G182">
            <v>335.77</v>
          </cell>
          <cell r="H182">
            <v>0</v>
          </cell>
          <cell r="I182">
            <v>336.44399999999996</v>
          </cell>
        </row>
        <row r="183">
          <cell r="B183" t="str">
            <v>1.2.1.4.1.2.1</v>
          </cell>
          <cell r="C183" t="str">
            <v>IVA RETENIDO POR PAGAR</v>
          </cell>
          <cell r="D183">
            <v>0</v>
          </cell>
          <cell r="E183">
            <v>1296.674</v>
          </cell>
          <cell r="F183">
            <v>1296</v>
          </cell>
          <cell r="G183">
            <v>335.77</v>
          </cell>
          <cell r="H183">
            <v>0</v>
          </cell>
          <cell r="I183">
            <v>336.44399999999996</v>
          </cell>
        </row>
        <row r="184">
          <cell r="B184" t="str">
            <v>1.2.1.4.1.4</v>
          </cell>
          <cell r="C184" t="str">
            <v xml:space="preserve"> CUOTAS OBRERAS IMSS </v>
          </cell>
          <cell r="D184">
            <v>0</v>
          </cell>
          <cell r="E184">
            <v>3212.2500000000091</v>
          </cell>
          <cell r="F184">
            <v>564.53</v>
          </cell>
          <cell r="G184">
            <v>1079.4000000000001</v>
          </cell>
          <cell r="H184">
            <v>0</v>
          </cell>
          <cell r="I184">
            <v>3727.120000000009</v>
          </cell>
        </row>
        <row r="185">
          <cell r="B185" t="str">
            <v>1.2.1.4.1.4.1</v>
          </cell>
          <cell r="C185" t="str">
            <v>CUOTAS OBRERAS IMSS</v>
          </cell>
          <cell r="D185">
            <v>0</v>
          </cell>
          <cell r="E185">
            <v>3212.2500000000091</v>
          </cell>
          <cell r="F185">
            <v>564.53</v>
          </cell>
          <cell r="G185">
            <v>1079.4000000000001</v>
          </cell>
          <cell r="H185">
            <v>0</v>
          </cell>
          <cell r="I185">
            <v>3727.120000000009</v>
          </cell>
        </row>
        <row r="186">
          <cell r="B186" t="str">
            <v>1.2.1.4.2</v>
          </cell>
          <cell r="C186" t="str">
            <v xml:space="preserve"> COBROS POR CUENTA DE TERCEROS </v>
          </cell>
          <cell r="D186">
            <v>0</v>
          </cell>
          <cell r="E186">
            <v>0.47999999999956344</v>
          </cell>
          <cell r="F186">
            <v>0</v>
          </cell>
          <cell r="G186">
            <v>0</v>
          </cell>
          <cell r="H186">
            <v>0</v>
          </cell>
          <cell r="I186">
            <v>0.47999999999956344</v>
          </cell>
        </row>
        <row r="187">
          <cell r="B187" t="str">
            <v>1.2.1.4.2.1</v>
          </cell>
          <cell r="C187" t="str">
            <v>AMORTIZACION DE CREDITOS INFONAVIT</v>
          </cell>
          <cell r="D187">
            <v>0</v>
          </cell>
          <cell r="E187">
            <v>0.47999999999956344</v>
          </cell>
          <cell r="F187">
            <v>0</v>
          </cell>
          <cell r="G187">
            <v>0</v>
          </cell>
          <cell r="H187">
            <v>0</v>
          </cell>
          <cell r="I187">
            <v>0.47999999999956344</v>
          </cell>
        </row>
        <row r="188">
          <cell r="B188" t="str">
            <v>1.2.1.5</v>
          </cell>
          <cell r="C188" t="str">
            <v xml:space="preserve"> ANTICIPOS DE CLIENTES </v>
          </cell>
          <cell r="D188">
            <v>0</v>
          </cell>
          <cell r="E188">
            <v>801573.06141553167</v>
          </cell>
          <cell r="F188">
            <v>9280.6980000000003</v>
          </cell>
          <cell r="G188">
            <v>9280.6983</v>
          </cell>
          <cell r="H188">
            <v>0</v>
          </cell>
          <cell r="I188">
            <v>801573.06171553163</v>
          </cell>
        </row>
        <row r="189">
          <cell r="B189" t="str">
            <v>1.2.1.5.1</v>
          </cell>
          <cell r="C189" t="str">
            <v xml:space="preserve"> ANTICIPOS DE CLIENTES </v>
          </cell>
          <cell r="D189">
            <v>0</v>
          </cell>
          <cell r="E189">
            <v>801573.06141553167</v>
          </cell>
          <cell r="F189">
            <v>9280.6980000000003</v>
          </cell>
          <cell r="G189">
            <v>9280.6983</v>
          </cell>
          <cell r="H189">
            <v>0</v>
          </cell>
          <cell r="I189">
            <v>801573.06171553163</v>
          </cell>
        </row>
        <row r="190">
          <cell r="B190" t="str">
            <v>1.2.1.5.1.1</v>
          </cell>
          <cell r="C190" t="str">
            <v xml:space="preserve"> ANTICIPOS DE CLIENTES NACIONALES </v>
          </cell>
          <cell r="D190">
            <v>0</v>
          </cell>
          <cell r="E190">
            <v>801573.06141553167</v>
          </cell>
          <cell r="F190">
            <v>9280.6980000000003</v>
          </cell>
          <cell r="G190">
            <v>9280.6983</v>
          </cell>
          <cell r="H190">
            <v>0</v>
          </cell>
          <cell r="I190">
            <v>801573.06171553163</v>
          </cell>
        </row>
        <row r="191">
          <cell r="B191" t="str">
            <v>1.2.1.5.1.1.1</v>
          </cell>
          <cell r="C191" t="str">
            <v xml:space="preserve">AB&amp;amp;C LEASING DE MÉXICO SAPI DE CV  </v>
          </cell>
          <cell r="D191">
            <v>0</v>
          </cell>
          <cell r="E191">
            <v>750000</v>
          </cell>
          <cell r="F191">
            <v>0</v>
          </cell>
          <cell r="G191">
            <v>0</v>
          </cell>
          <cell r="H191">
            <v>0</v>
          </cell>
          <cell r="I191">
            <v>750000</v>
          </cell>
        </row>
        <row r="192">
          <cell r="B192" t="str">
            <v>1.2.1.5.1.1.13</v>
          </cell>
          <cell r="C192" t="str">
            <v xml:space="preserve">MYM BIOMEDICA E INDUSTRIAL SA DE CV  </v>
          </cell>
          <cell r="D192">
            <v>0</v>
          </cell>
          <cell r="E192">
            <v>0</v>
          </cell>
          <cell r="F192">
            <v>9280.6980000000003</v>
          </cell>
          <cell r="G192">
            <v>9280.6983</v>
          </cell>
          <cell r="H192">
            <v>0</v>
          </cell>
          <cell r="I192">
            <v>0</v>
          </cell>
        </row>
        <row r="193">
          <cell r="B193" t="str">
            <v>1.2.1.5.1.1.14</v>
          </cell>
          <cell r="C193" t="str">
            <v xml:space="preserve">FLEXUS SA DE CV  </v>
          </cell>
          <cell r="D193">
            <v>0</v>
          </cell>
          <cell r="E193">
            <v>51573.06</v>
          </cell>
          <cell r="F193">
            <v>0</v>
          </cell>
          <cell r="G193">
            <v>0</v>
          </cell>
          <cell r="H193">
            <v>0</v>
          </cell>
          <cell r="I193">
            <v>51573.06</v>
          </cell>
        </row>
        <row r="194">
          <cell r="B194" t="str">
            <v>1.2.1.6</v>
          </cell>
          <cell r="C194" t="str">
            <v xml:space="preserve"> IMPUESTOS A LA UTILIDAD POR PAGAR </v>
          </cell>
          <cell r="D194">
            <v>0</v>
          </cell>
          <cell r="E194">
            <v>12166</v>
          </cell>
          <cell r="F194">
            <v>12166</v>
          </cell>
          <cell r="G194">
            <v>0</v>
          </cell>
          <cell r="H194">
            <v>0</v>
          </cell>
          <cell r="I194">
            <v>0</v>
          </cell>
        </row>
        <row r="195">
          <cell r="B195" t="str">
            <v>1.2.1.6.1</v>
          </cell>
          <cell r="C195" t="str">
            <v xml:space="preserve"> IMPUESTO SOBRE LA RENTA </v>
          </cell>
          <cell r="D195">
            <v>0</v>
          </cell>
          <cell r="E195">
            <v>12166</v>
          </cell>
          <cell r="F195">
            <v>12166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1.2.1.6.1.1</v>
          </cell>
          <cell r="C196" t="str">
            <v>ISR POR PAGAR PERSONAS MORALES</v>
          </cell>
          <cell r="D196">
            <v>0</v>
          </cell>
          <cell r="E196">
            <v>12166</v>
          </cell>
          <cell r="F196">
            <v>12166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1.2.1.8</v>
          </cell>
          <cell r="C197" t="str">
            <v xml:space="preserve"> PASIVOS FINANCIEROS E INSTRUMENTOS FINANCIEROS DE DEUDA </v>
          </cell>
          <cell r="D197">
            <v>0</v>
          </cell>
          <cell r="E197">
            <v>250000</v>
          </cell>
          <cell r="F197">
            <v>0</v>
          </cell>
          <cell r="G197">
            <v>0</v>
          </cell>
          <cell r="H197">
            <v>0</v>
          </cell>
          <cell r="I197">
            <v>250000</v>
          </cell>
        </row>
        <row r="198">
          <cell r="B198" t="str">
            <v>1.2.1.8.1</v>
          </cell>
          <cell r="C198" t="str">
            <v xml:space="preserve"> DOCUMENTOS POR PAGAR </v>
          </cell>
          <cell r="D198">
            <v>0</v>
          </cell>
          <cell r="E198">
            <v>250000</v>
          </cell>
          <cell r="F198">
            <v>0</v>
          </cell>
          <cell r="G198">
            <v>0</v>
          </cell>
          <cell r="H198">
            <v>0</v>
          </cell>
          <cell r="I198">
            <v>250000</v>
          </cell>
        </row>
        <row r="199">
          <cell r="B199" t="str">
            <v>1.2.1.8.1.2</v>
          </cell>
          <cell r="C199" t="str">
            <v xml:space="preserve"> PRESTAMOS NO BANCARIOS </v>
          </cell>
          <cell r="D199">
            <v>0</v>
          </cell>
          <cell r="E199">
            <v>250000</v>
          </cell>
          <cell r="F199">
            <v>0</v>
          </cell>
          <cell r="G199">
            <v>0</v>
          </cell>
          <cell r="H199">
            <v>0</v>
          </cell>
          <cell r="I199">
            <v>250000</v>
          </cell>
        </row>
        <row r="200">
          <cell r="B200" t="str">
            <v>1.2.1.8.1.2.1</v>
          </cell>
          <cell r="C200" t="str">
            <v xml:space="preserve"> PRESTAMOS NO BANCARIOS NACIONALES </v>
          </cell>
          <cell r="D200">
            <v>0</v>
          </cell>
          <cell r="E200">
            <v>250000</v>
          </cell>
          <cell r="F200">
            <v>0</v>
          </cell>
          <cell r="G200">
            <v>0</v>
          </cell>
          <cell r="H200">
            <v>0</v>
          </cell>
          <cell r="I200">
            <v>250000</v>
          </cell>
        </row>
        <row r="201">
          <cell r="B201" t="str">
            <v>1.2.1.8.1.2.1.1</v>
          </cell>
          <cell r="C201" t="str">
            <v xml:space="preserve"> MARINA LARIOS LEON </v>
          </cell>
          <cell r="D201">
            <v>0</v>
          </cell>
          <cell r="E201">
            <v>150000</v>
          </cell>
          <cell r="F201">
            <v>0</v>
          </cell>
          <cell r="G201">
            <v>0</v>
          </cell>
          <cell r="H201">
            <v>0</v>
          </cell>
          <cell r="I201">
            <v>150000</v>
          </cell>
        </row>
        <row r="202">
          <cell r="B202" t="str">
            <v>1.2.1.8.1.2.1.1.1</v>
          </cell>
          <cell r="C202" t="str">
            <v>MARINA LARIOS LEON 06/04/2021 PRESTAMO MARINA LARIOS 200,000.00 Tasa: 18.00 Plazo: 6 Semestres</v>
          </cell>
          <cell r="D202">
            <v>0</v>
          </cell>
          <cell r="E202">
            <v>150000</v>
          </cell>
          <cell r="F202">
            <v>0</v>
          </cell>
          <cell r="G202">
            <v>0</v>
          </cell>
          <cell r="H202">
            <v>0</v>
          </cell>
          <cell r="I202">
            <v>150000</v>
          </cell>
        </row>
        <row r="203">
          <cell r="B203" t="str">
            <v>1.2.1.8.1.2.1.2</v>
          </cell>
          <cell r="C203" t="str">
            <v xml:space="preserve"> ALEJANDRO CARVALLO LEON </v>
          </cell>
          <cell r="D203">
            <v>0</v>
          </cell>
          <cell r="E203">
            <v>100000</v>
          </cell>
          <cell r="F203">
            <v>0</v>
          </cell>
          <cell r="G203">
            <v>0</v>
          </cell>
          <cell r="H203">
            <v>0</v>
          </cell>
          <cell r="I203">
            <v>100000</v>
          </cell>
        </row>
        <row r="204">
          <cell r="B204" t="str">
            <v>1.2.1.8.1.2.1.2.1</v>
          </cell>
          <cell r="C204" t="str">
            <v>ALEJANDRO CARVALLO LEON 13/04/2021 PRESTAMO ALEJANDRO CARVALLO 100,000.00 Tasa: 18.00 Plazo: 6 Semestres</v>
          </cell>
          <cell r="D204">
            <v>0</v>
          </cell>
          <cell r="E204">
            <v>100000</v>
          </cell>
          <cell r="F204">
            <v>0</v>
          </cell>
          <cell r="G204">
            <v>0</v>
          </cell>
          <cell r="H204">
            <v>0</v>
          </cell>
          <cell r="I204">
            <v>100000</v>
          </cell>
        </row>
        <row r="205">
          <cell r="B205" t="str">
            <v>1.2.1.11</v>
          </cell>
          <cell r="C205" t="str">
            <v xml:space="preserve"> OTROS PASIVOS A CORTO PLAZO </v>
          </cell>
          <cell r="D205">
            <v>0</v>
          </cell>
          <cell r="E205">
            <v>56384.957160830469</v>
          </cell>
          <cell r="F205">
            <v>65373.562127000012</v>
          </cell>
          <cell r="G205">
            <v>137815.76641899999</v>
          </cell>
          <cell r="H205">
            <v>0</v>
          </cell>
          <cell r="I205">
            <v>128827.16145283046</v>
          </cell>
        </row>
        <row r="206">
          <cell r="B206" t="str">
            <v>1.2.1.11.1</v>
          </cell>
          <cell r="C206" t="str">
            <v xml:space="preserve"> IMPUESTOS TRASLADADOS COBRADOS </v>
          </cell>
          <cell r="D206">
            <v>0</v>
          </cell>
          <cell r="E206">
            <v>9.4397160166408867E-2</v>
          </cell>
          <cell r="F206">
            <v>0</v>
          </cell>
          <cell r="G206">
            <v>51075.675826999999</v>
          </cell>
          <cell r="H206">
            <v>0</v>
          </cell>
          <cell r="I206">
            <v>51075.770224160166</v>
          </cell>
        </row>
        <row r="207">
          <cell r="B207" t="str">
            <v>1.2.1.11.1.1</v>
          </cell>
          <cell r="C207" t="str">
            <v xml:space="preserve"> IVA TRASLADADO COBRADO </v>
          </cell>
          <cell r="D207">
            <v>0</v>
          </cell>
          <cell r="E207">
            <v>9.4397160166408867E-2</v>
          </cell>
          <cell r="F207">
            <v>0</v>
          </cell>
          <cell r="G207">
            <v>51075.675826999999</v>
          </cell>
          <cell r="H207">
            <v>0</v>
          </cell>
          <cell r="I207">
            <v>51075.770224160166</v>
          </cell>
        </row>
        <row r="208">
          <cell r="B208" t="str">
            <v>1.2.1.11.1.1.1</v>
          </cell>
          <cell r="C208" t="str">
            <v>IVA TRASLADADO COBRADO</v>
          </cell>
          <cell r="D208">
            <v>0</v>
          </cell>
          <cell r="E208">
            <v>9.4397160166408867E-2</v>
          </cell>
          <cell r="F208">
            <v>0</v>
          </cell>
          <cell r="G208">
            <v>51075.675826999999</v>
          </cell>
          <cell r="H208">
            <v>0</v>
          </cell>
          <cell r="I208">
            <v>51075.770224160166</v>
          </cell>
        </row>
        <row r="209">
          <cell r="B209" t="str">
            <v>1.2.1.11.2</v>
          </cell>
          <cell r="C209" t="str">
            <v xml:space="preserve"> IMPUESTOS TRASLADADOS NO COBRADOS </v>
          </cell>
          <cell r="D209">
            <v>0</v>
          </cell>
          <cell r="E209">
            <v>56384.862763670331</v>
          </cell>
          <cell r="F209">
            <v>51075.676127000013</v>
          </cell>
          <cell r="G209">
            <v>71174.074592000004</v>
          </cell>
          <cell r="H209">
            <v>0</v>
          </cell>
          <cell r="I209">
            <v>76483.261228670322</v>
          </cell>
        </row>
        <row r="210">
          <cell r="B210" t="str">
            <v>1.2.1.11.2.1</v>
          </cell>
          <cell r="C210" t="str">
            <v xml:space="preserve"> IVA TRASLADADO NO COBRADO </v>
          </cell>
          <cell r="D210">
            <v>0</v>
          </cell>
          <cell r="E210">
            <v>56384.862763670331</v>
          </cell>
          <cell r="F210">
            <v>51075.676127000013</v>
          </cell>
          <cell r="G210">
            <v>71174.074592000004</v>
          </cell>
          <cell r="H210">
            <v>0</v>
          </cell>
          <cell r="I210">
            <v>76483.261228670322</v>
          </cell>
        </row>
        <row r="211">
          <cell r="B211" t="str">
            <v>1.2.1.11.2.1.1</v>
          </cell>
          <cell r="C211" t="str">
            <v>IVA TRASLADADO 16% NO COBRADO</v>
          </cell>
          <cell r="D211">
            <v>0</v>
          </cell>
          <cell r="E211">
            <v>56384.862763670331</v>
          </cell>
          <cell r="F211">
            <v>51075.676127000013</v>
          </cell>
          <cell r="G211">
            <v>71174.074592000004</v>
          </cell>
          <cell r="H211">
            <v>0</v>
          </cell>
          <cell r="I211">
            <v>76483.261228670322</v>
          </cell>
        </row>
        <row r="212">
          <cell r="B212" t="str">
            <v>1.2.1.11.3</v>
          </cell>
          <cell r="C212" t="str">
            <v xml:space="preserve"> IMPUESTOS RETENIDOS NO PAGADOS </v>
          </cell>
          <cell r="D212">
            <v>0</v>
          </cell>
          <cell r="E212">
            <v>0</v>
          </cell>
          <cell r="F212">
            <v>14297.886</v>
          </cell>
          <cell r="G212">
            <v>15566.016000000001</v>
          </cell>
          <cell r="H212">
            <v>0</v>
          </cell>
          <cell r="I212">
            <v>1268.1299999999719</v>
          </cell>
        </row>
        <row r="213">
          <cell r="B213" t="str">
            <v>1.2.1.11.3.1</v>
          </cell>
          <cell r="C213" t="str">
            <v xml:space="preserve"> ISR RETENIDO NO PAGADO </v>
          </cell>
          <cell r="D213">
            <v>0</v>
          </cell>
          <cell r="E213">
            <v>0</v>
          </cell>
          <cell r="F213">
            <v>13962.116</v>
          </cell>
          <cell r="G213">
            <v>15230.246000000001</v>
          </cell>
          <cell r="H213">
            <v>0</v>
          </cell>
          <cell r="I213">
            <v>1268.1299999999719</v>
          </cell>
        </row>
        <row r="214">
          <cell r="B214" t="str">
            <v>1.2.1.11.3.1.1</v>
          </cell>
          <cell r="C214" t="str">
            <v xml:space="preserve"> ISR RETENIDO A RESIDENTES EN EL PAIS NO PAGADO </v>
          </cell>
          <cell r="D214">
            <v>0</v>
          </cell>
          <cell r="E214">
            <v>0</v>
          </cell>
          <cell r="F214">
            <v>13962.116</v>
          </cell>
          <cell r="G214">
            <v>15230.246000000001</v>
          </cell>
          <cell r="H214">
            <v>0</v>
          </cell>
          <cell r="I214">
            <v>1268.1299999999719</v>
          </cell>
        </row>
        <row r="215">
          <cell r="B215" t="str">
            <v>1.2.1.11.3.1.1.1</v>
          </cell>
          <cell r="C215" t="str">
            <v>ISR RETENIDO POR SALARIOS</v>
          </cell>
          <cell r="D215">
            <v>0</v>
          </cell>
          <cell r="E215">
            <v>0</v>
          </cell>
          <cell r="F215">
            <v>5505.1</v>
          </cell>
          <cell r="G215">
            <v>5505.1</v>
          </cell>
          <cell r="H215">
            <v>0</v>
          </cell>
          <cell r="I215">
            <v>0</v>
          </cell>
        </row>
        <row r="216">
          <cell r="B216" t="str">
            <v>1.2.1.11.3.1.1.3</v>
          </cell>
          <cell r="C216" t="str">
            <v>ISR RETENIDO POR HONORARIOS ASIMILADOS A SALARIOS NO PAGADO</v>
          </cell>
          <cell r="D216">
            <v>0</v>
          </cell>
          <cell r="E216">
            <v>0</v>
          </cell>
          <cell r="F216">
            <v>8142.33</v>
          </cell>
          <cell r="G216">
            <v>9410.4600000000009</v>
          </cell>
          <cell r="H216">
            <v>0</v>
          </cell>
          <cell r="I216">
            <v>1268.1299999999865</v>
          </cell>
        </row>
        <row r="217">
          <cell r="B217" t="str">
            <v>1.2.1.11.3.1.1.5</v>
          </cell>
          <cell r="C217" t="str">
            <v>ISR RETENIDO POR HONORARIOS AL 10% NO PAGADO</v>
          </cell>
          <cell r="D217">
            <v>0</v>
          </cell>
          <cell r="E217">
            <v>0</v>
          </cell>
          <cell r="F217">
            <v>314.68599999999998</v>
          </cell>
          <cell r="G217">
            <v>314.68599999999998</v>
          </cell>
          <cell r="H217">
            <v>0</v>
          </cell>
          <cell r="I217">
            <v>0</v>
          </cell>
        </row>
        <row r="218">
          <cell r="B218" t="str">
            <v>1.2.1.11.3.2</v>
          </cell>
          <cell r="C218" t="str">
            <v xml:space="preserve"> IVA RETENIDO NO PAGADO </v>
          </cell>
          <cell r="D218">
            <v>0</v>
          </cell>
          <cell r="E218">
            <v>0</v>
          </cell>
          <cell r="F218">
            <v>335.77</v>
          </cell>
          <cell r="G218">
            <v>335.77</v>
          </cell>
          <cell r="H218">
            <v>0</v>
          </cell>
          <cell r="I218">
            <v>0</v>
          </cell>
        </row>
        <row r="219">
          <cell r="B219" t="str">
            <v>1.2.1.11.3.2.1</v>
          </cell>
          <cell r="C219" t="str">
            <v>IVA RETENCION  2/3 NO PAGADO</v>
          </cell>
          <cell r="D219">
            <v>0</v>
          </cell>
          <cell r="E219">
            <v>0</v>
          </cell>
          <cell r="F219">
            <v>335.77</v>
          </cell>
          <cell r="G219">
            <v>335.77</v>
          </cell>
          <cell r="H219">
            <v>0</v>
          </cell>
          <cell r="I219">
            <v>0</v>
          </cell>
        </row>
        <row r="220">
          <cell r="B220" t="str">
            <v>1.3</v>
          </cell>
          <cell r="C220" t="str">
            <v xml:space="preserve"> CAPITAL CONTABLE </v>
          </cell>
          <cell r="D220">
            <v>0</v>
          </cell>
          <cell r="E220">
            <v>-499752.7304883803</v>
          </cell>
          <cell r="F220">
            <v>0</v>
          </cell>
          <cell r="G220">
            <v>0</v>
          </cell>
          <cell r="H220">
            <v>0</v>
          </cell>
          <cell r="I220">
            <v>-499752.7304883803</v>
          </cell>
        </row>
        <row r="221">
          <cell r="B221" t="str">
            <v>1.3.1</v>
          </cell>
          <cell r="C221" t="str">
            <v xml:space="preserve"> CAPITAL CONTRIBUIDO </v>
          </cell>
          <cell r="D221">
            <v>0</v>
          </cell>
          <cell r="E221">
            <v>50000</v>
          </cell>
          <cell r="F221">
            <v>0</v>
          </cell>
          <cell r="G221">
            <v>0</v>
          </cell>
          <cell r="H221">
            <v>0</v>
          </cell>
          <cell r="I221">
            <v>50000</v>
          </cell>
        </row>
        <row r="222">
          <cell r="B222" t="str">
            <v>1.3.1.1</v>
          </cell>
          <cell r="C222" t="str">
            <v xml:space="preserve"> CAPITAL SOCIAL </v>
          </cell>
          <cell r="D222">
            <v>0</v>
          </cell>
          <cell r="E222">
            <v>50000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</row>
        <row r="223">
          <cell r="B223" t="str">
            <v>1.3.1.1.1</v>
          </cell>
          <cell r="C223" t="str">
            <v xml:space="preserve"> CAPITAL SOCIAL FIJO </v>
          </cell>
          <cell r="D223">
            <v>0</v>
          </cell>
          <cell r="E223">
            <v>50000</v>
          </cell>
          <cell r="F223">
            <v>0</v>
          </cell>
          <cell r="G223">
            <v>0</v>
          </cell>
          <cell r="H223">
            <v>0</v>
          </cell>
          <cell r="I223">
            <v>50000</v>
          </cell>
        </row>
        <row r="224">
          <cell r="B224" t="str">
            <v>1.3.1.1.1.3</v>
          </cell>
          <cell r="C224" t="str">
            <v xml:space="preserve"> CAPITAL SOCIAL FIJO SUSCRITO EXHIBIDO </v>
          </cell>
          <cell r="D224">
            <v>0</v>
          </cell>
          <cell r="E224">
            <v>50000</v>
          </cell>
          <cell r="F224">
            <v>0</v>
          </cell>
          <cell r="G224">
            <v>0</v>
          </cell>
          <cell r="H224">
            <v>0</v>
          </cell>
          <cell r="I224">
            <v>50000</v>
          </cell>
        </row>
        <row r="225">
          <cell r="B225" t="str">
            <v>1.3.1.1.1.3.1</v>
          </cell>
          <cell r="C225" t="str">
            <v xml:space="preserve">ERNESTO LARIOS LEON  </v>
          </cell>
          <cell r="D225">
            <v>0</v>
          </cell>
          <cell r="E225">
            <v>50000</v>
          </cell>
          <cell r="F225">
            <v>0</v>
          </cell>
          <cell r="G225">
            <v>0</v>
          </cell>
          <cell r="H225">
            <v>0</v>
          </cell>
          <cell r="I225">
            <v>50000</v>
          </cell>
        </row>
        <row r="226">
          <cell r="B226" t="str">
            <v>1.3.2</v>
          </cell>
          <cell r="C226" t="str">
            <v xml:space="preserve"> CAPITAL GANADO (DEFICIT) </v>
          </cell>
          <cell r="D226">
            <v>0</v>
          </cell>
          <cell r="E226">
            <v>-549752.7304883803</v>
          </cell>
          <cell r="F226">
            <v>0</v>
          </cell>
          <cell r="G226">
            <v>0</v>
          </cell>
          <cell r="H226">
            <v>0</v>
          </cell>
          <cell r="I226">
            <v>-549752.7304883803</v>
          </cell>
        </row>
        <row r="227">
          <cell r="B227" t="str">
            <v>1.3.2.1</v>
          </cell>
          <cell r="C227" t="str">
            <v xml:space="preserve"> UTILIDADES O PERDIDAS ACUMULADAS </v>
          </cell>
          <cell r="D227">
            <v>0</v>
          </cell>
          <cell r="E227">
            <v>-549752.7304883803</v>
          </cell>
          <cell r="F227">
            <v>0</v>
          </cell>
          <cell r="G227">
            <v>0</v>
          </cell>
          <cell r="H227">
            <v>0</v>
          </cell>
          <cell r="I227">
            <v>-549752.7304883803</v>
          </cell>
        </row>
        <row r="228">
          <cell r="B228" t="str">
            <v>1.3.2.1.2</v>
          </cell>
          <cell r="C228" t="str">
            <v xml:space="preserve"> PERDIDAS ACUMULADAS DE EJERCICIOS ANTERIORES </v>
          </cell>
          <cell r="D228">
            <v>549752.7304883803</v>
          </cell>
          <cell r="E228">
            <v>0</v>
          </cell>
          <cell r="F228">
            <v>0</v>
          </cell>
          <cell r="G228">
            <v>0</v>
          </cell>
          <cell r="H228">
            <v>549752.7304883803</v>
          </cell>
          <cell r="I228">
            <v>0</v>
          </cell>
        </row>
        <row r="229">
          <cell r="B229" t="str">
            <v>1.3.2.1.2.1</v>
          </cell>
          <cell r="C229" t="str">
            <v>Ejercicio 2020</v>
          </cell>
          <cell r="D229">
            <v>120919.96815006</v>
          </cell>
          <cell r="E229">
            <v>0</v>
          </cell>
          <cell r="F229">
            <v>0</v>
          </cell>
          <cell r="G229">
            <v>0</v>
          </cell>
          <cell r="H229">
            <v>120919.96815006</v>
          </cell>
          <cell r="I229">
            <v>0</v>
          </cell>
        </row>
        <row r="230">
          <cell r="B230" t="str">
            <v>1.3.2.1.2.2</v>
          </cell>
          <cell r="C230" t="str">
            <v>Ejercicio 2021</v>
          </cell>
          <cell r="D230">
            <v>428832.76233832032</v>
          </cell>
          <cell r="E230">
            <v>0</v>
          </cell>
          <cell r="F230">
            <v>0</v>
          </cell>
          <cell r="G230">
            <v>0</v>
          </cell>
          <cell r="H230">
            <v>428832.76233832032</v>
          </cell>
          <cell r="I230">
            <v>0</v>
          </cell>
        </row>
        <row r="231">
          <cell r="B231" t="str">
            <v>2.1</v>
          </cell>
          <cell r="C231" t="str">
            <v xml:space="preserve"> VENTAS O INGRESOS NETOS </v>
          </cell>
          <cell r="D231">
            <v>0</v>
          </cell>
          <cell r="E231">
            <v>512160.85365999996</v>
          </cell>
          <cell r="F231">
            <v>0</v>
          </cell>
          <cell r="G231">
            <v>444837.96620000002</v>
          </cell>
          <cell r="H231">
            <v>0</v>
          </cell>
          <cell r="I231">
            <v>956998.81986000005</v>
          </cell>
        </row>
        <row r="232">
          <cell r="B232" t="str">
            <v>2.1.1</v>
          </cell>
          <cell r="C232" t="str">
            <v xml:space="preserve"> VENTAS NETAS DE MERCANCIA </v>
          </cell>
          <cell r="D232">
            <v>0</v>
          </cell>
          <cell r="E232">
            <v>502165.23299999995</v>
          </cell>
          <cell r="F232">
            <v>0</v>
          </cell>
          <cell r="G232">
            <v>444510.38</v>
          </cell>
          <cell r="H232">
            <v>0</v>
          </cell>
          <cell r="I232">
            <v>946675.61300000001</v>
          </cell>
        </row>
        <row r="233">
          <cell r="B233" t="str">
            <v>2.1.1.1</v>
          </cell>
          <cell r="C233" t="str">
            <v xml:space="preserve"> VENTAS NETAS DE MERCANCIAS NACIONALES </v>
          </cell>
          <cell r="D233">
            <v>0</v>
          </cell>
          <cell r="E233">
            <v>502165.23299999995</v>
          </cell>
          <cell r="F233">
            <v>0</v>
          </cell>
          <cell r="G233">
            <v>444510.38</v>
          </cell>
          <cell r="H233">
            <v>0</v>
          </cell>
          <cell r="I233">
            <v>946675.61300000001</v>
          </cell>
        </row>
        <row r="234">
          <cell r="B234" t="str">
            <v>2.1.1.1.1</v>
          </cell>
          <cell r="C234" t="str">
            <v xml:space="preserve"> VENTAS Y/O SERVICIOS GRAVADOS A LA TASA GENERAL </v>
          </cell>
          <cell r="D234">
            <v>0</v>
          </cell>
          <cell r="E234">
            <v>513229.28299999994</v>
          </cell>
          <cell r="F234">
            <v>0</v>
          </cell>
          <cell r="G234">
            <v>444510.38</v>
          </cell>
          <cell r="H234">
            <v>0</v>
          </cell>
          <cell r="I234">
            <v>957739.66300000006</v>
          </cell>
        </row>
        <row r="235">
          <cell r="B235" t="str">
            <v>2.1.1.1.1.1</v>
          </cell>
          <cell r="C235" t="str">
            <v>VENTAS Y/O SERVICIOS GRAVADOS A LA TASA GENERAL DE CONTADO</v>
          </cell>
          <cell r="D235">
            <v>0</v>
          </cell>
          <cell r="E235">
            <v>5956.2100000000937</v>
          </cell>
          <cell r="F235">
            <v>0</v>
          </cell>
          <cell r="G235">
            <v>12019.3</v>
          </cell>
          <cell r="H235">
            <v>0</v>
          </cell>
          <cell r="I235">
            <v>17975.510000000093</v>
          </cell>
        </row>
        <row r="236">
          <cell r="B236" t="str">
            <v>2.1.1.1.1.2</v>
          </cell>
          <cell r="C236" t="str">
            <v>VENTAS Y/O SERVICIOS GRAVADOS A LA TASA GENERAL A CREDITO</v>
          </cell>
          <cell r="D236">
            <v>0</v>
          </cell>
          <cell r="E236">
            <v>507273.07299999986</v>
          </cell>
          <cell r="F236">
            <v>0</v>
          </cell>
          <cell r="G236">
            <v>432491.08</v>
          </cell>
          <cell r="H236">
            <v>0</v>
          </cell>
          <cell r="I236">
            <v>939764.15299999993</v>
          </cell>
        </row>
        <row r="237">
          <cell r="B237" t="str">
            <v>2.1.1.1.4</v>
          </cell>
          <cell r="C237" t="str">
            <v xml:space="preserve"> DEVOLUCIONES, REBAJAS Y BONIFICACIONES SOBRE VENTAS NACIONALES </v>
          </cell>
          <cell r="D237">
            <v>11064.05</v>
          </cell>
          <cell r="E237">
            <v>0</v>
          </cell>
          <cell r="F237">
            <v>0</v>
          </cell>
          <cell r="G237">
            <v>0</v>
          </cell>
          <cell r="H237">
            <v>11064.05</v>
          </cell>
          <cell r="I237">
            <v>0</v>
          </cell>
        </row>
        <row r="238">
          <cell r="B238" t="str">
            <v>2.1.1.1.4.1</v>
          </cell>
          <cell r="C238" t="str">
            <v xml:space="preserve"> DEVOLUCIONES SOBRE VENTAS NACIONALES </v>
          </cell>
          <cell r="D238">
            <v>11064.05</v>
          </cell>
          <cell r="E238">
            <v>0</v>
          </cell>
          <cell r="F238">
            <v>0</v>
          </cell>
          <cell r="G238">
            <v>0</v>
          </cell>
          <cell r="H238">
            <v>11064.05</v>
          </cell>
          <cell r="I238">
            <v>0</v>
          </cell>
        </row>
        <row r="239">
          <cell r="B239" t="str">
            <v>2.1.1.1.4.1.1</v>
          </cell>
          <cell r="C239" t="str">
            <v>DEVOLUCIONES SOBRE VENTAS NACIONALES A LA TASA GENERAL</v>
          </cell>
          <cell r="D239">
            <v>11064.05</v>
          </cell>
          <cell r="E239">
            <v>0</v>
          </cell>
          <cell r="F239">
            <v>0</v>
          </cell>
          <cell r="G239">
            <v>0</v>
          </cell>
          <cell r="H239">
            <v>11064.05</v>
          </cell>
          <cell r="I239">
            <v>0</v>
          </cell>
        </row>
        <row r="240">
          <cell r="B240" t="str">
            <v>2.1.2</v>
          </cell>
          <cell r="C240" t="str">
            <v xml:space="preserve"> INGRESOS NETOS POR: </v>
          </cell>
          <cell r="D240">
            <v>0</v>
          </cell>
          <cell r="E240">
            <v>9995.6206599999987</v>
          </cell>
          <cell r="F240">
            <v>0</v>
          </cell>
          <cell r="G240">
            <v>327.58620000000002</v>
          </cell>
          <cell r="H240">
            <v>0</v>
          </cell>
          <cell r="I240">
            <v>10323.206859999998</v>
          </cell>
        </row>
        <row r="241">
          <cell r="B241" t="str">
            <v>2.1.2.1</v>
          </cell>
          <cell r="C241" t="str">
            <v xml:space="preserve"> SERVICIOS ADMINISTRATVOS </v>
          </cell>
          <cell r="D241">
            <v>0</v>
          </cell>
          <cell r="E241">
            <v>9995.6206599999987</v>
          </cell>
          <cell r="F241">
            <v>0</v>
          </cell>
          <cell r="G241">
            <v>327.58620000000002</v>
          </cell>
          <cell r="H241">
            <v>0</v>
          </cell>
          <cell r="I241">
            <v>10323.206859999998</v>
          </cell>
        </row>
        <row r="242">
          <cell r="B242" t="str">
            <v>2.1.2.1.1</v>
          </cell>
          <cell r="C242" t="str">
            <v xml:space="preserve"> SERVICIOS ADMINISTRATIVOS </v>
          </cell>
          <cell r="D242">
            <v>0</v>
          </cell>
          <cell r="E242">
            <v>9995.6206599999987</v>
          </cell>
          <cell r="F242">
            <v>0</v>
          </cell>
          <cell r="G242">
            <v>327.58620000000002</v>
          </cell>
          <cell r="H242">
            <v>0</v>
          </cell>
          <cell r="I242">
            <v>10323.206859999998</v>
          </cell>
        </row>
        <row r="243">
          <cell r="B243" t="str">
            <v>2.1.2.1.1.1</v>
          </cell>
          <cell r="C243" t="str">
            <v>SERVICIO DE LOGISTICA</v>
          </cell>
          <cell r="D243">
            <v>0</v>
          </cell>
          <cell r="E243">
            <v>9995.6206599999987</v>
          </cell>
          <cell r="F243">
            <v>0</v>
          </cell>
          <cell r="G243">
            <v>327.58620000000002</v>
          </cell>
          <cell r="H243">
            <v>0</v>
          </cell>
          <cell r="I243">
            <v>10323.206859999998</v>
          </cell>
        </row>
        <row r="244">
          <cell r="B244" t="str">
            <v>2.2</v>
          </cell>
          <cell r="C244" t="str">
            <v xml:space="preserve"> COSTOS Y GASTOS </v>
          </cell>
          <cell r="D244">
            <v>640559.9746689999</v>
          </cell>
          <cell r="E244">
            <v>0</v>
          </cell>
          <cell r="F244">
            <v>381579.99521799991</v>
          </cell>
          <cell r="G244">
            <v>0</v>
          </cell>
          <cell r="H244">
            <v>1022139.9698869997</v>
          </cell>
          <cell r="I244">
            <v>0</v>
          </cell>
        </row>
        <row r="245">
          <cell r="B245" t="str">
            <v>2.2.1</v>
          </cell>
          <cell r="C245" t="str">
            <v xml:space="preserve"> COSTO DE VENTAS O DE SERVICIOS </v>
          </cell>
          <cell r="D245">
            <v>254314.89839599992</v>
          </cell>
          <cell r="E245">
            <v>0</v>
          </cell>
          <cell r="F245">
            <v>220144.2309179999</v>
          </cell>
          <cell r="G245">
            <v>0</v>
          </cell>
          <cell r="H245">
            <v>474459.12931399979</v>
          </cell>
          <cell r="I245">
            <v>0</v>
          </cell>
        </row>
        <row r="246">
          <cell r="B246" t="str">
            <v>2.2.1.1</v>
          </cell>
          <cell r="C246" t="str">
            <v>COSTO DE VENTAS O DE SERVICIOS</v>
          </cell>
          <cell r="D246">
            <v>254314.89839599992</v>
          </cell>
          <cell r="E246">
            <v>0</v>
          </cell>
          <cell r="F246">
            <v>220144.2309179999</v>
          </cell>
          <cell r="G246">
            <v>0</v>
          </cell>
          <cell r="H246">
            <v>474459.12931399979</v>
          </cell>
          <cell r="I246">
            <v>0</v>
          </cell>
        </row>
        <row r="247">
          <cell r="B247" t="str">
            <v>2.2.2</v>
          </cell>
          <cell r="C247" t="str">
            <v xml:space="preserve"> GASTOS GENERALES </v>
          </cell>
          <cell r="D247">
            <v>386245.07627299993</v>
          </cell>
          <cell r="E247">
            <v>0</v>
          </cell>
          <cell r="F247">
            <v>161435.76430000001</v>
          </cell>
          <cell r="G247">
            <v>0</v>
          </cell>
          <cell r="H247">
            <v>547680.84057299991</v>
          </cell>
          <cell r="I247">
            <v>0</v>
          </cell>
        </row>
        <row r="248">
          <cell r="B248" t="str">
            <v>2.2.2.1</v>
          </cell>
          <cell r="C248" t="str">
            <v xml:space="preserve"> GASTOS DE VENTA Y DISTRIBUCION </v>
          </cell>
          <cell r="D248">
            <v>3969.0526000000018</v>
          </cell>
          <cell r="E248">
            <v>0</v>
          </cell>
          <cell r="F248">
            <v>1984.5263</v>
          </cell>
          <cell r="G248">
            <v>0</v>
          </cell>
          <cell r="H248">
            <v>5953.5789000000022</v>
          </cell>
          <cell r="I248">
            <v>0</v>
          </cell>
        </row>
        <row r="249">
          <cell r="B249" t="str">
            <v>2.2.2.1.10</v>
          </cell>
          <cell r="C249" t="str">
            <v xml:space="preserve"> DEPRECIACIONES </v>
          </cell>
          <cell r="D249">
            <v>3969.0526000000018</v>
          </cell>
          <cell r="E249">
            <v>0</v>
          </cell>
          <cell r="F249">
            <v>1984.5263</v>
          </cell>
          <cell r="G249">
            <v>0</v>
          </cell>
          <cell r="H249">
            <v>5953.5789000000022</v>
          </cell>
          <cell r="I249">
            <v>0</v>
          </cell>
        </row>
        <row r="250">
          <cell r="B250" t="str">
            <v>2.2.2.1.10.17</v>
          </cell>
          <cell r="C250" t="str">
            <v>DEPRECIACION DE OTROS ACTIVOS FIJOS</v>
          </cell>
          <cell r="D250">
            <v>3969.0526000000018</v>
          </cell>
          <cell r="E250">
            <v>0</v>
          </cell>
          <cell r="F250">
            <v>1984.5263</v>
          </cell>
          <cell r="G250">
            <v>0</v>
          </cell>
          <cell r="H250">
            <v>5953.5789000000022</v>
          </cell>
          <cell r="I250">
            <v>0</v>
          </cell>
        </row>
        <row r="251">
          <cell r="B251" t="str">
            <v>2.2.2.3</v>
          </cell>
          <cell r="C251" t="str">
            <v xml:space="preserve"> GASTOS GENERALES </v>
          </cell>
          <cell r="D251">
            <v>382276.02367299993</v>
          </cell>
          <cell r="E251">
            <v>0</v>
          </cell>
          <cell r="F251">
            <v>159451.23800000001</v>
          </cell>
          <cell r="G251">
            <v>0</v>
          </cell>
          <cell r="H251">
            <v>541727.26167299994</v>
          </cell>
          <cell r="I251">
            <v>0</v>
          </cell>
        </row>
        <row r="252">
          <cell r="B252" t="str">
            <v>2.2.2.3.1</v>
          </cell>
          <cell r="C252" t="str">
            <v xml:space="preserve"> BENEFICIOS A LOS EMPLEADOS DIRECTOS </v>
          </cell>
          <cell r="D252">
            <v>107337.44999999985</v>
          </cell>
          <cell r="E252">
            <v>0</v>
          </cell>
          <cell r="F252">
            <v>45193.8</v>
          </cell>
          <cell r="G252">
            <v>0</v>
          </cell>
          <cell r="H252">
            <v>152531.24999999985</v>
          </cell>
          <cell r="I252">
            <v>0</v>
          </cell>
        </row>
        <row r="253">
          <cell r="B253" t="str">
            <v>2.2.2.3.1.1</v>
          </cell>
          <cell r="C253" t="str">
            <v xml:space="preserve"> SUELDOS Y SALARIOS </v>
          </cell>
          <cell r="D253">
            <v>93720.479999999865</v>
          </cell>
          <cell r="E253">
            <v>0</v>
          </cell>
          <cell r="F253">
            <v>39089.4</v>
          </cell>
          <cell r="G253">
            <v>0</v>
          </cell>
          <cell r="H253">
            <v>132809.87999999986</v>
          </cell>
          <cell r="I253">
            <v>0</v>
          </cell>
        </row>
        <row r="254">
          <cell r="B254" t="str">
            <v>2.2.2.3.1.1.1</v>
          </cell>
          <cell r="C254" t="str">
            <v>SUELDOS</v>
          </cell>
          <cell r="D254">
            <v>93720.479999999865</v>
          </cell>
          <cell r="E254">
            <v>0</v>
          </cell>
          <cell r="F254">
            <v>39089.4</v>
          </cell>
          <cell r="G254">
            <v>0</v>
          </cell>
          <cell r="H254">
            <v>132809.87999999986</v>
          </cell>
          <cell r="I254">
            <v>0</v>
          </cell>
        </row>
        <row r="255">
          <cell r="B255" t="str">
            <v>2.2.2.3.1.3</v>
          </cell>
          <cell r="C255" t="str">
            <v xml:space="preserve"> HORAS EXTRAS </v>
          </cell>
          <cell r="D255">
            <v>5513.2599999999984</v>
          </cell>
          <cell r="E255">
            <v>0</v>
          </cell>
          <cell r="F255">
            <v>0</v>
          </cell>
          <cell r="G255">
            <v>0</v>
          </cell>
          <cell r="H255">
            <v>5513.2599999999984</v>
          </cell>
          <cell r="I255">
            <v>0</v>
          </cell>
        </row>
        <row r="256">
          <cell r="B256" t="str">
            <v>2.2.2.3.1.3.1</v>
          </cell>
          <cell r="C256" t="str">
            <v>HORAS EXTRAS DOBLES</v>
          </cell>
          <cell r="D256">
            <v>5513.2599999999984</v>
          </cell>
          <cell r="E256">
            <v>0</v>
          </cell>
          <cell r="F256">
            <v>0</v>
          </cell>
          <cell r="G256">
            <v>0</v>
          </cell>
          <cell r="H256">
            <v>5513.2599999999984</v>
          </cell>
          <cell r="I256">
            <v>0</v>
          </cell>
        </row>
        <row r="257">
          <cell r="B257" t="str">
            <v>2.2.2.3.1.4</v>
          </cell>
          <cell r="C257" t="str">
            <v>VACACIONES</v>
          </cell>
          <cell r="D257">
            <v>1887.72</v>
          </cell>
          <cell r="E257">
            <v>0</v>
          </cell>
          <cell r="F257">
            <v>0</v>
          </cell>
          <cell r="G257">
            <v>0</v>
          </cell>
          <cell r="H257">
            <v>1887.72</v>
          </cell>
          <cell r="I257">
            <v>0</v>
          </cell>
        </row>
        <row r="258">
          <cell r="B258" t="str">
            <v>2.2.2.3.1.5</v>
          </cell>
          <cell r="C258" t="str">
            <v>PRIMA VACACIONAL</v>
          </cell>
          <cell r="D258">
            <v>471.92999999999995</v>
          </cell>
          <cell r="E258">
            <v>0</v>
          </cell>
          <cell r="F258">
            <v>0</v>
          </cell>
          <cell r="G258">
            <v>0</v>
          </cell>
          <cell r="H258">
            <v>471.92999999999995</v>
          </cell>
          <cell r="I258">
            <v>0</v>
          </cell>
        </row>
        <row r="259">
          <cell r="B259" t="str">
            <v>2.2.2.3.1.9</v>
          </cell>
          <cell r="C259" t="str">
            <v>AGUINALDO</v>
          </cell>
          <cell r="D259">
            <v>435.92000000000189</v>
          </cell>
          <cell r="E259">
            <v>0</v>
          </cell>
          <cell r="F259">
            <v>0</v>
          </cell>
          <cell r="G259">
            <v>0</v>
          </cell>
          <cell r="H259">
            <v>435.92000000000189</v>
          </cell>
          <cell r="I259">
            <v>0</v>
          </cell>
        </row>
        <row r="260">
          <cell r="B260" t="str">
            <v>2.2.2.3.1.11</v>
          </cell>
          <cell r="C260" t="str">
            <v>COMISIONES</v>
          </cell>
          <cell r="D260">
            <v>5308.1399999999994</v>
          </cell>
          <cell r="E260">
            <v>0</v>
          </cell>
          <cell r="F260">
            <v>0</v>
          </cell>
          <cell r="G260">
            <v>0</v>
          </cell>
          <cell r="H260">
            <v>5308.1399999999994</v>
          </cell>
          <cell r="I260">
            <v>0</v>
          </cell>
        </row>
        <row r="261">
          <cell r="B261" t="str">
            <v>2.2.2.3.1.16</v>
          </cell>
          <cell r="C261" t="str">
            <v xml:space="preserve"> PRESTACIONES AL PERSONAL </v>
          </cell>
          <cell r="D261">
            <v>0</v>
          </cell>
          <cell r="E261">
            <v>0</v>
          </cell>
          <cell r="F261">
            <v>6104.4</v>
          </cell>
          <cell r="G261">
            <v>0</v>
          </cell>
          <cell r="H261">
            <v>6104.4</v>
          </cell>
          <cell r="I261">
            <v>0</v>
          </cell>
        </row>
        <row r="262">
          <cell r="B262" t="str">
            <v>2.2.2.3.1.16.1</v>
          </cell>
          <cell r="C262" t="str">
            <v xml:space="preserve"> PREVISION SOCIAL </v>
          </cell>
          <cell r="D262">
            <v>0</v>
          </cell>
          <cell r="E262">
            <v>0</v>
          </cell>
          <cell r="F262">
            <v>6104.4</v>
          </cell>
          <cell r="G262">
            <v>0</v>
          </cell>
          <cell r="H262">
            <v>6104.4</v>
          </cell>
          <cell r="I262">
            <v>0</v>
          </cell>
        </row>
        <row r="263">
          <cell r="B263" t="str">
            <v>2.2.2.3.1.16.1.2</v>
          </cell>
          <cell r="C263" t="str">
            <v>VALES DE DESPENSA A TRAVES DE MONEDERO ELECTRONICO</v>
          </cell>
          <cell r="D263">
            <v>0</v>
          </cell>
          <cell r="E263">
            <v>0</v>
          </cell>
          <cell r="F263">
            <v>6104.4</v>
          </cell>
          <cell r="G263">
            <v>0</v>
          </cell>
          <cell r="H263">
            <v>6104.4</v>
          </cell>
          <cell r="I263">
            <v>0</v>
          </cell>
        </row>
        <row r="264">
          <cell r="B264" t="str">
            <v>2.2.2.3.4</v>
          </cell>
          <cell r="C264" t="str">
            <v xml:space="preserve"> IMPUESTOS Y APORTACIONES SOBRE SUELDOS Y SALARIOS </v>
          </cell>
          <cell r="D264">
            <v>22346.12</v>
          </cell>
          <cell r="E264">
            <v>0</v>
          </cell>
          <cell r="F264">
            <v>0</v>
          </cell>
          <cell r="G264">
            <v>0</v>
          </cell>
          <cell r="H264">
            <v>22346.12</v>
          </cell>
          <cell r="I264">
            <v>0</v>
          </cell>
        </row>
        <row r="265">
          <cell r="B265" t="str">
            <v>2.2.2.3.4.1</v>
          </cell>
          <cell r="C265" t="str">
            <v xml:space="preserve"> CUOTAS AL I.M.S.S. </v>
          </cell>
          <cell r="D265">
            <v>8235.02</v>
          </cell>
          <cell r="E265">
            <v>0</v>
          </cell>
          <cell r="F265">
            <v>0</v>
          </cell>
          <cell r="G265">
            <v>0</v>
          </cell>
          <cell r="H265">
            <v>8235.02</v>
          </cell>
          <cell r="I265">
            <v>0</v>
          </cell>
        </row>
        <row r="266">
          <cell r="B266" t="str">
            <v>2.2.2.3.4.1.1</v>
          </cell>
          <cell r="C266" t="str">
            <v>CUOTA FIJA</v>
          </cell>
          <cell r="D266">
            <v>2744.6499999999996</v>
          </cell>
          <cell r="E266">
            <v>0</v>
          </cell>
          <cell r="F266">
            <v>0</v>
          </cell>
          <cell r="G266">
            <v>0</v>
          </cell>
          <cell r="H266">
            <v>2744.6499999999996</v>
          </cell>
          <cell r="I266">
            <v>0</v>
          </cell>
        </row>
        <row r="267">
          <cell r="B267" t="str">
            <v>2.2.2.3.4.1.2</v>
          </cell>
          <cell r="C267" t="str">
            <v>EXCEDENTE 3 SMGDI</v>
          </cell>
          <cell r="D267">
            <v>618.5600000000004</v>
          </cell>
          <cell r="E267">
            <v>0</v>
          </cell>
          <cell r="F267">
            <v>0</v>
          </cell>
          <cell r="G267">
            <v>0</v>
          </cell>
          <cell r="H267">
            <v>618.5600000000004</v>
          </cell>
          <cell r="I267">
            <v>0</v>
          </cell>
        </row>
        <row r="268">
          <cell r="B268" t="str">
            <v>2.2.2.3.4.1.3</v>
          </cell>
          <cell r="C268" t="str">
            <v>PRESTACIONES EN DINERO</v>
          </cell>
          <cell r="D268">
            <v>676.17000000000053</v>
          </cell>
          <cell r="E268">
            <v>0</v>
          </cell>
          <cell r="F268">
            <v>0</v>
          </cell>
          <cell r="G268">
            <v>0</v>
          </cell>
          <cell r="H268">
            <v>676.17000000000053</v>
          </cell>
          <cell r="I268">
            <v>0</v>
          </cell>
        </row>
        <row r="269">
          <cell r="B269" t="str">
            <v>2.2.2.3.4.1.4</v>
          </cell>
          <cell r="C269" t="str">
            <v>GASTOS MEDICOS PENSIONADOS</v>
          </cell>
          <cell r="D269">
            <v>1014.2399999999998</v>
          </cell>
          <cell r="E269">
            <v>0</v>
          </cell>
          <cell r="F269">
            <v>0</v>
          </cell>
          <cell r="G269">
            <v>0</v>
          </cell>
          <cell r="H269">
            <v>1014.2399999999998</v>
          </cell>
          <cell r="I269">
            <v>0</v>
          </cell>
        </row>
        <row r="270">
          <cell r="B270" t="str">
            <v>2.2.2.3.4.1.5</v>
          </cell>
          <cell r="C270" t="str">
            <v>RIESGOS DE TRABAJO</v>
          </cell>
          <cell r="D270">
            <v>525.04000000000133</v>
          </cell>
          <cell r="E270">
            <v>0</v>
          </cell>
          <cell r="F270">
            <v>0</v>
          </cell>
          <cell r="G270">
            <v>0</v>
          </cell>
          <cell r="H270">
            <v>525.04000000000133</v>
          </cell>
          <cell r="I270">
            <v>0</v>
          </cell>
        </row>
        <row r="271">
          <cell r="B271" t="str">
            <v>2.2.2.3.4.1.6</v>
          </cell>
          <cell r="C271" t="str">
            <v>INVALIDEZ Y VIDA</v>
          </cell>
          <cell r="D271">
            <v>1690.409999999998</v>
          </cell>
          <cell r="E271">
            <v>0</v>
          </cell>
          <cell r="F271">
            <v>0</v>
          </cell>
          <cell r="G271">
            <v>0</v>
          </cell>
          <cell r="H271">
            <v>1690.409999999998</v>
          </cell>
          <cell r="I271">
            <v>0</v>
          </cell>
        </row>
        <row r="272">
          <cell r="B272" t="str">
            <v>2.2.2.3.4.1.7</v>
          </cell>
          <cell r="C272" t="str">
            <v>GUARDERIAS Y PRESTACIONES SOCIALES</v>
          </cell>
          <cell r="D272">
            <v>965.95000000000073</v>
          </cell>
          <cell r="E272">
            <v>0</v>
          </cell>
          <cell r="F272">
            <v>0</v>
          </cell>
          <cell r="G272">
            <v>0</v>
          </cell>
          <cell r="H272">
            <v>965.95000000000073</v>
          </cell>
          <cell r="I272">
            <v>0</v>
          </cell>
        </row>
        <row r="273">
          <cell r="B273" t="str">
            <v>2.2.2.3.4.2</v>
          </cell>
          <cell r="C273" t="str">
            <v xml:space="preserve"> APORTACIONES AL INFONAVIT </v>
          </cell>
          <cell r="D273">
            <v>4829.7599999999984</v>
          </cell>
          <cell r="E273">
            <v>0</v>
          </cell>
          <cell r="F273">
            <v>0</v>
          </cell>
          <cell r="G273">
            <v>0</v>
          </cell>
          <cell r="H273">
            <v>4829.7599999999984</v>
          </cell>
          <cell r="I273">
            <v>0</v>
          </cell>
        </row>
        <row r="274">
          <cell r="B274" t="str">
            <v>2.2.2.3.4.2.1</v>
          </cell>
          <cell r="C274" t="str">
            <v>INFONAVIT-APORTACION PATRONAL SIN CREDITO</v>
          </cell>
          <cell r="D274">
            <v>4829.7599999999984</v>
          </cell>
          <cell r="E274">
            <v>0</v>
          </cell>
          <cell r="F274">
            <v>0</v>
          </cell>
          <cell r="G274">
            <v>0</v>
          </cell>
          <cell r="H274">
            <v>4829.7599999999984</v>
          </cell>
          <cell r="I274">
            <v>0</v>
          </cell>
        </row>
        <row r="275">
          <cell r="B275" t="str">
            <v>2.2.2.3.4.3</v>
          </cell>
          <cell r="C275" t="str">
            <v xml:space="preserve"> APORTACIONES AL SAR </v>
          </cell>
          <cell r="D275">
            <v>6061.34</v>
          </cell>
          <cell r="E275">
            <v>0</v>
          </cell>
          <cell r="F275">
            <v>0</v>
          </cell>
          <cell r="G275">
            <v>0</v>
          </cell>
          <cell r="H275">
            <v>6061.34</v>
          </cell>
          <cell r="I275">
            <v>0</v>
          </cell>
        </row>
        <row r="276">
          <cell r="B276" t="str">
            <v>2.2.2.3.4.3.1</v>
          </cell>
          <cell r="C276" t="str">
            <v>RETIRO</v>
          </cell>
          <cell r="D276">
            <v>1931.8899999999994</v>
          </cell>
          <cell r="E276">
            <v>0</v>
          </cell>
          <cell r="F276">
            <v>0</v>
          </cell>
          <cell r="G276">
            <v>0</v>
          </cell>
          <cell r="H276">
            <v>1931.8899999999994</v>
          </cell>
          <cell r="I276">
            <v>0</v>
          </cell>
        </row>
        <row r="277">
          <cell r="B277" t="str">
            <v>2.2.2.3.4.3.2</v>
          </cell>
          <cell r="C277" t="str">
            <v>CESANTIA EN EDAD AVANZADA Y VEJEZ</v>
          </cell>
          <cell r="D277">
            <v>4129.4500000000007</v>
          </cell>
          <cell r="E277">
            <v>0</v>
          </cell>
          <cell r="F277">
            <v>0</v>
          </cell>
          <cell r="G277">
            <v>0</v>
          </cell>
          <cell r="H277">
            <v>4129.4500000000007</v>
          </cell>
          <cell r="I277">
            <v>0</v>
          </cell>
        </row>
        <row r="278">
          <cell r="B278" t="str">
            <v>2.2.2.3.4.4</v>
          </cell>
          <cell r="C278" t="str">
            <v>IMPUESTO ESTATAL SOBRE NOMINAS</v>
          </cell>
          <cell r="D278">
            <v>3220</v>
          </cell>
          <cell r="E278">
            <v>0</v>
          </cell>
          <cell r="F278">
            <v>0</v>
          </cell>
          <cell r="G278">
            <v>0</v>
          </cell>
          <cell r="H278">
            <v>3220</v>
          </cell>
          <cell r="I278">
            <v>0</v>
          </cell>
        </row>
        <row r="279">
          <cell r="B279" t="str">
            <v>2.2.2.3.6</v>
          </cell>
          <cell r="C279" t="str">
            <v xml:space="preserve"> HONORARIOS </v>
          </cell>
          <cell r="D279">
            <v>142243.50000000006</v>
          </cell>
          <cell r="E279">
            <v>0</v>
          </cell>
          <cell r="F279">
            <v>77070.28</v>
          </cell>
          <cell r="G279">
            <v>0</v>
          </cell>
          <cell r="H279">
            <v>219313.78000000003</v>
          </cell>
          <cell r="I279">
            <v>0</v>
          </cell>
        </row>
        <row r="280">
          <cell r="B280" t="str">
            <v>2.2.2.3.6.1</v>
          </cell>
          <cell r="C280" t="str">
            <v xml:space="preserve"> HONORARIOS A PERSONAS FISICAS </v>
          </cell>
          <cell r="D280">
            <v>20182.589999999997</v>
          </cell>
          <cell r="E280">
            <v>0</v>
          </cell>
          <cell r="F280">
            <v>3146.86</v>
          </cell>
          <cell r="G280">
            <v>0</v>
          </cell>
          <cell r="H280">
            <v>23329.449999999997</v>
          </cell>
          <cell r="I280">
            <v>0</v>
          </cell>
        </row>
        <row r="281">
          <cell r="B281" t="str">
            <v>2.2.2.3.6.1.1</v>
          </cell>
          <cell r="C281" t="str">
            <v>HONORARIOS A PERSONAS FISICAS RESIDENTES NACIONALES</v>
          </cell>
          <cell r="D281">
            <v>20182.589999999997</v>
          </cell>
          <cell r="E281">
            <v>0</v>
          </cell>
          <cell r="F281">
            <v>3146.86</v>
          </cell>
          <cell r="G281">
            <v>0</v>
          </cell>
          <cell r="H281">
            <v>23329.449999999997</v>
          </cell>
          <cell r="I281">
            <v>0</v>
          </cell>
        </row>
        <row r="282">
          <cell r="B282" t="str">
            <v>2.2.2.3.6.2</v>
          </cell>
          <cell r="C282" t="str">
            <v xml:space="preserve"> HONORARIOS A PERSONAS MORALES </v>
          </cell>
          <cell r="D282">
            <v>9000</v>
          </cell>
          <cell r="E282">
            <v>0</v>
          </cell>
          <cell r="F282">
            <v>4500</v>
          </cell>
          <cell r="G282">
            <v>0</v>
          </cell>
          <cell r="H282">
            <v>13500</v>
          </cell>
          <cell r="I282">
            <v>0</v>
          </cell>
        </row>
        <row r="283">
          <cell r="B283" t="str">
            <v>2.2.2.3.6.2.1</v>
          </cell>
          <cell r="C283" t="str">
            <v>HONORARIOS A PERSONAS MORALES RESIDENTES  NACIONALES</v>
          </cell>
          <cell r="D283">
            <v>9000</v>
          </cell>
          <cell r="E283">
            <v>0</v>
          </cell>
          <cell r="F283">
            <v>4500</v>
          </cell>
          <cell r="G283">
            <v>0</v>
          </cell>
          <cell r="H283">
            <v>13500</v>
          </cell>
          <cell r="I283">
            <v>0</v>
          </cell>
        </row>
        <row r="284">
          <cell r="B284" t="str">
            <v>2.2.2.3.6.5</v>
          </cell>
          <cell r="C284" t="str">
            <v xml:space="preserve"> HONORARIOS ASIMILADOS A SALARIOS </v>
          </cell>
          <cell r="D284">
            <v>113060.91000000006</v>
          </cell>
          <cell r="E284">
            <v>0</v>
          </cell>
          <cell r="F284">
            <v>69423.42</v>
          </cell>
          <cell r="G284">
            <v>0</v>
          </cell>
          <cell r="H284">
            <v>182484.33000000005</v>
          </cell>
          <cell r="I284">
            <v>0</v>
          </cell>
        </row>
        <row r="285">
          <cell r="B285" t="str">
            <v>2.2.2.3.6.5.3</v>
          </cell>
          <cell r="C285" t="str">
            <v>EDUARDO ROMERO FLORES</v>
          </cell>
          <cell r="D285">
            <v>8585.99</v>
          </cell>
          <cell r="E285">
            <v>0</v>
          </cell>
          <cell r="F285">
            <v>6612.93</v>
          </cell>
          <cell r="G285">
            <v>0</v>
          </cell>
          <cell r="H285">
            <v>15198.92</v>
          </cell>
          <cell r="I285">
            <v>0</v>
          </cell>
        </row>
        <row r="286">
          <cell r="B286" t="str">
            <v>2.2.2.3.6.5.6</v>
          </cell>
          <cell r="C286" t="str">
            <v xml:space="preserve">SALISA CELIA GASCA COLIN  </v>
          </cell>
          <cell r="D286">
            <v>14524.989999999991</v>
          </cell>
          <cell r="E286">
            <v>0</v>
          </cell>
          <cell r="F286">
            <v>7654.41</v>
          </cell>
          <cell r="G286">
            <v>0</v>
          </cell>
          <cell r="H286">
            <v>22179.399999999991</v>
          </cell>
          <cell r="I286">
            <v>0</v>
          </cell>
        </row>
        <row r="287">
          <cell r="B287" t="str">
            <v>2.2.2.3.6.5.7</v>
          </cell>
          <cell r="C287" t="str">
            <v xml:space="preserve">BRENDA ABIGAIL RIOS MARTINEZ  </v>
          </cell>
          <cell r="D287">
            <v>148.61000000000013</v>
          </cell>
          <cell r="E287">
            <v>0</v>
          </cell>
          <cell r="F287">
            <v>412.6</v>
          </cell>
          <cell r="G287">
            <v>0</v>
          </cell>
          <cell r="H287">
            <v>561.21000000000015</v>
          </cell>
          <cell r="I287">
            <v>0</v>
          </cell>
        </row>
        <row r="288">
          <cell r="B288" t="str">
            <v>2.2.2.3.6.5.8</v>
          </cell>
          <cell r="C288" t="str">
            <v xml:space="preserve">BRENDA GUTIERREZ VILLANUEVA  </v>
          </cell>
          <cell r="D288">
            <v>10622.060000000005</v>
          </cell>
          <cell r="E288">
            <v>0</v>
          </cell>
          <cell r="F288">
            <v>6333.82</v>
          </cell>
          <cell r="G288">
            <v>0</v>
          </cell>
          <cell r="H288">
            <v>16955.880000000005</v>
          </cell>
          <cell r="I288">
            <v>0</v>
          </cell>
        </row>
        <row r="289">
          <cell r="B289" t="str">
            <v>2.2.2.3.6.5.10</v>
          </cell>
          <cell r="C289" t="str">
            <v xml:space="preserve">DANIELA ALEJANDRA VILLANUEVA CUEVAS  </v>
          </cell>
          <cell r="D289">
            <v>9637.7800000000097</v>
          </cell>
          <cell r="E289">
            <v>0</v>
          </cell>
          <cell r="F289">
            <v>4108.51</v>
          </cell>
          <cell r="G289">
            <v>0</v>
          </cell>
          <cell r="H289">
            <v>13746.29000000001</v>
          </cell>
          <cell r="I289">
            <v>0</v>
          </cell>
        </row>
        <row r="290">
          <cell r="B290" t="str">
            <v>2.2.2.3.6.5.11</v>
          </cell>
          <cell r="C290" t="str">
            <v xml:space="preserve">MARIA FERNANDA BASURTO GALEANA  </v>
          </cell>
          <cell r="D290">
            <v>22951.160000000011</v>
          </cell>
          <cell r="E290">
            <v>0</v>
          </cell>
          <cell r="F290">
            <v>11475.58</v>
          </cell>
          <cell r="G290">
            <v>0</v>
          </cell>
          <cell r="H290">
            <v>34426.740000000013</v>
          </cell>
          <cell r="I290">
            <v>0</v>
          </cell>
        </row>
        <row r="291">
          <cell r="B291" t="str">
            <v>2.2.2.3.6.5.12</v>
          </cell>
          <cell r="C291" t="str">
            <v xml:space="preserve">MARIANA MONSERRAT MARIN CAMPOS  </v>
          </cell>
          <cell r="D291">
            <v>9126.3200000000106</v>
          </cell>
          <cell r="E291">
            <v>0</v>
          </cell>
          <cell r="F291">
            <v>4563.16</v>
          </cell>
          <cell r="G291">
            <v>0</v>
          </cell>
          <cell r="H291">
            <v>13689.48000000001</v>
          </cell>
          <cell r="I291">
            <v>0</v>
          </cell>
        </row>
        <row r="292">
          <cell r="B292" t="str">
            <v>2.2.2.3.6.5.13</v>
          </cell>
          <cell r="C292" t="str">
            <v xml:space="preserve">CITLALLI GARCIA ALVARADO  </v>
          </cell>
          <cell r="D292">
            <v>12974.300000000001</v>
          </cell>
          <cell r="E292">
            <v>0</v>
          </cell>
          <cell r="F292">
            <v>5496.28</v>
          </cell>
          <cell r="G292">
            <v>0</v>
          </cell>
          <cell r="H292">
            <v>18470.580000000002</v>
          </cell>
          <cell r="I292">
            <v>0</v>
          </cell>
        </row>
        <row r="293">
          <cell r="B293" t="str">
            <v>2.2.2.3.6.5.14</v>
          </cell>
          <cell r="C293" t="str">
            <v xml:space="preserve">ANDREA DE LA LUZ GARCIA  </v>
          </cell>
          <cell r="D293">
            <v>5021.880000000001</v>
          </cell>
          <cell r="E293">
            <v>0</v>
          </cell>
          <cell r="F293">
            <v>1247.3499999999999</v>
          </cell>
          <cell r="G293">
            <v>0</v>
          </cell>
          <cell r="H293">
            <v>6269.2300000000014</v>
          </cell>
          <cell r="I293">
            <v>0</v>
          </cell>
        </row>
        <row r="294">
          <cell r="B294" t="str">
            <v>2.2.2.3.6.5.15</v>
          </cell>
          <cell r="C294" t="str">
            <v xml:space="preserve">MARIANA MONTSERRAT LERMA HERNANDEZ  </v>
          </cell>
          <cell r="D294">
            <v>8594.44</v>
          </cell>
          <cell r="E294">
            <v>0</v>
          </cell>
          <cell r="F294">
            <v>5864.02</v>
          </cell>
          <cell r="G294">
            <v>0</v>
          </cell>
          <cell r="H294">
            <v>14458.460000000001</v>
          </cell>
          <cell r="I294">
            <v>0</v>
          </cell>
        </row>
        <row r="295">
          <cell r="B295" t="str">
            <v>2.2.2.3.6.5.16</v>
          </cell>
          <cell r="C295" t="str">
            <v>JOSE LUIS RODRIGUEZ VALDEZ</v>
          </cell>
          <cell r="D295">
            <v>10873.38</v>
          </cell>
          <cell r="E295">
            <v>0</v>
          </cell>
          <cell r="F295">
            <v>15654.76</v>
          </cell>
          <cell r="G295">
            <v>0</v>
          </cell>
          <cell r="H295">
            <v>26528.14</v>
          </cell>
          <cell r="I295">
            <v>0</v>
          </cell>
        </row>
        <row r="296">
          <cell r="B296" t="str">
            <v>2.2.2.3.7</v>
          </cell>
          <cell r="C296" t="str">
            <v xml:space="preserve"> ARRENDAMIENTOS </v>
          </cell>
          <cell r="D296">
            <v>41195.000000000015</v>
          </cell>
          <cell r="E296">
            <v>0</v>
          </cell>
          <cell r="F296">
            <v>21676</v>
          </cell>
          <cell r="G296">
            <v>0</v>
          </cell>
          <cell r="H296">
            <v>62871.000000000015</v>
          </cell>
          <cell r="I296">
            <v>0</v>
          </cell>
        </row>
        <row r="297">
          <cell r="B297" t="str">
            <v>2.2.2.3.7.2</v>
          </cell>
          <cell r="C297" t="str">
            <v>ARRENDAMIENTO A PERSONAS MORALES RESIDENTES NACIONALES</v>
          </cell>
          <cell r="D297">
            <v>41195.000000000015</v>
          </cell>
          <cell r="E297">
            <v>0</v>
          </cell>
          <cell r="F297">
            <v>21676</v>
          </cell>
          <cell r="G297">
            <v>0</v>
          </cell>
          <cell r="H297">
            <v>62871.000000000015</v>
          </cell>
          <cell r="I297">
            <v>0</v>
          </cell>
        </row>
        <row r="298">
          <cell r="B298" t="str">
            <v>2.2.2.3.8</v>
          </cell>
          <cell r="C298" t="str">
            <v xml:space="preserve"> COMBUSTIBLES Y LUBRICANTES </v>
          </cell>
          <cell r="D298">
            <v>11212.93</v>
          </cell>
          <cell r="E298">
            <v>0</v>
          </cell>
          <cell r="F298">
            <v>6195.59</v>
          </cell>
          <cell r="G298">
            <v>0</v>
          </cell>
          <cell r="H298">
            <v>17408.52</v>
          </cell>
          <cell r="I298">
            <v>0</v>
          </cell>
        </row>
        <row r="299">
          <cell r="B299" t="str">
            <v>2.2.2.3.8.1</v>
          </cell>
          <cell r="C299" t="str">
            <v>GASOLINA</v>
          </cell>
          <cell r="D299">
            <v>10545.14</v>
          </cell>
          <cell r="E299">
            <v>0</v>
          </cell>
          <cell r="F299">
            <v>6195.59</v>
          </cell>
          <cell r="G299">
            <v>0</v>
          </cell>
          <cell r="H299">
            <v>16740.73</v>
          </cell>
          <cell r="I299">
            <v>0</v>
          </cell>
        </row>
        <row r="300">
          <cell r="B300" t="str">
            <v>2.2.2.3.8.4</v>
          </cell>
          <cell r="C300" t="str">
            <v>ACEITES Y LUBRICANTES</v>
          </cell>
          <cell r="D300">
            <v>667.79000000000008</v>
          </cell>
          <cell r="E300">
            <v>0</v>
          </cell>
          <cell r="F300">
            <v>0</v>
          </cell>
          <cell r="G300">
            <v>0</v>
          </cell>
          <cell r="H300">
            <v>667.79000000000008</v>
          </cell>
          <cell r="I300">
            <v>0</v>
          </cell>
        </row>
        <row r="301">
          <cell r="B301" t="str">
            <v>2.2.2.3.10</v>
          </cell>
          <cell r="C301" t="str">
            <v xml:space="preserve"> DEPRECIACIONES </v>
          </cell>
          <cell r="D301">
            <v>2136.3335999999999</v>
          </cell>
          <cell r="E301">
            <v>0</v>
          </cell>
          <cell r="F301">
            <v>1068.1668</v>
          </cell>
          <cell r="G301">
            <v>0</v>
          </cell>
          <cell r="H301">
            <v>3204.5003999999999</v>
          </cell>
          <cell r="I301">
            <v>0</v>
          </cell>
        </row>
        <row r="302">
          <cell r="B302" t="str">
            <v>2.2.2.3.10.17</v>
          </cell>
          <cell r="C302" t="str">
            <v>DEPRECIACION DE OTROS ACTIVOS FIJOS</v>
          </cell>
          <cell r="D302">
            <v>2136.3335999999999</v>
          </cell>
          <cell r="E302">
            <v>0</v>
          </cell>
          <cell r="F302">
            <v>1068.1668</v>
          </cell>
          <cell r="G302">
            <v>0</v>
          </cell>
          <cell r="H302">
            <v>3204.5003999999999</v>
          </cell>
          <cell r="I302">
            <v>0</v>
          </cell>
        </row>
        <row r="303">
          <cell r="B303" t="str">
            <v>2.2.2.3.12</v>
          </cell>
          <cell r="C303" t="str">
            <v xml:space="preserve"> TELEFONO </v>
          </cell>
          <cell r="D303">
            <v>180.51999999999998</v>
          </cell>
          <cell r="E303">
            <v>0</v>
          </cell>
          <cell r="F303">
            <v>114.4</v>
          </cell>
          <cell r="G303">
            <v>0</v>
          </cell>
          <cell r="H303">
            <v>294.91999999999996</v>
          </cell>
          <cell r="I303">
            <v>0</v>
          </cell>
        </row>
        <row r="304">
          <cell r="B304" t="str">
            <v>2.2.2.3.12.1</v>
          </cell>
          <cell r="C304" t="str">
            <v>TELEFONO FIJO</v>
          </cell>
          <cell r="D304">
            <v>180.51999999999998</v>
          </cell>
          <cell r="E304">
            <v>0</v>
          </cell>
          <cell r="F304">
            <v>114.4</v>
          </cell>
          <cell r="G304">
            <v>0</v>
          </cell>
          <cell r="H304">
            <v>294.91999999999996</v>
          </cell>
          <cell r="I304">
            <v>0</v>
          </cell>
        </row>
        <row r="305">
          <cell r="B305" t="str">
            <v>2.2.2.3.13</v>
          </cell>
          <cell r="C305" t="str">
            <v>INTERNET</v>
          </cell>
          <cell r="D305">
            <v>698.79999999999745</v>
          </cell>
          <cell r="E305">
            <v>0</v>
          </cell>
          <cell r="F305">
            <v>349.4</v>
          </cell>
          <cell r="G305">
            <v>0</v>
          </cell>
          <cell r="H305">
            <v>1048.1999999999975</v>
          </cell>
          <cell r="I305">
            <v>0</v>
          </cell>
        </row>
        <row r="306">
          <cell r="B306" t="str">
            <v>2.2.2.3.18</v>
          </cell>
          <cell r="C306" t="str">
            <v xml:space="preserve"> PAPELERIA Y ARTICULOS DE OFICINA </v>
          </cell>
          <cell r="D306">
            <v>1864.8600000000006</v>
          </cell>
          <cell r="E306">
            <v>0</v>
          </cell>
          <cell r="F306">
            <v>214.66</v>
          </cell>
          <cell r="G306">
            <v>0</v>
          </cell>
          <cell r="H306">
            <v>2079.5200000000004</v>
          </cell>
          <cell r="I306">
            <v>0</v>
          </cell>
        </row>
        <row r="307">
          <cell r="B307" t="str">
            <v>2.2.2.3.18.1</v>
          </cell>
          <cell r="C307" t="str">
            <v>PAPELERIA Y ARTICULOS DE OFICINA</v>
          </cell>
          <cell r="D307">
            <v>1864.8600000000006</v>
          </cell>
          <cell r="E307">
            <v>0</v>
          </cell>
          <cell r="F307">
            <v>214.66</v>
          </cell>
          <cell r="G307">
            <v>0</v>
          </cell>
          <cell r="H307">
            <v>2079.5200000000004</v>
          </cell>
          <cell r="I307">
            <v>0</v>
          </cell>
        </row>
        <row r="308">
          <cell r="B308" t="str">
            <v>2.2.2.3.19</v>
          </cell>
          <cell r="C308" t="str">
            <v xml:space="preserve"> MANTENIMIENTO Y CONSERVACION </v>
          </cell>
          <cell r="D308">
            <v>1529.6100000000001</v>
          </cell>
          <cell r="E308">
            <v>0</v>
          </cell>
          <cell r="F308">
            <v>4127.6900000000005</v>
          </cell>
          <cell r="G308">
            <v>0</v>
          </cell>
          <cell r="H308">
            <v>5657.3</v>
          </cell>
          <cell r="I308">
            <v>0</v>
          </cell>
        </row>
        <row r="309">
          <cell r="B309" t="str">
            <v>2.2.2.3.19.1</v>
          </cell>
          <cell r="C309" t="str">
            <v>MANTENIMIENTO DE MAQUINARIA Y EQUIPO</v>
          </cell>
          <cell r="D309">
            <v>0</v>
          </cell>
          <cell r="E309">
            <v>0</v>
          </cell>
          <cell r="F309">
            <v>3620.69</v>
          </cell>
          <cell r="G309">
            <v>0</v>
          </cell>
          <cell r="H309">
            <v>3620.69</v>
          </cell>
          <cell r="I309">
            <v>0</v>
          </cell>
        </row>
        <row r="310">
          <cell r="B310" t="str">
            <v>2.2.2.3.19.2</v>
          </cell>
          <cell r="C310" t="str">
            <v>MANTENIMIENTO DE EDIFICIO</v>
          </cell>
          <cell r="D310">
            <v>1014</v>
          </cell>
          <cell r="E310">
            <v>0</v>
          </cell>
          <cell r="F310">
            <v>507</v>
          </cell>
          <cell r="G310">
            <v>0</v>
          </cell>
          <cell r="H310">
            <v>1521</v>
          </cell>
          <cell r="I310">
            <v>0</v>
          </cell>
        </row>
        <row r="311">
          <cell r="B311" t="str">
            <v>2.2.2.3.19.5</v>
          </cell>
          <cell r="C311" t="str">
            <v>MANTENIMIENTO DE EQUIPO DE TRANSPORTE</v>
          </cell>
          <cell r="D311">
            <v>515.61</v>
          </cell>
          <cell r="E311">
            <v>0</v>
          </cell>
          <cell r="F311">
            <v>0</v>
          </cell>
          <cell r="G311">
            <v>0</v>
          </cell>
          <cell r="H311">
            <v>515.61</v>
          </cell>
          <cell r="I311">
            <v>0</v>
          </cell>
        </row>
        <row r="312">
          <cell r="B312" t="str">
            <v>2.2.2.3.22</v>
          </cell>
          <cell r="C312" t="str">
            <v>RECARGOS FISCALES</v>
          </cell>
          <cell r="D312">
            <v>0</v>
          </cell>
          <cell r="E312">
            <v>0</v>
          </cell>
          <cell r="F312">
            <v>9</v>
          </cell>
          <cell r="G312">
            <v>0</v>
          </cell>
          <cell r="H312">
            <v>9</v>
          </cell>
          <cell r="I312">
            <v>0</v>
          </cell>
        </row>
        <row r="313">
          <cell r="B313" t="str">
            <v>2.2.2.3.24</v>
          </cell>
          <cell r="C313" t="str">
            <v xml:space="preserve"> CUOTAS Y SUSCRIPCIONES </v>
          </cell>
          <cell r="D313">
            <v>12801.72409999999</v>
          </cell>
          <cell r="E313">
            <v>0</v>
          </cell>
          <cell r="F313">
            <v>0</v>
          </cell>
          <cell r="G313">
            <v>0</v>
          </cell>
          <cell r="H313">
            <v>12801.72409999999</v>
          </cell>
          <cell r="I313">
            <v>0</v>
          </cell>
        </row>
        <row r="314">
          <cell r="B314" t="str">
            <v>2.2.2.3.24.7</v>
          </cell>
          <cell r="C314" t="str">
            <v>SUSCRIPCION A SERVICIOS DE COMPUTO EN LA NUBE</v>
          </cell>
          <cell r="D314">
            <v>12801.72409999999</v>
          </cell>
          <cell r="E314">
            <v>0</v>
          </cell>
          <cell r="F314">
            <v>0</v>
          </cell>
          <cell r="G314">
            <v>0</v>
          </cell>
          <cell r="H314">
            <v>12801.72409999999</v>
          </cell>
          <cell r="I314">
            <v>0</v>
          </cell>
        </row>
        <row r="315">
          <cell r="B315" t="str">
            <v>2.2.2.3.31</v>
          </cell>
          <cell r="C315" t="str">
            <v xml:space="preserve"> GASTOS DE IMPORTACION </v>
          </cell>
          <cell r="D315">
            <v>849.99999999999091</v>
          </cell>
          <cell r="E315">
            <v>0</v>
          </cell>
          <cell r="F315">
            <v>49.999999999999091</v>
          </cell>
          <cell r="G315">
            <v>0</v>
          </cell>
          <cell r="H315">
            <v>899.99999999999</v>
          </cell>
          <cell r="I315">
            <v>0</v>
          </cell>
        </row>
        <row r="316">
          <cell r="B316" t="str">
            <v>2.2.2.3.31.5</v>
          </cell>
          <cell r="C316" t="str">
            <v>OTROS GASTOS DE IMPORTACION</v>
          </cell>
          <cell r="D316">
            <v>849.99999999999091</v>
          </cell>
          <cell r="E316">
            <v>0</v>
          </cell>
          <cell r="F316">
            <v>49.999999999999091</v>
          </cell>
          <cell r="G316">
            <v>0</v>
          </cell>
          <cell r="H316">
            <v>899.99999999999</v>
          </cell>
          <cell r="I316">
            <v>0</v>
          </cell>
        </row>
        <row r="317">
          <cell r="B317" t="str">
            <v>2.2.2.3.34</v>
          </cell>
          <cell r="C317" t="str">
            <v xml:space="preserve"> COMISIONES BANCARIAS </v>
          </cell>
          <cell r="D317">
            <v>2153.6000000000022</v>
          </cell>
          <cell r="E317">
            <v>0</v>
          </cell>
          <cell r="F317">
            <v>1919.4</v>
          </cell>
          <cell r="G317">
            <v>0</v>
          </cell>
          <cell r="H317">
            <v>4073.0000000000023</v>
          </cell>
          <cell r="I317">
            <v>0</v>
          </cell>
        </row>
        <row r="318">
          <cell r="B318" t="str">
            <v>2.2.2.3.34.1</v>
          </cell>
          <cell r="C318" t="str">
            <v>COMISIONES BANCARIAS</v>
          </cell>
          <cell r="D318">
            <v>2153.6000000000022</v>
          </cell>
          <cell r="E318">
            <v>0</v>
          </cell>
          <cell r="F318">
            <v>1919.4</v>
          </cell>
          <cell r="G318">
            <v>0</v>
          </cell>
          <cell r="H318">
            <v>4073.0000000000023</v>
          </cell>
          <cell r="I318">
            <v>0</v>
          </cell>
        </row>
        <row r="319">
          <cell r="B319" t="str">
            <v>2.2.2.3.45</v>
          </cell>
          <cell r="C319" t="str">
            <v>CORREO O SERVICIO  POSTAL</v>
          </cell>
          <cell r="D319">
            <v>0</v>
          </cell>
          <cell r="E319">
            <v>0</v>
          </cell>
          <cell r="F319">
            <v>773.17</v>
          </cell>
          <cell r="G319">
            <v>0</v>
          </cell>
          <cell r="H319">
            <v>773.17</v>
          </cell>
          <cell r="I319">
            <v>0</v>
          </cell>
        </row>
        <row r="320">
          <cell r="B320" t="str">
            <v>2.2.2.3.51</v>
          </cell>
          <cell r="C320" t="str">
            <v>HERRAMIENTAS DE MANO  Y EQUIPO MENOR</v>
          </cell>
          <cell r="D320">
            <v>3398.63</v>
          </cell>
          <cell r="E320">
            <v>0</v>
          </cell>
          <cell r="F320">
            <v>0</v>
          </cell>
          <cell r="G320">
            <v>0</v>
          </cell>
          <cell r="H320">
            <v>3398.63</v>
          </cell>
          <cell r="I320">
            <v>0</v>
          </cell>
        </row>
        <row r="321">
          <cell r="B321" t="str">
            <v>2.2.2.3.64</v>
          </cell>
          <cell r="C321" t="str">
            <v xml:space="preserve"> MATERIALES PARA LABORATORIO </v>
          </cell>
          <cell r="D321">
            <v>32120.945973000002</v>
          </cell>
          <cell r="E321">
            <v>0</v>
          </cell>
          <cell r="F321">
            <v>257.68119999999999</v>
          </cell>
          <cell r="G321">
            <v>0</v>
          </cell>
          <cell r="H321">
            <v>32378.627173000001</v>
          </cell>
          <cell r="I321">
            <v>0</v>
          </cell>
        </row>
        <row r="322">
          <cell r="B322" t="str">
            <v>2.2.2.3.64.1</v>
          </cell>
          <cell r="C322" t="str">
            <v>EVALUACIONES DE PRODUCTO</v>
          </cell>
          <cell r="D322">
            <v>32120.945973000002</v>
          </cell>
          <cell r="E322">
            <v>0</v>
          </cell>
          <cell r="F322">
            <v>257.68119999999999</v>
          </cell>
          <cell r="G322">
            <v>0</v>
          </cell>
          <cell r="H322">
            <v>32378.627173000001</v>
          </cell>
          <cell r="I322">
            <v>0</v>
          </cell>
        </row>
        <row r="323">
          <cell r="B323" t="str">
            <v>2.2.2.3.72</v>
          </cell>
          <cell r="C323" t="str">
            <v>ESTACIONAMIENTOS PUBLICOS</v>
          </cell>
          <cell r="D323">
            <v>206</v>
          </cell>
          <cell r="E323">
            <v>0</v>
          </cell>
          <cell r="F323">
            <v>432</v>
          </cell>
          <cell r="G323">
            <v>0</v>
          </cell>
          <cell r="H323">
            <v>638</v>
          </cell>
          <cell r="I323">
            <v>0</v>
          </cell>
        </row>
        <row r="324">
          <cell r="B324" t="str">
            <v>2.3</v>
          </cell>
          <cell r="C324" t="str">
            <v xml:space="preserve"> OTROS INGRESOS Y OTROS GASTOS </v>
          </cell>
          <cell r="D324">
            <v>0</v>
          </cell>
          <cell r="E324">
            <v>-4876.4512323860017</v>
          </cell>
          <cell r="F324">
            <v>803.8257000000001</v>
          </cell>
          <cell r="G324">
            <v>217.62026660539999</v>
          </cell>
          <cell r="H324">
            <v>0</v>
          </cell>
          <cell r="I324">
            <v>-5462.6566657806015</v>
          </cell>
        </row>
        <row r="325">
          <cell r="B325" t="str">
            <v>2.3.1</v>
          </cell>
          <cell r="C325" t="str">
            <v xml:space="preserve"> OTROS INGRESOS </v>
          </cell>
          <cell r="D325">
            <v>0</v>
          </cell>
          <cell r="E325">
            <v>2.0831613999998666E-2</v>
          </cell>
          <cell r="F325">
            <v>3.5700000000000003E-2</v>
          </cell>
          <cell r="G325">
            <v>217.62026660539999</v>
          </cell>
          <cell r="H325">
            <v>0</v>
          </cell>
          <cell r="I325">
            <v>217.6053982194</v>
          </cell>
        </row>
        <row r="326">
          <cell r="B326" t="str">
            <v>2.3.1.13</v>
          </cell>
          <cell r="C326" t="str">
            <v>AJUSTE POR SALDOS PEQUEÑOS</v>
          </cell>
          <cell r="D326">
            <v>0</v>
          </cell>
          <cell r="E326">
            <v>2.0831613999998666E-2</v>
          </cell>
          <cell r="F326">
            <v>3.5700000000000003E-2</v>
          </cell>
          <cell r="G326">
            <v>217.62026660539999</v>
          </cell>
          <cell r="H326">
            <v>0</v>
          </cell>
          <cell r="I326">
            <v>217.6053982194</v>
          </cell>
        </row>
        <row r="327">
          <cell r="B327" t="str">
            <v>2.3.2</v>
          </cell>
          <cell r="C327" t="str">
            <v xml:space="preserve"> OTROS GASTOS </v>
          </cell>
          <cell r="D327">
            <v>4876.4720640000014</v>
          </cell>
          <cell r="E327">
            <v>0</v>
          </cell>
          <cell r="F327">
            <v>803.79000000000008</v>
          </cell>
          <cell r="G327">
            <v>0</v>
          </cell>
          <cell r="H327">
            <v>5680.2620640000014</v>
          </cell>
          <cell r="I327">
            <v>0</v>
          </cell>
        </row>
        <row r="328">
          <cell r="B328" t="str">
            <v>2.3.2.1</v>
          </cell>
          <cell r="C328" t="str">
            <v>OTROS GASTOS</v>
          </cell>
          <cell r="D328">
            <v>0</v>
          </cell>
          <cell r="E328">
            <v>0</v>
          </cell>
          <cell r="F328">
            <v>803.79000000000008</v>
          </cell>
          <cell r="G328">
            <v>0</v>
          </cell>
          <cell r="H328">
            <v>803.79000000000008</v>
          </cell>
          <cell r="I328">
            <v>0</v>
          </cell>
        </row>
        <row r="329">
          <cell r="B329" t="str">
            <v>2.3.2.11</v>
          </cell>
          <cell r="C329" t="str">
            <v>MERMAS Y/O DESPERDICIOS DE INVENTARIOS</v>
          </cell>
          <cell r="D329">
            <v>4876.4720640000014</v>
          </cell>
          <cell r="E329">
            <v>0</v>
          </cell>
          <cell r="F329">
            <v>0</v>
          </cell>
          <cell r="G329">
            <v>0</v>
          </cell>
          <cell r="H329">
            <v>4876.4720640000014</v>
          </cell>
          <cell r="I329">
            <v>0</v>
          </cell>
        </row>
        <row r="330">
          <cell r="B330" t="str">
            <v>2.4</v>
          </cell>
          <cell r="C330" t="str">
            <v xml:space="preserve"> RESULTADO INTEGRAL DE FINANCIAMIENTO </v>
          </cell>
          <cell r="D330">
            <v>4951.5226349999848</v>
          </cell>
          <cell r="E330">
            <v>0</v>
          </cell>
          <cell r="F330">
            <v>7345.5306</v>
          </cell>
          <cell r="G330">
            <v>13253.9753</v>
          </cell>
          <cell r="H330">
            <v>-956.92206500001521</v>
          </cell>
          <cell r="I330">
            <v>0</v>
          </cell>
        </row>
        <row r="331">
          <cell r="B331" t="str">
            <v>2.4.1</v>
          </cell>
          <cell r="C331" t="str">
            <v xml:space="preserve"> INTERESES A CARGO </v>
          </cell>
          <cell r="D331">
            <v>9000</v>
          </cell>
          <cell r="E331">
            <v>0</v>
          </cell>
          <cell r="F331">
            <v>3750</v>
          </cell>
          <cell r="G331">
            <v>0</v>
          </cell>
          <cell r="H331">
            <v>12750</v>
          </cell>
          <cell r="I331">
            <v>0</v>
          </cell>
        </row>
        <row r="332">
          <cell r="B332" t="str">
            <v>2.4.1.2</v>
          </cell>
          <cell r="C332" t="str">
            <v xml:space="preserve"> INTERESES A CARGO DE PERSONAS FISICAS </v>
          </cell>
          <cell r="D332">
            <v>9000</v>
          </cell>
          <cell r="E332">
            <v>0</v>
          </cell>
          <cell r="F332">
            <v>3750</v>
          </cell>
          <cell r="G332">
            <v>0</v>
          </cell>
          <cell r="H332">
            <v>12750</v>
          </cell>
          <cell r="I332">
            <v>0</v>
          </cell>
        </row>
        <row r="333">
          <cell r="B333" t="str">
            <v>2.4.1.2.1</v>
          </cell>
          <cell r="C333" t="str">
            <v>INTERESES A CARGO DE PERSONAS FISICAS NACIONAL</v>
          </cell>
          <cell r="D333">
            <v>9000</v>
          </cell>
          <cell r="E333">
            <v>0</v>
          </cell>
          <cell r="F333">
            <v>3750</v>
          </cell>
          <cell r="G333">
            <v>0</v>
          </cell>
          <cell r="H333">
            <v>12750</v>
          </cell>
          <cell r="I333">
            <v>0</v>
          </cell>
        </row>
        <row r="334">
          <cell r="B334" t="str">
            <v>2.4.3</v>
          </cell>
          <cell r="C334" t="str">
            <v xml:space="preserve"> FLUCTUACION CAMBIARIA </v>
          </cell>
          <cell r="D334">
            <v>6105.2828999999838</v>
          </cell>
          <cell r="E334">
            <v>0</v>
          </cell>
          <cell r="F334">
            <v>3595.5306</v>
          </cell>
          <cell r="G334">
            <v>13253.9753</v>
          </cell>
          <cell r="H334">
            <v>-3553.1618000000162</v>
          </cell>
          <cell r="I334">
            <v>0</v>
          </cell>
        </row>
        <row r="335">
          <cell r="B335" t="str">
            <v>2.4.3.1</v>
          </cell>
          <cell r="C335" t="str">
            <v xml:space="preserve"> PERDIDA CAMBIARIA </v>
          </cell>
          <cell r="D335">
            <v>8248.7758000000031</v>
          </cell>
          <cell r="E335">
            <v>0</v>
          </cell>
          <cell r="F335">
            <v>3595.5306</v>
          </cell>
          <cell r="G335">
            <v>0</v>
          </cell>
          <cell r="H335">
            <v>11844.306400000003</v>
          </cell>
          <cell r="I335">
            <v>0</v>
          </cell>
        </row>
        <row r="336">
          <cell r="B336" t="str">
            <v>2.4.3.1.1</v>
          </cell>
          <cell r="C336" t="str">
            <v>PERDIDA CAMBIARIA</v>
          </cell>
          <cell r="D336">
            <v>8248.7758000000031</v>
          </cell>
          <cell r="E336">
            <v>0</v>
          </cell>
          <cell r="F336">
            <v>3595.5306</v>
          </cell>
          <cell r="G336">
            <v>0</v>
          </cell>
          <cell r="H336">
            <v>11844.306400000003</v>
          </cell>
          <cell r="I336">
            <v>0</v>
          </cell>
        </row>
        <row r="337">
          <cell r="B337" t="str">
            <v>2.4.3.2</v>
          </cell>
          <cell r="C337" t="str">
            <v xml:space="preserve"> GANANCIA CAMBIARIA </v>
          </cell>
          <cell r="D337">
            <v>0</v>
          </cell>
          <cell r="E337">
            <v>2143.4929000000193</v>
          </cell>
          <cell r="F337">
            <v>0</v>
          </cell>
          <cell r="G337">
            <v>13253.9753</v>
          </cell>
          <cell r="H337">
            <v>0</v>
          </cell>
          <cell r="I337">
            <v>15397.468200000019</v>
          </cell>
        </row>
        <row r="338">
          <cell r="B338" t="str">
            <v>2.4.3.2.1</v>
          </cell>
          <cell r="C338" t="str">
            <v>GANANCIA CAMBIARIA</v>
          </cell>
          <cell r="D338">
            <v>0</v>
          </cell>
          <cell r="E338">
            <v>2143.4929000000193</v>
          </cell>
          <cell r="F338">
            <v>0</v>
          </cell>
          <cell r="G338">
            <v>13253.9753</v>
          </cell>
          <cell r="H338">
            <v>0</v>
          </cell>
          <cell r="I338">
            <v>15397.468200000019</v>
          </cell>
        </row>
        <row r="339">
          <cell r="B339" t="str">
            <v>2.4.6</v>
          </cell>
          <cell r="C339" t="str">
            <v xml:space="preserve"> OTROS CONCEPTOS FINANCIEROS </v>
          </cell>
          <cell r="D339">
            <v>-10153.760264999999</v>
          </cell>
          <cell r="E339">
            <v>0</v>
          </cell>
          <cell r="F339">
            <v>0</v>
          </cell>
          <cell r="G339">
            <v>0</v>
          </cell>
          <cell r="H339">
            <v>-10153.760264999999</v>
          </cell>
          <cell r="I339">
            <v>0</v>
          </cell>
        </row>
        <row r="340">
          <cell r="B340" t="str">
            <v>2.4.6.2</v>
          </cell>
          <cell r="C340" t="str">
            <v xml:space="preserve"> OTROS CONCEPTOS FINANCIEROS A FAVOR </v>
          </cell>
          <cell r="D340">
            <v>0</v>
          </cell>
          <cell r="E340">
            <v>10153.760264999999</v>
          </cell>
          <cell r="F340">
            <v>0</v>
          </cell>
          <cell r="G340">
            <v>0</v>
          </cell>
          <cell r="H340">
            <v>0</v>
          </cell>
          <cell r="I340">
            <v>10153.760264999999</v>
          </cell>
        </row>
        <row r="341">
          <cell r="B341" t="str">
            <v>2.4.6.2.2</v>
          </cell>
          <cell r="C341" t="str">
            <v>DESCUENTO SOBRE COMPRAS COMERCIAL</v>
          </cell>
          <cell r="D341">
            <v>0</v>
          </cell>
          <cell r="E341">
            <v>10153.760264999999</v>
          </cell>
          <cell r="F341">
            <v>0</v>
          </cell>
          <cell r="G341">
            <v>0</v>
          </cell>
          <cell r="H341">
            <v>0</v>
          </cell>
          <cell r="I341">
            <v>10153.760264999999</v>
          </cell>
        </row>
        <row r="342">
          <cell r="B342" t="str">
            <v/>
          </cell>
          <cell r="C342" t="str">
            <v>&lt;div align="right"&gt; TOTALES &lt;/div&gt;</v>
          </cell>
          <cell r="D342">
            <v>2261617.0192675684</v>
          </cell>
          <cell r="E342">
            <v>2261617.0197576522</v>
          </cell>
          <cell r="F342">
            <v>2517060.4642876056</v>
          </cell>
          <cell r="G342">
            <v>2517060.4642796055</v>
          </cell>
          <cell r="H342">
            <v>2863051.9459675681</v>
          </cell>
          <cell r="I342">
            <v>2863051.9464496514</v>
          </cell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3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1819814.1881455691</v>
          </cell>
          <cell r="E4">
            <v>0</v>
          </cell>
          <cell r="F4">
            <v>1063144.8556660002</v>
          </cell>
          <cell r="G4">
            <v>1187428.9660720001</v>
          </cell>
          <cell r="H4">
            <v>1695530.0777395691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1627323.385945569</v>
          </cell>
          <cell r="E5">
            <v>0</v>
          </cell>
          <cell r="F5">
            <v>1062784.8556660002</v>
          </cell>
          <cell r="G5">
            <v>1184376.2729720001</v>
          </cell>
          <cell r="H5">
            <v>1505731.9686395691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32122.002900002844</v>
          </cell>
          <cell r="E6">
            <v>0</v>
          </cell>
          <cell r="F6">
            <v>462855.89999999997</v>
          </cell>
          <cell r="G6">
            <v>421467.1801</v>
          </cell>
          <cell r="H6">
            <v>73510.722800002812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32122.002900002844</v>
          </cell>
          <cell r="E7">
            <v>0</v>
          </cell>
          <cell r="F7">
            <v>462855.89999999997</v>
          </cell>
          <cell r="G7">
            <v>421467.1801</v>
          </cell>
          <cell r="H7">
            <v>73510.722800002812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32122.002900002844</v>
          </cell>
          <cell r="E8">
            <v>0</v>
          </cell>
          <cell r="F8">
            <v>462855.89999999997</v>
          </cell>
          <cell r="G8">
            <v>421467.1801</v>
          </cell>
          <cell r="H8">
            <v>73510.722800002812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5416.3899999999994</v>
          </cell>
          <cell r="E9">
            <v>0</v>
          </cell>
          <cell r="F9">
            <v>2600</v>
          </cell>
          <cell r="G9">
            <v>0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5416.3899999999994</v>
          </cell>
          <cell r="E10">
            <v>0</v>
          </cell>
          <cell r="F10">
            <v>2600</v>
          </cell>
          <cell r="G10">
            <v>0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3416.39</v>
          </cell>
          <cell r="E12">
            <v>0</v>
          </cell>
          <cell r="F12">
            <v>1700</v>
          </cell>
          <cell r="G12">
            <v>0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26705.612900002845</v>
          </cell>
          <cell r="E15">
            <v>0</v>
          </cell>
          <cell r="F15">
            <v>460255.89999999997</v>
          </cell>
          <cell r="G15">
            <v>421467.1801</v>
          </cell>
          <cell r="H15">
            <v>65494.332800002812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26705.612900002845</v>
          </cell>
          <cell r="E16">
            <v>0</v>
          </cell>
          <cell r="F16">
            <v>460255.89999999997</v>
          </cell>
          <cell r="G16">
            <v>421467.1801</v>
          </cell>
          <cell r="H16">
            <v>65494.332800002812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26475.61290000286</v>
          </cell>
          <cell r="E17">
            <v>0</v>
          </cell>
          <cell r="F17">
            <v>458745.29</v>
          </cell>
          <cell r="G17">
            <v>419956.57010000001</v>
          </cell>
          <cell r="H17">
            <v>65264.332800002827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1510.61</v>
          </cell>
          <cell r="G18">
            <v>1510.61</v>
          </cell>
          <cell r="H18">
            <v>229.99999999998545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559083.15337194409</v>
          </cell>
          <cell r="E19">
            <v>0</v>
          </cell>
          <cell r="F19">
            <v>402252.02360000013</v>
          </cell>
          <cell r="G19">
            <v>468587.99240000005</v>
          </cell>
          <cell r="H19">
            <v>492747.18457194424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554503.64321327617</v>
          </cell>
          <cell r="E20">
            <v>0</v>
          </cell>
          <cell r="F20">
            <v>398217.22360000014</v>
          </cell>
          <cell r="G20">
            <v>464553.19240000006</v>
          </cell>
          <cell r="H20">
            <v>488167.67441327631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554503.64321327617</v>
          </cell>
          <cell r="E21">
            <v>0</v>
          </cell>
          <cell r="F21">
            <v>398217.22360000014</v>
          </cell>
          <cell r="G21">
            <v>464553.19240000006</v>
          </cell>
          <cell r="H21">
            <v>488167.67441327631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41861.592799999999</v>
          </cell>
          <cell r="E22">
            <v>0</v>
          </cell>
          <cell r="F22">
            <v>3779.1408000000001</v>
          </cell>
          <cell r="G22">
            <v>0</v>
          </cell>
          <cell r="H22">
            <v>45640.7336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8242.1247999999978</v>
          </cell>
          <cell r="E23">
            <v>0</v>
          </cell>
          <cell r="F23">
            <v>3621.172</v>
          </cell>
          <cell r="G23">
            <v>0</v>
          </cell>
          <cell r="H23">
            <v>11863.296799999998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3841.4675999999999</v>
          </cell>
          <cell r="E24">
            <v>0</v>
          </cell>
          <cell r="F24">
            <v>15365.8704</v>
          </cell>
          <cell r="G24">
            <v>3841.4675999999999</v>
          </cell>
          <cell r="H24">
            <v>15365.8704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41506.818400000004</v>
          </cell>
          <cell r="E25">
            <v>0</v>
          </cell>
          <cell r="F25">
            <v>0</v>
          </cell>
          <cell r="G25">
            <v>17375.315200000001</v>
          </cell>
          <cell r="H25">
            <v>24131.503200000003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142502.19520400092</v>
          </cell>
          <cell r="E26">
            <v>0</v>
          </cell>
          <cell r="F26">
            <v>151096.15960000001</v>
          </cell>
          <cell r="G26">
            <v>142502.19519999999</v>
          </cell>
          <cell r="H26">
            <v>151096.15960400095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52924.132398999995</v>
          </cell>
          <cell r="E27">
            <v>0</v>
          </cell>
          <cell r="F27">
            <v>22815.680400000001</v>
          </cell>
          <cell r="G27">
            <v>72221.089600000007</v>
          </cell>
          <cell r="H27">
            <v>3518.7231989999855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58123.864799999777</v>
          </cell>
          <cell r="E28">
            <v>0</v>
          </cell>
          <cell r="F28">
            <v>35291.457199999997</v>
          </cell>
          <cell r="G28">
            <v>38028.024799999999</v>
          </cell>
          <cell r="H28">
            <v>55387.297199999775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89061.076402000268</v>
          </cell>
          <cell r="E29">
            <v>0</v>
          </cell>
          <cell r="F29">
            <v>71735.328000000009</v>
          </cell>
          <cell r="G29">
            <v>52987.3848</v>
          </cell>
          <cell r="H29">
            <v>107809.01960200028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84049.099199999997</v>
          </cell>
          <cell r="E30">
            <v>0</v>
          </cell>
          <cell r="F30">
            <v>10438.9792</v>
          </cell>
          <cell r="G30">
            <v>61216.888799999993</v>
          </cell>
          <cell r="H30">
            <v>33271.189600000005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22595.257199999978</v>
          </cell>
          <cell r="E31">
            <v>0</v>
          </cell>
          <cell r="F31">
            <v>16772.973600000001</v>
          </cell>
          <cell r="G31">
            <v>9080.3640000000014</v>
          </cell>
          <cell r="H31">
            <v>30287.866799999978</v>
          </cell>
          <cell r="I31">
            <v>0</v>
          </cell>
        </row>
        <row r="32">
          <cell r="B32" t="str">
            <v>1.1.1.3.1.1.24</v>
          </cell>
          <cell r="C32" t="str">
            <v xml:space="preserve">HEALTHIC SERVICIOS E INSUMOS PARA HOSPITALES, S.A. DE C.V.  </v>
          </cell>
          <cell r="D32">
            <v>0</v>
          </cell>
          <cell r="E32">
            <v>0</v>
          </cell>
          <cell r="F32">
            <v>6706.1108000000004</v>
          </cell>
          <cell r="G32">
            <v>6706.1108000000004</v>
          </cell>
          <cell r="H32">
            <v>0</v>
          </cell>
          <cell r="I32">
            <v>0</v>
          </cell>
        </row>
        <row r="33">
          <cell r="B33" t="str">
            <v>1.1.1.3.1.1.25</v>
          </cell>
          <cell r="C33" t="str">
            <v xml:space="preserve">FUNDACION MARIA ANA MIER DE ESCANDON IAP  </v>
          </cell>
          <cell r="D33">
            <v>0</v>
          </cell>
          <cell r="E33">
            <v>0</v>
          </cell>
          <cell r="F33">
            <v>769.60199999999998</v>
          </cell>
          <cell r="G33">
            <v>769.60199999999998</v>
          </cell>
          <cell r="H33">
            <v>0</v>
          </cell>
          <cell r="I33">
            <v>0</v>
          </cell>
        </row>
        <row r="34">
          <cell r="B34" t="str">
            <v>1.1.1.3.1.1.27</v>
          </cell>
          <cell r="C34" t="str">
            <v xml:space="preserve">OPERADORA DE HOSPITALES ANGELES, S.A.  </v>
          </cell>
          <cell r="D34">
            <v>9796.0144000000109</v>
          </cell>
          <cell r="E34">
            <v>0</v>
          </cell>
          <cell r="F34">
            <v>0</v>
          </cell>
          <cell r="G34">
            <v>0</v>
          </cell>
          <cell r="H34">
            <v>9796.0144000000109</v>
          </cell>
          <cell r="I34">
            <v>0</v>
          </cell>
        </row>
        <row r="35">
          <cell r="B35" t="str">
            <v>1.1.1.3.1.1.33</v>
          </cell>
          <cell r="C35" t="str">
            <v xml:space="preserve">FLEXUS SA DE CV  </v>
          </cell>
          <cell r="D35">
            <v>0</v>
          </cell>
          <cell r="E35">
            <v>0</v>
          </cell>
          <cell r="F35">
            <v>59824.749600000003</v>
          </cell>
          <cell r="G35">
            <v>59824.74960000001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4579.5101586679193</v>
          </cell>
          <cell r="E36">
            <v>0</v>
          </cell>
          <cell r="F36">
            <v>4034.8</v>
          </cell>
          <cell r="G36">
            <v>4034.8</v>
          </cell>
          <cell r="H36">
            <v>4579.5101586679193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4578.9401586679123</v>
          </cell>
          <cell r="E37">
            <v>0</v>
          </cell>
          <cell r="F37">
            <v>4034.8</v>
          </cell>
          <cell r="G37">
            <v>4034.8</v>
          </cell>
          <cell r="H37">
            <v>4578.9401586679123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4578.9401586679123</v>
          </cell>
          <cell r="E38">
            <v>0</v>
          </cell>
          <cell r="F38">
            <v>4034.8</v>
          </cell>
          <cell r="G38">
            <v>4034.8</v>
          </cell>
          <cell r="H38">
            <v>4578.9401586679123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1.1.1.3.2.4.1.8</v>
          </cell>
          <cell r="C41" t="str">
            <v>EDENRED MÉXICO, S.A. DE C.V.</v>
          </cell>
          <cell r="D41">
            <v>0</v>
          </cell>
          <cell r="E41">
            <v>0</v>
          </cell>
          <cell r="F41">
            <v>4034.8</v>
          </cell>
          <cell r="G41">
            <v>4034.8</v>
          </cell>
          <cell r="H41">
            <v>0</v>
          </cell>
          <cell r="I41">
            <v>0</v>
          </cell>
        </row>
        <row r="42">
          <cell r="B42" t="str">
            <v>1.1.1.3.2.5</v>
          </cell>
          <cell r="C42" t="str">
            <v xml:space="preserve"> IMPUESTOS A FAVOR </v>
          </cell>
          <cell r="D42">
            <v>0.57000000000698492</v>
          </cell>
          <cell r="E42">
            <v>0</v>
          </cell>
          <cell r="F42">
            <v>0</v>
          </cell>
          <cell r="G42">
            <v>0</v>
          </cell>
          <cell r="H42">
            <v>0.57000000000698492</v>
          </cell>
          <cell r="I42">
            <v>0</v>
          </cell>
        </row>
        <row r="43">
          <cell r="B43" t="str">
            <v>1.1.1.3.2.5.1</v>
          </cell>
          <cell r="C43" t="str">
            <v>IVA A FAVOR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1.1.1.5</v>
          </cell>
          <cell r="C44" t="str">
            <v xml:space="preserve"> INVENTARIOS </v>
          </cell>
          <cell r="D44">
            <v>462253.61459065008</v>
          </cell>
          <cell r="E44">
            <v>0</v>
          </cell>
          <cell r="F44">
            <v>82435.424865999987</v>
          </cell>
          <cell r="G44">
            <v>191122.42887199999</v>
          </cell>
          <cell r="H44">
            <v>353566.61058465013</v>
          </cell>
          <cell r="I44">
            <v>0</v>
          </cell>
        </row>
        <row r="45">
          <cell r="B45" t="str">
            <v>1.1.1.5.1</v>
          </cell>
          <cell r="C45" t="str">
            <v xml:space="preserve"> PRODUCTOS TERMINADOS </v>
          </cell>
          <cell r="D45">
            <v>462253.61459065008</v>
          </cell>
          <cell r="E45">
            <v>0</v>
          </cell>
          <cell r="F45">
            <v>82435.424865999987</v>
          </cell>
          <cell r="G45">
            <v>191122.42887199999</v>
          </cell>
          <cell r="H45">
            <v>353566.61058465013</v>
          </cell>
          <cell r="I45">
            <v>0</v>
          </cell>
        </row>
        <row r="46">
          <cell r="B46" t="str">
            <v>1.1.1.5.1.1</v>
          </cell>
          <cell r="C46" t="str">
            <v xml:space="preserve"> ALMACÉN MATRIZ </v>
          </cell>
          <cell r="D46">
            <v>296901.51377707982</v>
          </cell>
          <cell r="E46">
            <v>0</v>
          </cell>
          <cell r="F46">
            <v>49185.748645999993</v>
          </cell>
          <cell r="G46">
            <v>115036.831779</v>
          </cell>
          <cell r="H46">
            <v>231050.43064407981</v>
          </cell>
          <cell r="I46">
            <v>0</v>
          </cell>
        </row>
        <row r="47">
          <cell r="B47" t="str">
            <v>1.1.1.5.1.2</v>
          </cell>
          <cell r="C47" t="str">
            <v xml:space="preserve"> ALMACÉN MONTERREY </v>
          </cell>
          <cell r="D47">
            <v>165352.10081357029</v>
          </cell>
          <cell r="E47">
            <v>0</v>
          </cell>
          <cell r="F47">
            <v>33249.676220000001</v>
          </cell>
          <cell r="G47">
            <v>76085.597092999989</v>
          </cell>
          <cell r="H47">
            <v>122516.17994057032</v>
          </cell>
          <cell r="I47">
            <v>0</v>
          </cell>
        </row>
        <row r="48">
          <cell r="B48" t="str">
            <v>1.1.1.9</v>
          </cell>
          <cell r="C48" t="str">
            <v xml:space="preserve"> PAGOS ANTICIPADOS </v>
          </cell>
          <cell r="D48">
            <v>529003.46236596769</v>
          </cell>
          <cell r="E48">
            <v>0</v>
          </cell>
          <cell r="F48">
            <v>96189.28</v>
          </cell>
          <cell r="G48">
            <v>94997.55</v>
          </cell>
          <cell r="H48">
            <v>530195.19236596767</v>
          </cell>
          <cell r="I48">
            <v>0</v>
          </cell>
        </row>
        <row r="49">
          <cell r="B49" t="str">
            <v>1.1.1.9.1</v>
          </cell>
          <cell r="C49" t="str">
            <v xml:space="preserve"> ANTICIPO A PROVEEDORES </v>
          </cell>
          <cell r="D49">
            <v>417744.46236596763</v>
          </cell>
          <cell r="E49">
            <v>0</v>
          </cell>
          <cell r="F49">
            <v>17806.43</v>
          </cell>
          <cell r="G49">
            <v>14614.7</v>
          </cell>
          <cell r="H49">
            <v>420936.19236596761</v>
          </cell>
          <cell r="I49">
            <v>0</v>
          </cell>
        </row>
        <row r="50">
          <cell r="B50" t="str">
            <v>1.1.1.9.1.1</v>
          </cell>
          <cell r="C50" t="str">
            <v xml:space="preserve"> ANTICIPO A PROVEEDORES NACIONAL </v>
          </cell>
          <cell r="D50">
            <v>38937.712365967607</v>
          </cell>
          <cell r="E50">
            <v>0</v>
          </cell>
          <cell r="F50">
            <v>12261.73</v>
          </cell>
          <cell r="G50">
            <v>9070</v>
          </cell>
          <cell r="H50">
            <v>42129.44236596761</v>
          </cell>
          <cell r="I50">
            <v>0</v>
          </cell>
        </row>
        <row r="51">
          <cell r="B51" t="str">
            <v>1.1.1.9.1.1.2</v>
          </cell>
          <cell r="C51" t="str">
            <v xml:space="preserve">ILT SERVICIOS ADUANALES S.C.  </v>
          </cell>
          <cell r="D51">
            <v>25000.002365967608</v>
          </cell>
          <cell r="E51">
            <v>0</v>
          </cell>
          <cell r="F51">
            <v>0</v>
          </cell>
          <cell r="G51">
            <v>0</v>
          </cell>
          <cell r="H51">
            <v>25000.002365967608</v>
          </cell>
          <cell r="I51">
            <v>0</v>
          </cell>
        </row>
        <row r="52">
          <cell r="B52" t="str">
            <v>1.1.1.9.1.1.5</v>
          </cell>
          <cell r="C52" t="str">
            <v xml:space="preserve">Edgar Martin Cano Ortiz  </v>
          </cell>
          <cell r="D52">
            <v>0</v>
          </cell>
          <cell r="E52">
            <v>0</v>
          </cell>
          <cell r="F52">
            <v>3850</v>
          </cell>
          <cell r="G52">
            <v>3850</v>
          </cell>
          <cell r="H52">
            <v>0</v>
          </cell>
          <cell r="I52">
            <v>0</v>
          </cell>
        </row>
        <row r="53">
          <cell r="B53" t="str">
            <v>1.1.1.9.1.1.14</v>
          </cell>
          <cell r="C53" t="str">
            <v xml:space="preserve">AYGÜN CERRAHI ALETLER SAN. VE TIC. A.S  </v>
          </cell>
          <cell r="D53">
            <v>13937.71</v>
          </cell>
          <cell r="E53">
            <v>0</v>
          </cell>
          <cell r="F53">
            <v>0</v>
          </cell>
          <cell r="G53">
            <v>0</v>
          </cell>
          <cell r="H53">
            <v>13937.71</v>
          </cell>
          <cell r="I53">
            <v>0</v>
          </cell>
        </row>
        <row r="54">
          <cell r="B54" t="str">
            <v>1.1.1.9.1.1.15</v>
          </cell>
          <cell r="C54" t="str">
            <v xml:space="preserve">ASOCIACION MEXICANA PARA EL PROCESAMIENTO ESTERIL AC  </v>
          </cell>
          <cell r="D54">
            <v>0</v>
          </cell>
          <cell r="E54">
            <v>0</v>
          </cell>
          <cell r="F54">
            <v>5220</v>
          </cell>
          <cell r="G54">
            <v>5220</v>
          </cell>
          <cell r="H54">
            <v>0</v>
          </cell>
          <cell r="I54">
            <v>0</v>
          </cell>
        </row>
        <row r="55">
          <cell r="B55" t="str">
            <v>1.1.1.9.1.1.16</v>
          </cell>
          <cell r="C55" t="str">
            <v xml:space="preserve">GRUPO SODB SA DE CV  </v>
          </cell>
          <cell r="D55">
            <v>0</v>
          </cell>
          <cell r="E55">
            <v>0</v>
          </cell>
          <cell r="F55">
            <v>191.73</v>
          </cell>
          <cell r="G55">
            <v>0</v>
          </cell>
          <cell r="H55">
            <v>191.73</v>
          </cell>
          <cell r="I55">
            <v>0</v>
          </cell>
        </row>
        <row r="56">
          <cell r="B56" t="str">
            <v>1.1.1.9.1.1.17</v>
          </cell>
          <cell r="C56" t="str">
            <v xml:space="preserve">IVAN RODRIGO CRUZ BAZAN  </v>
          </cell>
          <cell r="D56">
            <v>0</v>
          </cell>
          <cell r="E56">
            <v>0</v>
          </cell>
          <cell r="F56">
            <v>3000</v>
          </cell>
          <cell r="G56">
            <v>0</v>
          </cell>
          <cell r="H56">
            <v>3000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5544.7</v>
          </cell>
          <cell r="G57">
            <v>5544.7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1.1.1.9.1.2.4</v>
          </cell>
          <cell r="C59" t="str">
            <v xml:space="preserve">AYGUN CERRAHI ALETLER A.S.  </v>
          </cell>
          <cell r="D59">
            <v>0</v>
          </cell>
          <cell r="E59">
            <v>0</v>
          </cell>
          <cell r="F59">
            <v>5544.7</v>
          </cell>
          <cell r="G59">
            <v>5544.7</v>
          </cell>
          <cell r="H59">
            <v>0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2000</v>
          </cell>
          <cell r="E62">
            <v>0</v>
          </cell>
          <cell r="F62">
            <v>78382.850000000006</v>
          </cell>
          <cell r="G62">
            <v>80382.850000000006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2000</v>
          </cell>
          <cell r="E63">
            <v>0</v>
          </cell>
          <cell r="F63">
            <v>78382.850000000006</v>
          </cell>
          <cell r="G63">
            <v>80382.850000000006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3375.41</v>
          </cell>
          <cell r="G64">
            <v>3375.41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4909.18</v>
          </cell>
          <cell r="G65">
            <v>4909.18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41.39</v>
          </cell>
          <cell r="G66">
            <v>41.39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34268.080000000002</v>
          </cell>
          <cell r="G67">
            <v>34268.080000000002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5088.91</v>
          </cell>
          <cell r="G69">
            <v>5088.91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2000</v>
          </cell>
          <cell r="E72">
            <v>0</v>
          </cell>
          <cell r="F72">
            <v>1000</v>
          </cell>
          <cell r="G72">
            <v>3000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9899.8799999999992</v>
          </cell>
          <cell r="G74">
            <v>9899.8799999999992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44861.15271700437</v>
          </cell>
          <cell r="E75">
            <v>0</v>
          </cell>
          <cell r="F75">
            <v>19052.227200000001</v>
          </cell>
          <cell r="G75">
            <v>8201.1216000000022</v>
          </cell>
          <cell r="H75">
            <v>55712.258317004365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8638.6116000000002</v>
          </cell>
          <cell r="G76">
            <v>0</v>
          </cell>
          <cell r="H76">
            <v>8638.5993000001727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8638.6116000000002</v>
          </cell>
          <cell r="G77">
            <v>0</v>
          </cell>
          <cell r="H77">
            <v>8638.5993000001727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8638.6116000000002</v>
          </cell>
          <cell r="G78">
            <v>0</v>
          </cell>
          <cell r="H78">
            <v>8638.5993000001727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44861.165017004198</v>
          </cell>
          <cell r="E79">
            <v>0</v>
          </cell>
          <cell r="F79">
            <v>10413.615599999999</v>
          </cell>
          <cell r="G79">
            <v>8201.1216000000022</v>
          </cell>
          <cell r="H79">
            <v>47073.659017004196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44861.165017004198</v>
          </cell>
          <cell r="E80">
            <v>0</v>
          </cell>
          <cell r="F80">
            <v>10413.615599999999</v>
          </cell>
          <cell r="G80">
            <v>8201.1216000000022</v>
          </cell>
          <cell r="H80">
            <v>47073.659017004196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44861.165017004198</v>
          </cell>
          <cell r="E81">
            <v>0</v>
          </cell>
          <cell r="F81">
            <v>10413.615599999999</v>
          </cell>
          <cell r="G81">
            <v>8201.1216000000022</v>
          </cell>
          <cell r="H81">
            <v>47073.659017004196</v>
          </cell>
          <cell r="I81">
            <v>0</v>
          </cell>
        </row>
        <row r="82">
          <cell r="B82" t="str">
            <v>1.1.2</v>
          </cell>
          <cell r="C82" t="str">
            <v xml:space="preserve"> ACTIVOS A LARGO PLAZO </v>
          </cell>
          <cell r="D82">
            <v>192490.80220000003</v>
          </cell>
          <cell r="E82">
            <v>0</v>
          </cell>
          <cell r="F82">
            <v>360</v>
          </cell>
          <cell r="G82">
            <v>3052.6931</v>
          </cell>
          <cell r="H82">
            <v>189798.10910000003</v>
          </cell>
          <cell r="I82">
            <v>0</v>
          </cell>
        </row>
        <row r="83">
          <cell r="B83" t="str">
            <v>1.1.2.1</v>
          </cell>
          <cell r="C83" t="str">
            <v xml:space="preserve"> PROPIEDADES, PLANTA Y EQUIPO </v>
          </cell>
          <cell r="D83">
            <v>169790.80220000003</v>
          </cell>
          <cell r="E83">
            <v>0</v>
          </cell>
          <cell r="F83">
            <v>0</v>
          </cell>
          <cell r="G83">
            <v>3052.6931</v>
          </cell>
          <cell r="H83">
            <v>166738.10910000003</v>
          </cell>
          <cell r="I83">
            <v>0</v>
          </cell>
        </row>
        <row r="84">
          <cell r="B84" t="str">
            <v>1.1.2.1.2</v>
          </cell>
          <cell r="C84" t="str">
            <v xml:space="preserve"> COMPONENTES SUJETOS A DEPRECIACION </v>
          </cell>
          <cell r="D84">
            <v>183161.59000000003</v>
          </cell>
          <cell r="E84">
            <v>0</v>
          </cell>
          <cell r="F84">
            <v>0</v>
          </cell>
          <cell r="G84">
            <v>0</v>
          </cell>
          <cell r="H84">
            <v>183161.59000000003</v>
          </cell>
          <cell r="I84">
            <v>0</v>
          </cell>
        </row>
        <row r="85">
          <cell r="B85" t="str">
            <v>1.1.2.1.2.16</v>
          </cell>
          <cell r="C85" t="str">
            <v xml:space="preserve"> OTROS ACTIVOS FIJOS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1.1.2.1.2.16.1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1.1.2.1.3</v>
          </cell>
          <cell r="C87" t="str">
            <v xml:space="preserve"> DEPRECIACIONES ACUMULADAS </v>
          </cell>
          <cell r="D87">
            <v>0</v>
          </cell>
          <cell r="E87">
            <v>13370.7878</v>
          </cell>
          <cell r="F87">
            <v>0</v>
          </cell>
          <cell r="G87">
            <v>3052.6931</v>
          </cell>
          <cell r="H87">
            <v>0</v>
          </cell>
          <cell r="I87">
            <v>16423.480899999999</v>
          </cell>
        </row>
        <row r="88">
          <cell r="B88" t="str">
            <v>1.1.2.1.3.16</v>
          </cell>
          <cell r="C88" t="str">
            <v>DEPRECIACION ACUMULADA DE OTROS ACTIVOS FIJOS</v>
          </cell>
          <cell r="D88">
            <v>0</v>
          </cell>
          <cell r="E88">
            <v>13370.7878</v>
          </cell>
          <cell r="F88">
            <v>0</v>
          </cell>
          <cell r="G88">
            <v>3052.6931</v>
          </cell>
          <cell r="H88">
            <v>0</v>
          </cell>
          <cell r="I88">
            <v>16423.480899999999</v>
          </cell>
        </row>
        <row r="89">
          <cell r="B89" t="str">
            <v>1.1.2.5</v>
          </cell>
          <cell r="C89" t="str">
            <v xml:space="preserve"> OTROS ACTIVOS A LARGO PLAZO </v>
          </cell>
          <cell r="D89">
            <v>22700</v>
          </cell>
          <cell r="E89">
            <v>0</v>
          </cell>
          <cell r="F89">
            <v>360</v>
          </cell>
          <cell r="G89">
            <v>0</v>
          </cell>
          <cell r="H89">
            <v>23060</v>
          </cell>
          <cell r="I89">
            <v>0</v>
          </cell>
        </row>
        <row r="90">
          <cell r="B90" t="str">
            <v>1.1.2.5.7</v>
          </cell>
          <cell r="C90" t="str">
            <v xml:space="preserve"> DEPOSITOS EN GARANTIA </v>
          </cell>
          <cell r="D90">
            <v>22700</v>
          </cell>
          <cell r="E90">
            <v>0</v>
          </cell>
          <cell r="F90">
            <v>360</v>
          </cell>
          <cell r="G90">
            <v>0</v>
          </cell>
          <cell r="H90">
            <v>23060</v>
          </cell>
          <cell r="I90">
            <v>0</v>
          </cell>
        </row>
        <row r="91">
          <cell r="B91" t="str">
            <v>1.1.2.5.7.2</v>
          </cell>
          <cell r="C91" t="str">
            <v xml:space="preserve"> DEPOSITOS EN GARANTIA DE ARRENDAMIENTO DE BIENES INMUEBLES </v>
          </cell>
          <cell r="D91">
            <v>22700</v>
          </cell>
          <cell r="E91">
            <v>0</v>
          </cell>
          <cell r="F91">
            <v>360</v>
          </cell>
          <cell r="G91">
            <v>0</v>
          </cell>
          <cell r="H91">
            <v>23060</v>
          </cell>
          <cell r="I91">
            <v>0</v>
          </cell>
        </row>
        <row r="92">
          <cell r="B92" t="str">
            <v>1.1.2.5.7.2.1</v>
          </cell>
          <cell r="C92" t="str">
            <v xml:space="preserve">INMOBILIARIA LANDE SA DE CV  </v>
          </cell>
          <cell r="D92">
            <v>5000</v>
          </cell>
          <cell r="E92">
            <v>0</v>
          </cell>
          <cell r="F92">
            <v>360</v>
          </cell>
          <cell r="G92">
            <v>0</v>
          </cell>
          <cell r="H92">
            <v>5360</v>
          </cell>
          <cell r="I92">
            <v>0</v>
          </cell>
        </row>
        <row r="93">
          <cell r="B93" t="str">
            <v>1.1.2.5.7.2.2</v>
          </cell>
          <cell r="C93" t="str">
            <v xml:space="preserve">WeWork Mexico, S. de R.L. de C.V.  </v>
          </cell>
          <cell r="D93">
            <v>17700</v>
          </cell>
          <cell r="E93">
            <v>0</v>
          </cell>
          <cell r="F93">
            <v>0</v>
          </cell>
          <cell r="G93">
            <v>0</v>
          </cell>
          <cell r="H93">
            <v>17700</v>
          </cell>
          <cell r="I93">
            <v>0</v>
          </cell>
        </row>
        <row r="94">
          <cell r="B94" t="str">
            <v>1.2</v>
          </cell>
          <cell r="C94" t="str">
            <v xml:space="preserve"> PASIVO </v>
          </cell>
          <cell r="D94">
            <v>0</v>
          </cell>
          <cell r="E94">
            <v>2394183.643743813</v>
          </cell>
          <cell r="F94">
            <v>557425.9267631094</v>
          </cell>
          <cell r="G94">
            <v>423581.45870200009</v>
          </cell>
          <cell r="H94">
            <v>0</v>
          </cell>
          <cell r="I94">
            <v>2260339.1756827035</v>
          </cell>
        </row>
        <row r="95">
          <cell r="B95" t="str">
            <v>1.2.1</v>
          </cell>
          <cell r="C95" t="str">
            <v xml:space="preserve"> PASIVOS A CORTO PLAZO </v>
          </cell>
          <cell r="D95">
            <v>0</v>
          </cell>
          <cell r="E95">
            <v>2394183.643743813</v>
          </cell>
          <cell r="F95">
            <v>557425.9267631094</v>
          </cell>
          <cell r="G95">
            <v>423581.45870200009</v>
          </cell>
          <cell r="H95">
            <v>0</v>
          </cell>
          <cell r="I95">
            <v>2260339.1756827035</v>
          </cell>
        </row>
        <row r="96">
          <cell r="B96" t="str">
            <v>1.2.1.1</v>
          </cell>
          <cell r="C96" t="str">
            <v xml:space="preserve"> PROVEEDORES </v>
          </cell>
          <cell r="D96">
            <v>0</v>
          </cell>
          <cell r="E96">
            <v>733073.07365081378</v>
          </cell>
          <cell r="F96">
            <v>271794.44533510931</v>
          </cell>
          <cell r="G96">
            <v>130593.41127400001</v>
          </cell>
          <cell r="H96">
            <v>0</v>
          </cell>
          <cell r="I96">
            <v>591872.03958970448</v>
          </cell>
        </row>
        <row r="97">
          <cell r="B97" t="str">
            <v>1.2.1.1.1</v>
          </cell>
          <cell r="C97" t="str">
            <v xml:space="preserve"> PROVEEDORES NACIONALES </v>
          </cell>
          <cell r="D97">
            <v>0</v>
          </cell>
          <cell r="E97">
            <v>323456.83229999995</v>
          </cell>
          <cell r="F97">
            <v>64351.061599999994</v>
          </cell>
          <cell r="G97">
            <v>102259.09</v>
          </cell>
          <cell r="H97">
            <v>0</v>
          </cell>
          <cell r="I97">
            <v>361364.86069999996</v>
          </cell>
        </row>
        <row r="98">
          <cell r="B98" t="str">
            <v>1.2.1.1.1.1</v>
          </cell>
          <cell r="C98" t="str">
            <v xml:space="preserve">ILT SERVICIOS ADUANALES S.C.  </v>
          </cell>
          <cell r="D98">
            <v>0</v>
          </cell>
          <cell r="E98">
            <v>8816</v>
          </cell>
          <cell r="F98">
            <v>0</v>
          </cell>
          <cell r="G98">
            <v>0</v>
          </cell>
          <cell r="H98">
            <v>0</v>
          </cell>
          <cell r="I98">
            <v>8816</v>
          </cell>
        </row>
        <row r="99">
          <cell r="B99" t="str">
            <v>1.2.1.1.1.3</v>
          </cell>
          <cell r="C99" t="str">
            <v xml:space="preserve">FEDERAL EXPRESS HOLDINGS MEXICO Y COMPAÑIA, S.N.C. DE C.V.  </v>
          </cell>
          <cell r="D99">
            <v>0</v>
          </cell>
          <cell r="E99">
            <v>757.02000000000044</v>
          </cell>
          <cell r="F99">
            <v>2938.65</v>
          </cell>
          <cell r="G99">
            <v>2938.65</v>
          </cell>
          <cell r="H99">
            <v>0</v>
          </cell>
          <cell r="I99">
            <v>757.02000000000044</v>
          </cell>
        </row>
        <row r="100">
          <cell r="B100" t="str">
            <v>1.2.1.1.1.4</v>
          </cell>
          <cell r="C100" t="str">
            <v xml:space="preserve">CABLEVISION S.A. DE C.V.  </v>
          </cell>
          <cell r="D100">
            <v>0</v>
          </cell>
          <cell r="E100">
            <v>497.39999999999964</v>
          </cell>
          <cell r="F100">
            <v>0</v>
          </cell>
          <cell r="G100">
            <v>469.4</v>
          </cell>
          <cell r="H100">
            <v>0</v>
          </cell>
          <cell r="I100">
            <v>966.79999999999961</v>
          </cell>
        </row>
        <row r="101">
          <cell r="B101" t="str">
            <v>1.2.1.1.1.5</v>
          </cell>
          <cell r="C101" t="str">
            <v xml:space="preserve">CABLEBOX S.A. DE C.V.  </v>
          </cell>
          <cell r="D101">
            <v>0</v>
          </cell>
          <cell r="E101">
            <v>40.599999999999909</v>
          </cell>
          <cell r="F101">
            <v>0</v>
          </cell>
          <cell r="G101">
            <v>40.6</v>
          </cell>
          <cell r="H101">
            <v>0</v>
          </cell>
          <cell r="I101">
            <v>81.199999999999903</v>
          </cell>
        </row>
        <row r="102">
          <cell r="B102" t="str">
            <v>1.2.1.1.1.6</v>
          </cell>
          <cell r="C102" t="str">
            <v xml:space="preserve">Crol PFF México SAPI de CV  </v>
          </cell>
          <cell r="D102">
            <v>0</v>
          </cell>
          <cell r="E102">
            <v>13500</v>
          </cell>
          <cell r="F102">
            <v>0</v>
          </cell>
          <cell r="G102">
            <v>0</v>
          </cell>
          <cell r="H102">
            <v>0</v>
          </cell>
          <cell r="I102">
            <v>13500</v>
          </cell>
        </row>
        <row r="103">
          <cell r="B103" t="str">
            <v>1.2.1.1.1.7</v>
          </cell>
          <cell r="C103" t="str">
            <v xml:space="preserve">Miranda Lagunas y Asociados S.C.  </v>
          </cell>
          <cell r="D103">
            <v>0</v>
          </cell>
          <cell r="E103">
            <v>5220</v>
          </cell>
          <cell r="F103">
            <v>5220</v>
          </cell>
          <cell r="G103">
            <v>5220</v>
          </cell>
          <cell r="H103">
            <v>0</v>
          </cell>
          <cell r="I103">
            <v>5220</v>
          </cell>
        </row>
        <row r="104">
          <cell r="B104" t="str">
            <v>1.2.1.1.1.9</v>
          </cell>
          <cell r="C104" t="str">
            <v xml:space="preserve">Edgar Martin Cano Ortiz  </v>
          </cell>
          <cell r="D104">
            <v>0</v>
          </cell>
          <cell r="E104">
            <v>0</v>
          </cell>
          <cell r="F104">
            <v>3850</v>
          </cell>
          <cell r="G104">
            <v>3850</v>
          </cell>
          <cell r="H104">
            <v>0</v>
          </cell>
          <cell r="I104">
            <v>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6217.6</v>
          </cell>
          <cell r="G109">
            <v>6217.6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0</v>
          </cell>
          <cell r="F110">
            <v>507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1.2.1.1.1.51</v>
          </cell>
          <cell r="C117" t="str">
            <v xml:space="preserve">Agencia Aduanal Primer Nivel, S.C.  </v>
          </cell>
          <cell r="D117">
            <v>0</v>
          </cell>
          <cell r="E117">
            <v>1.1599999999999999</v>
          </cell>
          <cell r="F117">
            <v>0</v>
          </cell>
          <cell r="G117">
            <v>0</v>
          </cell>
          <cell r="H117">
            <v>0</v>
          </cell>
          <cell r="I117">
            <v>1.1599999999999999</v>
          </cell>
        </row>
        <row r="118">
          <cell r="B118" t="str">
            <v>1.2.1.1.1.52</v>
          </cell>
          <cell r="C118" t="str">
            <v xml:space="preserve">TERRA-MEC SA DE CV  </v>
          </cell>
          <cell r="D118">
            <v>0</v>
          </cell>
          <cell r="E118">
            <v>253319.95319999999</v>
          </cell>
          <cell r="F118">
            <v>13451.0816</v>
          </cell>
          <cell r="G118">
            <v>30577.599999999999</v>
          </cell>
          <cell r="H118">
            <v>0</v>
          </cell>
          <cell r="I118">
            <v>270446.47159999999</v>
          </cell>
        </row>
        <row r="119">
          <cell r="B119" t="str">
            <v>1.2.1.1.1.54</v>
          </cell>
          <cell r="C119" t="str">
            <v xml:space="preserve">Servicios Gasolineros de México SA de CV  </v>
          </cell>
          <cell r="D119">
            <v>0</v>
          </cell>
          <cell r="E119">
            <v>1500</v>
          </cell>
          <cell r="F119">
            <v>1900</v>
          </cell>
          <cell r="G119">
            <v>2550</v>
          </cell>
          <cell r="H119">
            <v>0</v>
          </cell>
          <cell r="I119">
            <v>2150</v>
          </cell>
        </row>
        <row r="120">
          <cell r="B120" t="str">
            <v>1.2.1.1.1.56</v>
          </cell>
          <cell r="C120" t="str">
            <v xml:space="preserve">SERVICOM DE LA COSTA DEL PACIFICO SA DE CV  </v>
          </cell>
          <cell r="D120">
            <v>0</v>
          </cell>
          <cell r="E120">
            <v>1200</v>
          </cell>
          <cell r="F120">
            <v>0</v>
          </cell>
          <cell r="G120">
            <v>0</v>
          </cell>
          <cell r="H120">
            <v>0</v>
          </cell>
          <cell r="I120">
            <v>1200</v>
          </cell>
        </row>
        <row r="121">
          <cell r="B121" t="str">
            <v>1.2.1.1.1.58</v>
          </cell>
          <cell r="C121" t="str">
            <v xml:space="preserve">WEWORK MEXICO CO, S. DE R.L. DE C.V.  </v>
          </cell>
          <cell r="D121">
            <v>0</v>
          </cell>
          <cell r="E121">
            <v>17699.999999999993</v>
          </cell>
          <cell r="F121">
            <v>19520.02</v>
          </cell>
          <cell r="G121">
            <v>19520.02</v>
          </cell>
          <cell r="H121">
            <v>0</v>
          </cell>
          <cell r="I121">
            <v>17699.999999999993</v>
          </cell>
        </row>
        <row r="122">
          <cell r="B122" t="str">
            <v>1.2.1.1.1.62</v>
          </cell>
          <cell r="C122" t="str">
            <v xml:space="preserve">SERVICIO CUPULA SA DE CV  </v>
          </cell>
          <cell r="D122">
            <v>0</v>
          </cell>
          <cell r="E122">
            <v>0</v>
          </cell>
          <cell r="F122">
            <v>0</v>
          </cell>
          <cell r="G122">
            <v>900</v>
          </cell>
          <cell r="H122">
            <v>0</v>
          </cell>
          <cell r="I122">
            <v>900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1.2.1.1.1.72</v>
          </cell>
          <cell r="C124" t="str">
            <v>EDENRED MÉXICO, S.A. DE C.V.</v>
          </cell>
          <cell r="D124">
            <v>0</v>
          </cell>
          <cell r="E124">
            <v>93.609999999999957</v>
          </cell>
          <cell r="F124">
            <v>280.83</v>
          </cell>
          <cell r="G124">
            <v>187.22</v>
          </cell>
          <cell r="H124">
            <v>0</v>
          </cell>
          <cell r="I124">
            <v>0</v>
          </cell>
        </row>
        <row r="125">
          <cell r="B125" t="str">
            <v>1.2.1.1.1.79</v>
          </cell>
          <cell r="C125" t="str">
            <v xml:space="preserve">IT PUNTO DIGITAL SA DE CV  </v>
          </cell>
          <cell r="D125">
            <v>0</v>
          </cell>
          <cell r="E125">
            <v>140</v>
          </cell>
          <cell r="F125">
            <v>140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1.2.1.1.1.80</v>
          </cell>
          <cell r="C126" t="str">
            <v xml:space="preserve">AUTOZONE DE MEXICO S DE RL DE CV  </v>
          </cell>
          <cell r="D126">
            <v>0</v>
          </cell>
          <cell r="E126">
            <v>0</v>
          </cell>
          <cell r="F126">
            <v>459</v>
          </cell>
          <cell r="G126">
            <v>459</v>
          </cell>
          <cell r="H126">
            <v>0</v>
          </cell>
          <cell r="I126">
            <v>0</v>
          </cell>
        </row>
        <row r="127">
          <cell r="B127" t="str">
            <v>1.2.1.1.1.81</v>
          </cell>
          <cell r="C127" t="str">
            <v xml:space="preserve">OFFICE DEPOT DE MEXICO SA DE CV  </v>
          </cell>
          <cell r="D127">
            <v>0</v>
          </cell>
          <cell r="E127">
            <v>109</v>
          </cell>
          <cell r="F127">
            <v>0</v>
          </cell>
          <cell r="G127">
            <v>0</v>
          </cell>
          <cell r="H127">
            <v>0</v>
          </cell>
          <cell r="I127">
            <v>109</v>
          </cell>
        </row>
        <row r="128">
          <cell r="B128" t="str">
            <v>1.2.1.1.1.82</v>
          </cell>
          <cell r="C128" t="str">
            <v xml:space="preserve">GRUPO SODB SA DE CV  </v>
          </cell>
          <cell r="D128">
            <v>0</v>
          </cell>
          <cell r="E128">
            <v>896.88</v>
          </cell>
          <cell r="F128">
            <v>896.88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1.2.1.1.1.83</v>
          </cell>
          <cell r="C129" t="str">
            <v xml:space="preserve">Juan Benito Salinas Ramos  </v>
          </cell>
          <cell r="D129">
            <v>0</v>
          </cell>
          <cell r="E129">
            <v>0</v>
          </cell>
          <cell r="F129">
            <v>0</v>
          </cell>
          <cell r="G129">
            <v>1215</v>
          </cell>
          <cell r="H129">
            <v>0</v>
          </cell>
          <cell r="I129">
            <v>1215</v>
          </cell>
        </row>
        <row r="130">
          <cell r="B130" t="str">
            <v>1.2.1.1.1.84</v>
          </cell>
          <cell r="C130" t="str">
            <v xml:space="preserve">ASOCIACION MEXICANA PARA EL PROCESAMIENTO ESTERIL AC  </v>
          </cell>
          <cell r="D130">
            <v>0</v>
          </cell>
          <cell r="E130">
            <v>0</v>
          </cell>
          <cell r="F130">
            <v>5220</v>
          </cell>
          <cell r="G130">
            <v>5220</v>
          </cell>
          <cell r="H130">
            <v>0</v>
          </cell>
          <cell r="I130">
            <v>0</v>
          </cell>
        </row>
        <row r="131">
          <cell r="B131" t="str">
            <v>1.2.1.1.1.85</v>
          </cell>
          <cell r="C131" t="str">
            <v xml:space="preserve">ASOCIACION NEOLONESA DE PROFESIONALES EN ESTERILIZACION HOSPITALARIA AC  </v>
          </cell>
          <cell r="D131">
            <v>0</v>
          </cell>
          <cell r="E131">
            <v>0</v>
          </cell>
          <cell r="F131">
            <v>0</v>
          </cell>
          <cell r="G131">
            <v>18000</v>
          </cell>
          <cell r="H131">
            <v>0</v>
          </cell>
          <cell r="I131">
            <v>18000</v>
          </cell>
        </row>
        <row r="132">
          <cell r="B132" t="str">
            <v>1.2.1.1.1.86</v>
          </cell>
          <cell r="C132" t="str">
            <v xml:space="preserve">PHARMA PLUS SA DE CV  </v>
          </cell>
          <cell r="D132">
            <v>0</v>
          </cell>
          <cell r="E132">
            <v>0</v>
          </cell>
          <cell r="F132">
            <v>0</v>
          </cell>
          <cell r="G132">
            <v>338</v>
          </cell>
          <cell r="H132">
            <v>0</v>
          </cell>
          <cell r="I132">
            <v>338</v>
          </cell>
        </row>
        <row r="133">
          <cell r="B133" t="str">
            <v>1.2.1.1.1.87</v>
          </cell>
          <cell r="C133" t="str">
            <v xml:space="preserve">RESTAURANTE COPPLA SA DE CV  </v>
          </cell>
          <cell r="D133">
            <v>0</v>
          </cell>
          <cell r="E133">
            <v>0</v>
          </cell>
          <cell r="F133">
            <v>0</v>
          </cell>
          <cell r="G133">
            <v>299</v>
          </cell>
          <cell r="H133">
            <v>0</v>
          </cell>
          <cell r="I133">
            <v>299</v>
          </cell>
        </row>
        <row r="134">
          <cell r="B134" t="str">
            <v>1.2.1.1.2</v>
          </cell>
          <cell r="C134" t="str">
            <v xml:space="preserve"> PROVEEDORES EXTRANJEROS </v>
          </cell>
          <cell r="D134">
            <v>0</v>
          </cell>
          <cell r="E134">
            <v>409616.24135081383</v>
          </cell>
          <cell r="F134">
            <v>207443.3837351093</v>
          </cell>
          <cell r="G134">
            <v>28334.321274000009</v>
          </cell>
          <cell r="H134">
            <v>0</v>
          </cell>
          <cell r="I134">
            <v>230507.17888970452</v>
          </cell>
        </row>
        <row r="135">
          <cell r="B135" t="str">
            <v>1.2.1.1.2.3</v>
          </cell>
          <cell r="C135" t="str">
            <v xml:space="preserve">TERRAGENE LLC  </v>
          </cell>
          <cell r="D135">
            <v>0</v>
          </cell>
          <cell r="E135">
            <v>409194.24179931381</v>
          </cell>
          <cell r="F135">
            <v>201576.6038421093</v>
          </cell>
          <cell r="G135">
            <v>8900.1707999999999</v>
          </cell>
          <cell r="H135">
            <v>0</v>
          </cell>
          <cell r="I135">
            <v>216517.8087572045</v>
          </cell>
        </row>
        <row r="136">
          <cell r="B136" t="str">
            <v>1.2.1.1.2.4</v>
          </cell>
          <cell r="C136" t="str">
            <v xml:space="preserve">MICROSOFT CORPORATION  </v>
          </cell>
          <cell r="D136">
            <v>0</v>
          </cell>
          <cell r="E136">
            <v>422</v>
          </cell>
          <cell r="F136">
            <v>422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1.2.1.1.2.5</v>
          </cell>
          <cell r="C137" t="str">
            <v xml:space="preserve">AYGUN CERRAHI ALETLER A.S.  </v>
          </cell>
          <cell r="D137">
            <v>0</v>
          </cell>
          <cell r="E137">
            <v>0</v>
          </cell>
          <cell r="F137">
            <v>5444.7798929999999</v>
          </cell>
          <cell r="G137">
            <v>19434.150474000009</v>
          </cell>
          <cell r="H137">
            <v>0</v>
          </cell>
          <cell r="I137">
            <v>13989.37058100001</v>
          </cell>
        </row>
        <row r="138">
          <cell r="B138" t="str">
            <v>1.2.1.3</v>
          </cell>
          <cell r="C138" t="str">
            <v xml:space="preserve"> OBLIGACIONES ACUMULADAS </v>
          </cell>
          <cell r="D138">
            <v>0</v>
          </cell>
          <cell r="E138">
            <v>513754.22292463586</v>
          </cell>
          <cell r="F138">
            <v>131859.64000000001</v>
          </cell>
          <cell r="G138">
            <v>123868.42000000001</v>
          </cell>
          <cell r="H138">
            <v>0</v>
          </cell>
          <cell r="I138">
            <v>505763.00292463583</v>
          </cell>
        </row>
        <row r="139">
          <cell r="B139" t="str">
            <v>1.2.1.3.1</v>
          </cell>
          <cell r="C139" t="str">
            <v xml:space="preserve"> ACREEDORES DIVERSOS </v>
          </cell>
          <cell r="D139">
            <v>0</v>
          </cell>
          <cell r="E139">
            <v>477780.38292463572</v>
          </cell>
          <cell r="F139">
            <v>59582.92</v>
          </cell>
          <cell r="G139">
            <v>87565.540000000008</v>
          </cell>
          <cell r="H139">
            <v>0</v>
          </cell>
          <cell r="I139">
            <v>505763.00292463572</v>
          </cell>
        </row>
        <row r="140">
          <cell r="B140" t="str">
            <v>1.2.1.3.1.1</v>
          </cell>
          <cell r="C140" t="str">
            <v xml:space="preserve"> ACREEDORES DIVERSOS NACIONALES </v>
          </cell>
          <cell r="D140">
            <v>0</v>
          </cell>
          <cell r="E140">
            <v>477780.38292463572</v>
          </cell>
          <cell r="F140">
            <v>59582.92</v>
          </cell>
          <cell r="G140">
            <v>87565.540000000008</v>
          </cell>
          <cell r="H140">
            <v>0</v>
          </cell>
          <cell r="I140">
            <v>505763.00292463572</v>
          </cell>
        </row>
        <row r="141">
          <cell r="B141" t="str">
            <v>1.2.1.3.1.1.1</v>
          </cell>
          <cell r="C141" t="str">
            <v xml:space="preserve">ERNESTO LARIOS LEON  </v>
          </cell>
          <cell r="D141">
            <v>0</v>
          </cell>
          <cell r="E141">
            <v>477306</v>
          </cell>
          <cell r="F141">
            <v>0</v>
          </cell>
          <cell r="G141">
            <v>30000</v>
          </cell>
          <cell r="H141">
            <v>0</v>
          </cell>
          <cell r="I141">
            <v>507306</v>
          </cell>
        </row>
        <row r="142">
          <cell r="B142" t="str">
            <v>1.2.1.3.1.1.7</v>
          </cell>
          <cell r="C142" t="str">
            <v>EDUARDO ROMERO FLORES</v>
          </cell>
          <cell r="D142">
            <v>0</v>
          </cell>
          <cell r="E142">
            <v>0</v>
          </cell>
          <cell r="F142">
            <v>3375.41</v>
          </cell>
          <cell r="G142">
            <v>3375.41</v>
          </cell>
          <cell r="H142">
            <v>0</v>
          </cell>
          <cell r="I142">
            <v>0</v>
          </cell>
        </row>
        <row r="143">
          <cell r="B143" t="str">
            <v>1.2.1.3.1.1.10</v>
          </cell>
          <cell r="C143" t="str">
            <v xml:space="preserve">SALISA CELIA GASCA COLIN  </v>
          </cell>
          <cell r="D143">
            <v>0</v>
          </cell>
          <cell r="E143">
            <v>0</v>
          </cell>
          <cell r="F143">
            <v>4909.18</v>
          </cell>
          <cell r="G143">
            <v>4909.18</v>
          </cell>
          <cell r="H143">
            <v>0</v>
          </cell>
          <cell r="I143">
            <v>0</v>
          </cell>
        </row>
        <row r="144">
          <cell r="B144" t="str">
            <v>1.2.1.3.1.1.11</v>
          </cell>
          <cell r="C144" t="str">
            <v xml:space="preserve">BRENDA ABIGAIL RIOS MARTINEZ  </v>
          </cell>
          <cell r="D144">
            <v>0</v>
          </cell>
          <cell r="E144">
            <v>0</v>
          </cell>
          <cell r="F144">
            <v>41.39</v>
          </cell>
          <cell r="G144">
            <v>41.39</v>
          </cell>
          <cell r="H144">
            <v>0</v>
          </cell>
          <cell r="I144">
            <v>0</v>
          </cell>
        </row>
        <row r="145">
          <cell r="B145" t="str">
            <v>1.2.1.3.1.1.14</v>
          </cell>
          <cell r="C145" t="str">
            <v xml:space="preserve">BRENDA GUTIERREZ VILLANUEVA  </v>
          </cell>
          <cell r="D145">
            <v>0</v>
          </cell>
          <cell r="E145">
            <v>0</v>
          </cell>
          <cell r="F145">
            <v>5000</v>
          </cell>
          <cell r="G145">
            <v>5000</v>
          </cell>
          <cell r="H145">
            <v>0</v>
          </cell>
          <cell r="I145">
            <v>0</v>
          </cell>
        </row>
        <row r="146">
          <cell r="B146" t="str">
            <v>1.2.1.3.1.1.16</v>
          </cell>
          <cell r="C146" t="str">
            <v xml:space="preserve">DANIELA ALEJANDRA VILLANUEVA CUEVAS  </v>
          </cell>
          <cell r="D146">
            <v>0</v>
          </cell>
          <cell r="E146">
            <v>0</v>
          </cell>
          <cell r="F146">
            <v>5088.91</v>
          </cell>
          <cell r="G146">
            <v>5088.91</v>
          </cell>
          <cell r="H146">
            <v>0</v>
          </cell>
          <cell r="I146">
            <v>0</v>
          </cell>
        </row>
        <row r="147">
          <cell r="B147" t="str">
            <v>1.2.1.3.1.1.17</v>
          </cell>
          <cell r="C147" t="str">
            <v xml:space="preserve">MARIA FERNANDA BASURTO GALEANA  </v>
          </cell>
          <cell r="D147">
            <v>0</v>
          </cell>
          <cell r="E147">
            <v>0</v>
          </cell>
          <cell r="F147">
            <v>1916.97</v>
          </cell>
          <cell r="G147">
            <v>1916.97</v>
          </cell>
          <cell r="H147">
            <v>0</v>
          </cell>
          <cell r="I147">
            <v>0</v>
          </cell>
        </row>
        <row r="148">
          <cell r="B148" t="str">
            <v>1.2.1.3.1.1.18</v>
          </cell>
          <cell r="C148" t="str">
            <v xml:space="preserve">MARIANA MONSERRAT MARIN CAMPOS  </v>
          </cell>
          <cell r="D148">
            <v>0</v>
          </cell>
          <cell r="E148">
            <v>0</v>
          </cell>
          <cell r="F148">
            <v>4300</v>
          </cell>
          <cell r="G148">
            <v>4300</v>
          </cell>
          <cell r="H148">
            <v>0</v>
          </cell>
          <cell r="I148">
            <v>0</v>
          </cell>
        </row>
        <row r="149">
          <cell r="B149" t="str">
            <v>1.2.1.3.1.1.20</v>
          </cell>
          <cell r="C149" t="str">
            <v xml:space="preserve">CITLALLI GARCIA ALVARADO  </v>
          </cell>
          <cell r="D149">
            <v>0</v>
          </cell>
          <cell r="E149">
            <v>0</v>
          </cell>
          <cell r="F149">
            <v>5000</v>
          </cell>
          <cell r="G149">
            <v>5000</v>
          </cell>
          <cell r="H149">
            <v>0</v>
          </cell>
          <cell r="I149">
            <v>0</v>
          </cell>
        </row>
        <row r="150">
          <cell r="B150" t="str">
            <v>1.2.1.3.1.1.21</v>
          </cell>
          <cell r="C150" t="str">
            <v xml:space="preserve">ANDREA DE LA LUZ GARCIA  </v>
          </cell>
          <cell r="D150">
            <v>0</v>
          </cell>
          <cell r="E150">
            <v>0</v>
          </cell>
          <cell r="F150">
            <v>3000</v>
          </cell>
          <cell r="G150">
            <v>3000</v>
          </cell>
          <cell r="H150">
            <v>0</v>
          </cell>
          <cell r="I150">
            <v>0</v>
          </cell>
        </row>
        <row r="151">
          <cell r="B151" t="str">
            <v>1.2.1.3.1.1.23</v>
          </cell>
          <cell r="C151" t="str">
            <v xml:space="preserve">MARIANA MONTSERRAT LERMA HERNANDEZ  </v>
          </cell>
          <cell r="D151">
            <v>0</v>
          </cell>
          <cell r="E151">
            <v>0</v>
          </cell>
          <cell r="F151">
            <v>5500</v>
          </cell>
          <cell r="G151">
            <v>5500</v>
          </cell>
          <cell r="H151">
            <v>0</v>
          </cell>
          <cell r="I151">
            <v>0</v>
          </cell>
        </row>
        <row r="152">
          <cell r="B152" t="str">
            <v>1.2.1.3.1.1.25</v>
          </cell>
          <cell r="C152" t="str">
            <v>JOSE LUIS RODRIGUEZ VALDEZ</v>
          </cell>
          <cell r="D152">
            <v>0</v>
          </cell>
          <cell r="E152">
            <v>1000.0000999999902</v>
          </cell>
          <cell r="F152">
            <v>15258.88</v>
          </cell>
          <cell r="G152">
            <v>14258.88</v>
          </cell>
          <cell r="H152">
            <v>0</v>
          </cell>
          <cell r="I152">
            <v>0</v>
          </cell>
        </row>
        <row r="153">
          <cell r="B153" t="str">
            <v>1.2.1.3.1.1.27</v>
          </cell>
          <cell r="C153" t="str">
            <v xml:space="preserve">GAMA CARGO S.C.  </v>
          </cell>
          <cell r="D153">
            <v>0</v>
          </cell>
          <cell r="E153">
            <v>-1543</v>
          </cell>
          <cell r="F153">
            <v>0</v>
          </cell>
          <cell r="G153">
            <v>0</v>
          </cell>
          <cell r="H153">
            <v>0</v>
          </cell>
          <cell r="I153">
            <v>-1543</v>
          </cell>
        </row>
        <row r="154">
          <cell r="B154" t="str">
            <v>1.2.1.3.1.1.28</v>
          </cell>
          <cell r="C154" t="str">
            <v>EDENRED MÉXICO, S.A. DE C.V.</v>
          </cell>
          <cell r="D154">
            <v>0</v>
          </cell>
          <cell r="E154">
            <v>1017.3799999999992</v>
          </cell>
          <cell r="F154">
            <v>6052.18</v>
          </cell>
          <cell r="G154">
            <v>5034.8</v>
          </cell>
          <cell r="H154">
            <v>0</v>
          </cell>
          <cell r="I154">
            <v>0</v>
          </cell>
        </row>
        <row r="155">
          <cell r="B155" t="str">
            <v>1.2.1.3.1.1.29</v>
          </cell>
          <cell r="C155" t="str">
            <v xml:space="preserve">CAROLINA HERRERA ALVARADO  </v>
          </cell>
          <cell r="D155">
            <v>0</v>
          </cell>
          <cell r="E155">
            <v>0</v>
          </cell>
          <cell r="F155">
            <v>140</v>
          </cell>
          <cell r="G155">
            <v>140</v>
          </cell>
          <cell r="H155">
            <v>0</v>
          </cell>
          <cell r="I155">
            <v>0</v>
          </cell>
        </row>
        <row r="156">
          <cell r="B156" t="str">
            <v>1.2.1.3.2</v>
          </cell>
          <cell r="C156" t="str">
            <v xml:space="preserve"> IMPUESTOS Y DERECHOS POR PAGAR </v>
          </cell>
          <cell r="D156">
            <v>0</v>
          </cell>
          <cell r="E156">
            <v>32360</v>
          </cell>
          <cell r="F156">
            <v>32360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1.2.1.3.2.1</v>
          </cell>
          <cell r="C157" t="str">
            <v>IVA POR PAGAR</v>
          </cell>
          <cell r="D157">
            <v>0</v>
          </cell>
          <cell r="E157">
            <v>31004</v>
          </cell>
          <cell r="F157">
            <v>31004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1.2.1.3.2.3</v>
          </cell>
          <cell r="C158" t="str">
            <v>IMPUESTO ESTATAL SOBRE NOMINAS</v>
          </cell>
          <cell r="D158">
            <v>0</v>
          </cell>
          <cell r="E158">
            <v>1356</v>
          </cell>
          <cell r="F158">
            <v>1356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1.2.1.3.3</v>
          </cell>
          <cell r="C159" t="str">
            <v xml:space="preserve"> CONTRIBUCIONES DE SEGURIDAD SOCIAL POR PAGAR </v>
          </cell>
          <cell r="D159">
            <v>0</v>
          </cell>
          <cell r="E159">
            <v>3613.8399999999965</v>
          </cell>
          <cell r="F159">
            <v>3613.84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1.2.1.3.3.1</v>
          </cell>
          <cell r="C160" t="str">
            <v>CUOTAS PATRONALES IMSS POR PAGAR</v>
          </cell>
          <cell r="D160">
            <v>0</v>
          </cell>
          <cell r="E160">
            <v>3613.8400000000111</v>
          </cell>
          <cell r="F160">
            <v>3613.84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1.2.1.3.4</v>
          </cell>
          <cell r="C161" t="str">
            <v xml:space="preserve"> BENEFICIOS A LOS EMPLEADOS </v>
          </cell>
          <cell r="D161">
            <v>0</v>
          </cell>
          <cell r="E161">
            <v>0</v>
          </cell>
          <cell r="F161">
            <v>36302.880000000012</v>
          </cell>
          <cell r="G161">
            <v>36302.879999999997</v>
          </cell>
          <cell r="H161">
            <v>0</v>
          </cell>
          <cell r="I161">
            <v>0</v>
          </cell>
        </row>
        <row r="162">
          <cell r="B162" t="str">
            <v>1.2.1.3.4.1</v>
          </cell>
          <cell r="C162" t="str">
            <v xml:space="preserve"> BENEFICIOS DIRECTOS </v>
          </cell>
          <cell r="D162">
            <v>0</v>
          </cell>
          <cell r="E162">
            <v>0</v>
          </cell>
          <cell r="F162">
            <v>36302.880000000012</v>
          </cell>
          <cell r="G162">
            <v>36302.879999999997</v>
          </cell>
          <cell r="H162">
            <v>0</v>
          </cell>
          <cell r="I162">
            <v>0</v>
          </cell>
        </row>
        <row r="163">
          <cell r="B163" t="str">
            <v>1.2.1.3.4.1.1</v>
          </cell>
          <cell r="C163" t="str">
            <v xml:space="preserve"> SUELDOS POR PAGAR </v>
          </cell>
          <cell r="D163">
            <v>0</v>
          </cell>
          <cell r="E163">
            <v>0</v>
          </cell>
          <cell r="F163">
            <v>36302.880000000012</v>
          </cell>
          <cell r="G163">
            <v>36302.879999999997</v>
          </cell>
          <cell r="H163">
            <v>0</v>
          </cell>
          <cell r="I163">
            <v>0</v>
          </cell>
        </row>
        <row r="164">
          <cell r="B164" t="str">
            <v>1.2.1.3.4.1.1.1</v>
          </cell>
          <cell r="C164" t="str">
            <v>SUELDOS POR PAGAR</v>
          </cell>
          <cell r="D164">
            <v>0</v>
          </cell>
          <cell r="E164">
            <v>0</v>
          </cell>
          <cell r="F164">
            <v>36302.880000000012</v>
          </cell>
          <cell r="G164">
            <v>36302.879999999997</v>
          </cell>
          <cell r="H164">
            <v>0</v>
          </cell>
          <cell r="I164">
            <v>0</v>
          </cell>
        </row>
        <row r="165">
          <cell r="B165" t="str">
            <v>1.2.1.4</v>
          </cell>
          <cell r="C165" t="str">
            <v xml:space="preserve"> RETENCIONES DE EFECTIVO Y COBROS POR CUENTA DE TERCEROS </v>
          </cell>
          <cell r="D165">
            <v>0</v>
          </cell>
          <cell r="E165">
            <v>18032.214000000058</v>
          </cell>
          <cell r="F165">
            <v>16191.02</v>
          </cell>
          <cell r="G165">
            <v>16169.33</v>
          </cell>
          <cell r="H165">
            <v>0</v>
          </cell>
          <cell r="I165">
            <v>18010.524000000059</v>
          </cell>
        </row>
        <row r="166">
          <cell r="B166" t="str">
            <v>1.2.1.4.1</v>
          </cell>
          <cell r="C166" t="str">
            <v xml:space="preserve"> IMPUESTOS RETENIDOS </v>
          </cell>
          <cell r="D166">
            <v>0</v>
          </cell>
          <cell r="E166">
            <v>18031.734000000059</v>
          </cell>
          <cell r="F166">
            <v>16191.02</v>
          </cell>
          <cell r="G166">
            <v>16169.33</v>
          </cell>
          <cell r="H166">
            <v>0</v>
          </cell>
          <cell r="I166">
            <v>18010.04400000006</v>
          </cell>
        </row>
        <row r="167">
          <cell r="B167" t="str">
            <v>1.2.1.4.1.1</v>
          </cell>
          <cell r="C167" t="str">
            <v xml:space="preserve"> IMPUESTO SOBRE LA RENTA RETENIDO </v>
          </cell>
          <cell r="D167">
            <v>0</v>
          </cell>
          <cell r="E167">
            <v>13968.17000000006</v>
          </cell>
          <cell r="F167">
            <v>15230</v>
          </cell>
          <cell r="G167">
            <v>15089.93</v>
          </cell>
          <cell r="H167">
            <v>0</v>
          </cell>
          <cell r="I167">
            <v>13828.10000000006</v>
          </cell>
        </row>
        <row r="168">
          <cell r="B168" t="str">
            <v>1.2.1.4.1.1.1</v>
          </cell>
          <cell r="C168" t="str">
            <v xml:space="preserve"> ISR RETENIDO A RESIDENTES EN EL PAIS </v>
          </cell>
          <cell r="D168">
            <v>0</v>
          </cell>
          <cell r="E168">
            <v>13968.17000000006</v>
          </cell>
          <cell r="F168">
            <v>15230</v>
          </cell>
          <cell r="G168">
            <v>15089.93</v>
          </cell>
          <cell r="H168">
            <v>0</v>
          </cell>
          <cell r="I168">
            <v>13828.10000000006</v>
          </cell>
        </row>
        <row r="169">
          <cell r="B169" t="str">
            <v>1.2.1.4.1.1.1.1</v>
          </cell>
          <cell r="C169" t="str">
            <v>ISR RETENIDO POR SALARIOS</v>
          </cell>
          <cell r="D169">
            <v>0</v>
          </cell>
          <cell r="E169">
            <v>5507.1000000000204</v>
          </cell>
          <cell r="F169">
            <v>5505</v>
          </cell>
          <cell r="G169">
            <v>5715.73</v>
          </cell>
          <cell r="H169">
            <v>0</v>
          </cell>
          <cell r="I169">
            <v>5717.8300000000199</v>
          </cell>
        </row>
        <row r="170">
          <cell r="B170" t="str">
            <v>1.2.1.4.1.1.1.3</v>
          </cell>
          <cell r="C170" t="str">
            <v>ISR RETENIDO POR HONORARIOS ASIMILADOS A SALARIOS</v>
          </cell>
          <cell r="D170">
            <v>0</v>
          </cell>
          <cell r="E170">
            <v>8144.9800000000396</v>
          </cell>
          <cell r="F170">
            <v>9410</v>
          </cell>
          <cell r="G170">
            <v>9374.2000000000007</v>
          </cell>
          <cell r="H170">
            <v>0</v>
          </cell>
          <cell r="I170">
            <v>8109.1800000000403</v>
          </cell>
        </row>
        <row r="171">
          <cell r="B171" t="str">
            <v>1.2.1.4.1.1.1.5</v>
          </cell>
          <cell r="C171" t="str">
            <v>ISR RETENIDO POR HONORARIOS AL 10%</v>
          </cell>
          <cell r="D171">
            <v>0</v>
          </cell>
          <cell r="E171">
            <v>316.09000000000015</v>
          </cell>
          <cell r="F171">
            <v>315</v>
          </cell>
          <cell r="G171">
            <v>0</v>
          </cell>
          <cell r="H171">
            <v>0</v>
          </cell>
          <cell r="I171">
            <v>1.0900000000001455</v>
          </cell>
        </row>
        <row r="172">
          <cell r="B172" t="str">
            <v>1.2.1.4.1.2</v>
          </cell>
          <cell r="C172" t="str">
            <v xml:space="preserve"> IMPUESTO AL VALOR AGREGADO RETENIDO </v>
          </cell>
          <cell r="D172">
            <v>0</v>
          </cell>
          <cell r="E172">
            <v>336.4439999999986</v>
          </cell>
          <cell r="F172">
            <v>336</v>
          </cell>
          <cell r="G172">
            <v>0</v>
          </cell>
          <cell r="H172">
            <v>0</v>
          </cell>
          <cell r="I172">
            <v>0.44399999999859574</v>
          </cell>
        </row>
        <row r="173">
          <cell r="B173" t="str">
            <v>1.2.1.4.1.2.1</v>
          </cell>
          <cell r="C173" t="str">
            <v>IVA RETENIDO POR PAGAR</v>
          </cell>
          <cell r="D173">
            <v>0</v>
          </cell>
          <cell r="E173">
            <v>336.4439999999986</v>
          </cell>
          <cell r="F173">
            <v>336</v>
          </cell>
          <cell r="G173">
            <v>0</v>
          </cell>
          <cell r="H173">
            <v>0</v>
          </cell>
          <cell r="I173">
            <v>0.44399999999859574</v>
          </cell>
        </row>
        <row r="174">
          <cell r="B174" t="str">
            <v>1.2.1.4.1.4</v>
          </cell>
          <cell r="C174" t="str">
            <v xml:space="preserve"> CUOTAS OBRERAS IMSS </v>
          </cell>
          <cell r="D174">
            <v>0</v>
          </cell>
          <cell r="E174">
            <v>3727.119999999999</v>
          </cell>
          <cell r="F174">
            <v>625.02</v>
          </cell>
          <cell r="G174">
            <v>1079.4000000000001</v>
          </cell>
          <cell r="H174">
            <v>0</v>
          </cell>
          <cell r="I174">
            <v>4181.4999999999991</v>
          </cell>
        </row>
        <row r="175">
          <cell r="B175" t="str">
            <v>1.2.1.4.1.4.1</v>
          </cell>
          <cell r="C175" t="str">
            <v>CUOTAS OBRERAS IMSS</v>
          </cell>
          <cell r="D175">
            <v>0</v>
          </cell>
          <cell r="E175">
            <v>3727.119999999999</v>
          </cell>
          <cell r="F175">
            <v>625.02</v>
          </cell>
          <cell r="G175">
            <v>1079.4000000000001</v>
          </cell>
          <cell r="H175">
            <v>0</v>
          </cell>
          <cell r="I175">
            <v>4181.4999999999991</v>
          </cell>
        </row>
        <row r="176">
          <cell r="B176" t="str">
            <v>1.2.1.4.2</v>
          </cell>
          <cell r="C176" t="str">
            <v xml:space="preserve"> COBROS POR CUENTA DE TERCEROS </v>
          </cell>
          <cell r="D176">
            <v>0</v>
          </cell>
          <cell r="E176">
            <v>0.47999999999956344</v>
          </cell>
          <cell r="F176">
            <v>0</v>
          </cell>
          <cell r="G176">
            <v>0</v>
          </cell>
          <cell r="H176">
            <v>0</v>
          </cell>
          <cell r="I176">
            <v>0.47999999999956344</v>
          </cell>
        </row>
        <row r="177">
          <cell r="B177" t="str">
            <v>1.2.1.4.2.1</v>
          </cell>
          <cell r="C177" t="str">
            <v>AMORTIZACION DE CREDITOS INFONAVIT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1.2.1.5</v>
          </cell>
          <cell r="C178" t="str">
            <v xml:space="preserve"> ANTICIPOS DE CLIENTES </v>
          </cell>
          <cell r="D178">
            <v>0</v>
          </cell>
          <cell r="E178">
            <v>801573.06171553163</v>
          </cell>
          <cell r="F178">
            <v>58017.637200000012</v>
          </cell>
          <cell r="G178">
            <v>24667.758600000001</v>
          </cell>
          <cell r="H178">
            <v>0</v>
          </cell>
          <cell r="I178">
            <v>768223.18311553169</v>
          </cell>
        </row>
        <row r="179">
          <cell r="B179" t="str">
            <v>1.2.1.5.1</v>
          </cell>
          <cell r="C179" t="str">
            <v xml:space="preserve"> ANTICIPOS DE CLIENTES </v>
          </cell>
          <cell r="D179">
            <v>0</v>
          </cell>
          <cell r="E179">
            <v>801573.06171553163</v>
          </cell>
          <cell r="F179">
            <v>58017.637200000012</v>
          </cell>
          <cell r="G179">
            <v>24667.758600000001</v>
          </cell>
          <cell r="H179">
            <v>0</v>
          </cell>
          <cell r="I179">
            <v>768223.18311553169</v>
          </cell>
        </row>
        <row r="180">
          <cell r="B180" t="str">
            <v>1.2.1.5.1.1</v>
          </cell>
          <cell r="C180" t="str">
            <v xml:space="preserve"> ANTICIPOS DE CLIENTES NACIONALES </v>
          </cell>
          <cell r="D180">
            <v>0</v>
          </cell>
          <cell r="E180">
            <v>801573.06171553163</v>
          </cell>
          <cell r="F180">
            <v>58017.637200000012</v>
          </cell>
          <cell r="G180">
            <v>24667.758600000001</v>
          </cell>
          <cell r="H180">
            <v>0</v>
          </cell>
          <cell r="I180">
            <v>768223.18311553169</v>
          </cell>
        </row>
        <row r="181">
          <cell r="B181" t="str">
            <v>1.2.1.5.1.1.1</v>
          </cell>
          <cell r="C181" t="str">
            <v xml:space="preserve">AB&amp;amp;C LEASING DE MÉXICO SAPI DE CV  </v>
          </cell>
          <cell r="D181">
            <v>0</v>
          </cell>
          <cell r="E181">
            <v>750000</v>
          </cell>
          <cell r="F181">
            <v>0</v>
          </cell>
          <cell r="G181">
            <v>0</v>
          </cell>
          <cell r="H181">
            <v>0</v>
          </cell>
          <cell r="I181">
            <v>750000</v>
          </cell>
        </row>
        <row r="182">
          <cell r="B182" t="str">
            <v>1.2.1.5.1.1.7</v>
          </cell>
          <cell r="C182" t="str">
            <v xml:space="preserve">FIXIER S.A. DE C.V.  </v>
          </cell>
          <cell r="D182">
            <v>0</v>
          </cell>
          <cell r="E182">
            <v>0</v>
          </cell>
          <cell r="F182">
            <v>0</v>
          </cell>
          <cell r="G182">
            <v>18223.181</v>
          </cell>
          <cell r="H182">
            <v>0</v>
          </cell>
          <cell r="I182">
            <v>18223.181600000007</v>
          </cell>
        </row>
        <row r="183">
          <cell r="B183" t="str">
            <v>1.2.1.5.1.1.10</v>
          </cell>
          <cell r="C183" t="str">
            <v xml:space="preserve">FUNDACION MARIA ANA MIER DE ESCANDON IAP  </v>
          </cell>
          <cell r="D183">
            <v>0</v>
          </cell>
          <cell r="E183">
            <v>0</v>
          </cell>
          <cell r="F183">
            <v>663.44799999999998</v>
          </cell>
          <cell r="G183">
            <v>663.44830000000002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51573.06</v>
          </cell>
          <cell r="F184">
            <v>51573.060000000012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1.2.1.5.1.1.15</v>
          </cell>
          <cell r="C185" t="str">
            <v xml:space="preserve">HEALTHIC SERVICIOS E INSUMOS PARA HOSPITALES, S.A. DE C.V.  </v>
          </cell>
          <cell r="D185">
            <v>0</v>
          </cell>
          <cell r="E185">
            <v>0</v>
          </cell>
          <cell r="F185">
            <v>5781.1291999999994</v>
          </cell>
          <cell r="G185">
            <v>5781.1292999999996</v>
          </cell>
          <cell r="H185">
            <v>0</v>
          </cell>
          <cell r="I185">
            <v>0</v>
          </cell>
        </row>
        <row r="186">
          <cell r="B186" t="str">
            <v>1.2.1.8</v>
          </cell>
          <cell r="C186" t="str">
            <v xml:space="preserve"> PASIVOS FINANCIEROS E INSTRUMENTOS FINANCIEROS DE DEUDA </v>
          </cell>
          <cell r="D186">
            <v>0</v>
          </cell>
          <cell r="E186">
            <v>250000</v>
          </cell>
          <cell r="F186">
            <v>0</v>
          </cell>
          <cell r="G186">
            <v>0</v>
          </cell>
          <cell r="H186">
            <v>0</v>
          </cell>
          <cell r="I186">
            <v>250000</v>
          </cell>
        </row>
        <row r="187">
          <cell r="B187" t="str">
            <v>1.2.1.8.1</v>
          </cell>
          <cell r="C187" t="str">
            <v xml:space="preserve"> DOCUMENTOS POR PAGAR </v>
          </cell>
          <cell r="D187">
            <v>0</v>
          </cell>
          <cell r="E187">
            <v>250000</v>
          </cell>
          <cell r="F187">
            <v>0</v>
          </cell>
          <cell r="G187">
            <v>0</v>
          </cell>
          <cell r="H187">
            <v>0</v>
          </cell>
          <cell r="I187">
            <v>250000</v>
          </cell>
        </row>
        <row r="188">
          <cell r="B188" t="str">
            <v>1.2.1.8.1.2</v>
          </cell>
          <cell r="C188" t="str">
            <v xml:space="preserve"> PRESTAMOS NO BANCARIOS </v>
          </cell>
          <cell r="D188">
            <v>0</v>
          </cell>
          <cell r="E188">
            <v>250000</v>
          </cell>
          <cell r="F188">
            <v>0</v>
          </cell>
          <cell r="G188">
            <v>0</v>
          </cell>
          <cell r="H188">
            <v>0</v>
          </cell>
          <cell r="I188">
            <v>250000</v>
          </cell>
        </row>
        <row r="189">
          <cell r="B189" t="str">
            <v>1.2.1.8.1.2.1</v>
          </cell>
          <cell r="C189" t="str">
            <v xml:space="preserve"> PRESTAMOS NO BANCARIOS NACIONALES </v>
          </cell>
          <cell r="D189">
            <v>0</v>
          </cell>
          <cell r="E189">
            <v>250000</v>
          </cell>
          <cell r="F189">
            <v>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1.2.1.8.1.2.1.1</v>
          </cell>
          <cell r="C190" t="str">
            <v xml:space="preserve"> MARINA LARIOS LEON </v>
          </cell>
          <cell r="D190">
            <v>0</v>
          </cell>
          <cell r="E190">
            <v>150000</v>
          </cell>
          <cell r="F190">
            <v>0</v>
          </cell>
          <cell r="G190">
            <v>0</v>
          </cell>
          <cell r="H190">
            <v>0</v>
          </cell>
          <cell r="I190">
            <v>150000</v>
          </cell>
        </row>
        <row r="191">
          <cell r="B191" t="str">
            <v>1.2.1.8.1.2.1.1.1</v>
          </cell>
          <cell r="C191" t="str">
            <v>MARINA LARIOS LEON 06/04/2021 PRESTAMO MARINA LARIOS 200,000.00 Tasa: 18.00 Plazo: 6 Semestres</v>
          </cell>
          <cell r="D191">
            <v>0</v>
          </cell>
          <cell r="E191">
            <v>150000</v>
          </cell>
          <cell r="F191">
            <v>0</v>
          </cell>
          <cell r="G191">
            <v>0</v>
          </cell>
          <cell r="H191">
            <v>0</v>
          </cell>
          <cell r="I191">
            <v>150000</v>
          </cell>
        </row>
        <row r="192">
          <cell r="B192" t="str">
            <v>1.2.1.8.1.2.1.2</v>
          </cell>
          <cell r="C192" t="str">
            <v xml:space="preserve"> ALEJANDRO CARVALLO LEON </v>
          </cell>
          <cell r="D192">
            <v>0</v>
          </cell>
          <cell r="E192">
            <v>100000</v>
          </cell>
          <cell r="F192">
            <v>0</v>
          </cell>
          <cell r="G192">
            <v>0</v>
          </cell>
          <cell r="H192">
            <v>0</v>
          </cell>
          <cell r="I192">
            <v>100000</v>
          </cell>
        </row>
        <row r="193">
          <cell r="B193" t="str">
            <v>1.2.1.8.1.2.1.2.1</v>
          </cell>
          <cell r="C193" t="str">
            <v>ALEJANDRO CARVALLO LEON 13/04/2021 PRESTAMO ALEJANDRO CARVALLO 100,000.00 Tasa: 18.00 Plazo: 6 Semestres</v>
          </cell>
          <cell r="D193">
            <v>0</v>
          </cell>
          <cell r="E193">
            <v>100000</v>
          </cell>
          <cell r="F193">
            <v>0</v>
          </cell>
          <cell r="G193">
            <v>0</v>
          </cell>
          <cell r="H193">
            <v>0</v>
          </cell>
          <cell r="I193">
            <v>100000</v>
          </cell>
        </row>
        <row r="194">
          <cell r="B194" t="str">
            <v>1.2.1.11</v>
          </cell>
          <cell r="C194" t="str">
            <v xml:space="preserve"> OTROS PASIVOS A CORTO PLAZO </v>
          </cell>
          <cell r="D194">
            <v>0</v>
          </cell>
          <cell r="E194">
            <v>77751.071452831413</v>
          </cell>
          <cell r="F194">
            <v>79563.184228000013</v>
          </cell>
          <cell r="G194">
            <v>128282.53882800003</v>
          </cell>
          <cell r="H194">
            <v>0</v>
          </cell>
          <cell r="I194">
            <v>126470.42605283142</v>
          </cell>
        </row>
        <row r="195">
          <cell r="B195" t="str">
            <v>1.2.1.11.1</v>
          </cell>
          <cell r="C195" t="str">
            <v xml:space="preserve"> IMPUESTOS TRASLADADOS COBRADOS </v>
          </cell>
          <cell r="D195">
            <v>0</v>
          </cell>
          <cell r="E195">
            <v>-0.31977583956904709</v>
          </cell>
          <cell r="F195">
            <v>0</v>
          </cell>
          <cell r="G195">
            <v>59137.27322800002</v>
          </cell>
          <cell r="H195">
            <v>0</v>
          </cell>
          <cell r="I195">
            <v>59136.953452160451</v>
          </cell>
        </row>
        <row r="196">
          <cell r="B196" t="str">
            <v>1.2.1.11.1.1</v>
          </cell>
          <cell r="C196" t="str">
            <v xml:space="preserve"> IVA TRASLADADO COBRADO </v>
          </cell>
          <cell r="D196">
            <v>0</v>
          </cell>
          <cell r="E196">
            <v>-0.31977583956904709</v>
          </cell>
          <cell r="F196">
            <v>0</v>
          </cell>
          <cell r="G196">
            <v>59137.27322800002</v>
          </cell>
          <cell r="H196">
            <v>0</v>
          </cell>
          <cell r="I196">
            <v>59136.953452160451</v>
          </cell>
        </row>
        <row r="197">
          <cell r="B197" t="str">
            <v>1.2.1.11.1.1.1</v>
          </cell>
          <cell r="C197" t="str">
            <v>IVA TRASLADADO COBRADO</v>
          </cell>
          <cell r="D197">
            <v>0</v>
          </cell>
          <cell r="E197">
            <v>-0.31977583956904709</v>
          </cell>
          <cell r="F197">
            <v>0</v>
          </cell>
          <cell r="G197">
            <v>59137.27322800002</v>
          </cell>
          <cell r="H197">
            <v>0</v>
          </cell>
          <cell r="I197">
            <v>59136.953452160451</v>
          </cell>
        </row>
        <row r="198">
          <cell r="B198" t="str">
            <v>1.2.1.11.2</v>
          </cell>
          <cell r="C198" t="str">
            <v xml:space="preserve"> IMPUESTOS TRASLADADOS NO COBRADOS </v>
          </cell>
          <cell r="D198">
            <v>0</v>
          </cell>
          <cell r="E198">
            <v>76483.261228670948</v>
          </cell>
          <cell r="F198">
            <v>64473.254228000013</v>
          </cell>
          <cell r="G198">
            <v>55323.465600000003</v>
          </cell>
          <cell r="H198">
            <v>0</v>
          </cell>
          <cell r="I198">
            <v>67333.472600670939</v>
          </cell>
        </row>
        <row r="199">
          <cell r="B199" t="str">
            <v>1.2.1.11.2.1</v>
          </cell>
          <cell r="C199" t="str">
            <v xml:space="preserve"> IVA TRASLADADO NO COBRADO </v>
          </cell>
          <cell r="D199">
            <v>0</v>
          </cell>
          <cell r="E199">
            <v>76483.261228670948</v>
          </cell>
          <cell r="F199">
            <v>64473.254228000013</v>
          </cell>
          <cell r="G199">
            <v>55323.465600000003</v>
          </cell>
          <cell r="H199">
            <v>0</v>
          </cell>
          <cell r="I199">
            <v>67333.472600670939</v>
          </cell>
        </row>
        <row r="200">
          <cell r="B200" t="str">
            <v>1.2.1.11.2.1.1</v>
          </cell>
          <cell r="C200" t="str">
            <v>IVA TRASLADADO 16% NO COBRADO</v>
          </cell>
          <cell r="D200">
            <v>0</v>
          </cell>
          <cell r="E200">
            <v>76483.261228670948</v>
          </cell>
          <cell r="F200">
            <v>64473.254228000013</v>
          </cell>
          <cell r="G200">
            <v>55323.465600000003</v>
          </cell>
          <cell r="H200">
            <v>0</v>
          </cell>
          <cell r="I200">
            <v>67333.472600670939</v>
          </cell>
        </row>
        <row r="201">
          <cell r="B201" t="str">
            <v>1.2.1.11.3</v>
          </cell>
          <cell r="C201" t="str">
            <v xml:space="preserve"> IMPUESTOS RETENIDOS NO PAGADOS </v>
          </cell>
          <cell r="D201">
            <v>0</v>
          </cell>
          <cell r="E201">
            <v>1268.1300000000338</v>
          </cell>
          <cell r="F201">
            <v>15089.93</v>
          </cell>
          <cell r="G201">
            <v>13821.800000000003</v>
          </cell>
          <cell r="H201">
            <v>0</v>
          </cell>
          <cell r="I201">
            <v>0</v>
          </cell>
        </row>
        <row r="202">
          <cell r="B202" t="str">
            <v>1.2.1.11.3.1</v>
          </cell>
          <cell r="C202" t="str">
            <v xml:space="preserve"> ISR RETENIDO NO PAGADO </v>
          </cell>
          <cell r="D202">
            <v>0</v>
          </cell>
          <cell r="E202">
            <v>1268.1300000000338</v>
          </cell>
          <cell r="F202">
            <v>15089.93</v>
          </cell>
          <cell r="G202">
            <v>13821.800000000003</v>
          </cell>
          <cell r="H202">
            <v>0</v>
          </cell>
          <cell r="I202">
            <v>0</v>
          </cell>
        </row>
        <row r="203">
          <cell r="B203" t="str">
            <v>1.2.1.11.3.1.1</v>
          </cell>
          <cell r="C203" t="str">
            <v xml:space="preserve"> ISR RETENIDO A RESIDENTES EN EL PAIS NO PAGADO </v>
          </cell>
          <cell r="D203">
            <v>0</v>
          </cell>
          <cell r="E203">
            <v>1268.1300000000338</v>
          </cell>
          <cell r="F203">
            <v>15089.93</v>
          </cell>
          <cell r="G203">
            <v>13821.800000000003</v>
          </cell>
          <cell r="H203">
            <v>0</v>
          </cell>
          <cell r="I203">
            <v>0</v>
          </cell>
        </row>
        <row r="204">
          <cell r="B204" t="str">
            <v>1.2.1.11.3.1.1.1</v>
          </cell>
          <cell r="C204" t="str">
            <v>ISR RETENIDO POR SALARIOS</v>
          </cell>
          <cell r="D204">
            <v>0</v>
          </cell>
          <cell r="E204">
            <v>0</v>
          </cell>
          <cell r="F204">
            <v>5715.73</v>
          </cell>
          <cell r="G204">
            <v>5715.73</v>
          </cell>
          <cell r="H204">
            <v>0</v>
          </cell>
          <cell r="I204">
            <v>0</v>
          </cell>
        </row>
        <row r="205">
          <cell r="B205" t="str">
            <v>1.2.1.11.3.1.1.3</v>
          </cell>
          <cell r="C205" t="str">
            <v>ISR RETENIDO POR HONORARIOS ASIMILADOS A SALARIOS NO PAGADO</v>
          </cell>
          <cell r="D205">
            <v>0</v>
          </cell>
          <cell r="E205">
            <v>1268.1300000000338</v>
          </cell>
          <cell r="F205">
            <v>9374.2000000000007</v>
          </cell>
          <cell r="G205">
            <v>8106.0700000000024</v>
          </cell>
          <cell r="H205">
            <v>0</v>
          </cell>
          <cell r="I205">
            <v>0</v>
          </cell>
        </row>
        <row r="206">
          <cell r="B206" t="str">
            <v>1.3</v>
          </cell>
          <cell r="C206" t="str">
            <v xml:space="preserve"> CAPITAL CONTABLE </v>
          </cell>
          <cell r="D206">
            <v>0</v>
          </cell>
          <cell r="E206">
            <v>-499752.73048838042</v>
          </cell>
          <cell r="F206">
            <v>0</v>
          </cell>
          <cell r="G206">
            <v>0</v>
          </cell>
          <cell r="H206">
            <v>0</v>
          </cell>
          <cell r="I206">
            <v>-499752.73048838042</v>
          </cell>
        </row>
        <row r="207">
          <cell r="B207" t="str">
            <v>1.3.1</v>
          </cell>
          <cell r="C207" t="str">
            <v xml:space="preserve"> CAPITAL CONTRIBUIDO </v>
          </cell>
          <cell r="D207">
            <v>0</v>
          </cell>
          <cell r="E207">
            <v>50000</v>
          </cell>
          <cell r="F207">
            <v>0</v>
          </cell>
          <cell r="G207">
            <v>0</v>
          </cell>
          <cell r="H207">
            <v>0</v>
          </cell>
          <cell r="I207">
            <v>50000</v>
          </cell>
        </row>
        <row r="208">
          <cell r="B208" t="str">
            <v>1.3.1.1</v>
          </cell>
          <cell r="C208" t="str">
            <v xml:space="preserve"> CAPITAL SOCIAL </v>
          </cell>
          <cell r="D208">
            <v>0</v>
          </cell>
          <cell r="E208">
            <v>50000</v>
          </cell>
          <cell r="F208">
            <v>0</v>
          </cell>
          <cell r="G208">
            <v>0</v>
          </cell>
          <cell r="H208">
            <v>0</v>
          </cell>
          <cell r="I208">
            <v>50000</v>
          </cell>
        </row>
        <row r="209">
          <cell r="B209" t="str">
            <v>1.3.1.1.1</v>
          </cell>
          <cell r="C209" t="str">
            <v xml:space="preserve"> CAPITAL SOCIAL FIJO </v>
          </cell>
          <cell r="D209">
            <v>0</v>
          </cell>
          <cell r="E209">
            <v>50000</v>
          </cell>
          <cell r="F209">
            <v>0</v>
          </cell>
          <cell r="G209">
            <v>0</v>
          </cell>
          <cell r="H209">
            <v>0</v>
          </cell>
          <cell r="I209">
            <v>50000</v>
          </cell>
        </row>
        <row r="210">
          <cell r="B210" t="str">
            <v>1.3.1.1.1.3</v>
          </cell>
          <cell r="C210" t="str">
            <v xml:space="preserve"> CAPITAL SOCIAL FIJO SUSCRITO EXHIBIDO </v>
          </cell>
          <cell r="D210">
            <v>0</v>
          </cell>
          <cell r="E210">
            <v>50000</v>
          </cell>
          <cell r="F210">
            <v>0</v>
          </cell>
          <cell r="G210">
            <v>0</v>
          </cell>
          <cell r="H210">
            <v>0</v>
          </cell>
          <cell r="I210">
            <v>50000</v>
          </cell>
        </row>
        <row r="211">
          <cell r="B211" t="str">
            <v>1.3.1.1.1.3.1</v>
          </cell>
          <cell r="C211" t="str">
            <v xml:space="preserve">ERNESTO LARIOS LEON  </v>
          </cell>
          <cell r="D211">
            <v>0</v>
          </cell>
          <cell r="E211">
            <v>50000</v>
          </cell>
          <cell r="F211">
            <v>0</v>
          </cell>
          <cell r="G211">
            <v>0</v>
          </cell>
          <cell r="H211">
            <v>0</v>
          </cell>
          <cell r="I211">
            <v>50000</v>
          </cell>
        </row>
        <row r="212">
          <cell r="B212" t="str">
            <v>1.3.2</v>
          </cell>
          <cell r="C212" t="str">
            <v xml:space="preserve"> CAPITAL GANADO (DEFICIT) </v>
          </cell>
          <cell r="D212">
            <v>0</v>
          </cell>
          <cell r="E212">
            <v>-549752.73048838042</v>
          </cell>
          <cell r="F212">
            <v>0</v>
          </cell>
          <cell r="G212">
            <v>0</v>
          </cell>
          <cell r="H212">
            <v>0</v>
          </cell>
          <cell r="I212">
            <v>-549752.73048838042</v>
          </cell>
        </row>
        <row r="213">
          <cell r="B213" t="str">
            <v>1.3.2.1</v>
          </cell>
          <cell r="C213" t="str">
            <v xml:space="preserve"> UTILIDADES O PERDIDAS ACUMULADAS </v>
          </cell>
          <cell r="D213">
            <v>0</v>
          </cell>
          <cell r="E213">
            <v>-549752.73048838042</v>
          </cell>
          <cell r="F213">
            <v>0</v>
          </cell>
          <cell r="G213">
            <v>0</v>
          </cell>
          <cell r="H213">
            <v>0</v>
          </cell>
          <cell r="I213">
            <v>-549752.73048838042</v>
          </cell>
        </row>
        <row r="214">
          <cell r="B214" t="str">
            <v>1.3.2.1.2</v>
          </cell>
          <cell r="C214" t="str">
            <v xml:space="preserve"> PERDIDAS ACUMULADAS DE EJERCICIOS ANTERIORES </v>
          </cell>
          <cell r="D214">
            <v>549752.73048838042</v>
          </cell>
          <cell r="E214">
            <v>0</v>
          </cell>
          <cell r="F214">
            <v>0</v>
          </cell>
          <cell r="G214">
            <v>0</v>
          </cell>
          <cell r="H214">
            <v>549752.73048838042</v>
          </cell>
          <cell r="I214">
            <v>0</v>
          </cell>
        </row>
        <row r="215">
          <cell r="B215" t="str">
            <v>1.3.2.1.2.1</v>
          </cell>
          <cell r="C215" t="str">
            <v>Ejercicio 2020</v>
          </cell>
          <cell r="D215">
            <v>120919.96815006</v>
          </cell>
          <cell r="E215">
            <v>0</v>
          </cell>
          <cell r="F215">
            <v>0</v>
          </cell>
          <cell r="G215">
            <v>0</v>
          </cell>
          <cell r="H215">
            <v>120919.96815006</v>
          </cell>
          <cell r="I215">
            <v>0</v>
          </cell>
        </row>
        <row r="216">
          <cell r="B216" t="str">
            <v>1.3.2.1.2.2</v>
          </cell>
          <cell r="C216" t="str">
            <v>Ejercicio 2021</v>
          </cell>
          <cell r="D216">
            <v>428832.76233832038</v>
          </cell>
          <cell r="E216">
            <v>0</v>
          </cell>
          <cell r="F216">
            <v>0</v>
          </cell>
          <cell r="G216">
            <v>0</v>
          </cell>
          <cell r="H216">
            <v>428832.76233832038</v>
          </cell>
          <cell r="I216">
            <v>0</v>
          </cell>
        </row>
        <row r="217">
          <cell r="B217" t="str">
            <v>2.1</v>
          </cell>
          <cell r="C217" t="str">
            <v xml:space="preserve"> VENTAS O INGRESOS NETOS </v>
          </cell>
          <cell r="D217">
            <v>0</v>
          </cell>
          <cell r="E217">
            <v>956998.81985999993</v>
          </cell>
          <cell r="F217">
            <v>0</v>
          </cell>
          <cell r="G217">
            <v>345771.66000000003</v>
          </cell>
          <cell r="H217">
            <v>0</v>
          </cell>
          <cell r="I217">
            <v>1302770.4798599998</v>
          </cell>
        </row>
        <row r="218">
          <cell r="B218" t="str">
            <v>2.1.1</v>
          </cell>
          <cell r="C218" t="str">
            <v xml:space="preserve"> VENTAS NETAS DE MERCANCIA </v>
          </cell>
          <cell r="D218">
            <v>0</v>
          </cell>
          <cell r="E218">
            <v>946675.6129999999</v>
          </cell>
          <cell r="F218">
            <v>0</v>
          </cell>
          <cell r="G218">
            <v>345771.66000000003</v>
          </cell>
          <cell r="H218">
            <v>0</v>
          </cell>
          <cell r="I218">
            <v>1292447.2729999998</v>
          </cell>
        </row>
        <row r="219">
          <cell r="B219" t="str">
            <v>2.1.1.1</v>
          </cell>
          <cell r="C219" t="str">
            <v xml:space="preserve"> VENTAS NETAS DE MERCANCIAS NACIONALES </v>
          </cell>
          <cell r="D219">
            <v>0</v>
          </cell>
          <cell r="E219">
            <v>946675.6129999999</v>
          </cell>
          <cell r="F219">
            <v>0</v>
          </cell>
          <cell r="G219">
            <v>345771.66000000003</v>
          </cell>
          <cell r="H219">
            <v>0</v>
          </cell>
          <cell r="I219">
            <v>1292447.2729999998</v>
          </cell>
        </row>
        <row r="220">
          <cell r="B220" t="str">
            <v>2.1.1.1.1</v>
          </cell>
          <cell r="C220" t="str">
            <v xml:space="preserve"> VENTAS Y/O SERVICIOS GRAVADOS A LA TASA GENERAL </v>
          </cell>
          <cell r="D220">
            <v>0</v>
          </cell>
          <cell r="E220">
            <v>957739.66299999994</v>
          </cell>
          <cell r="F220">
            <v>0</v>
          </cell>
          <cell r="G220">
            <v>345771.66000000003</v>
          </cell>
          <cell r="H220">
            <v>0</v>
          </cell>
          <cell r="I220">
            <v>1303511.3229999999</v>
          </cell>
        </row>
        <row r="221">
          <cell r="B221" t="str">
            <v>2.1.1.1.1.1</v>
          </cell>
          <cell r="C221" t="str">
            <v>VENTAS Y/O SERVICIOS GRAVADOS A LA TASA GENERAL DE CONTADO</v>
          </cell>
          <cell r="D221">
            <v>0</v>
          </cell>
          <cell r="E221">
            <v>17975.509999999995</v>
          </cell>
          <cell r="F221">
            <v>0</v>
          </cell>
          <cell r="G221">
            <v>52236.51</v>
          </cell>
          <cell r="H221">
            <v>0</v>
          </cell>
          <cell r="I221">
            <v>70212.01999999999</v>
          </cell>
        </row>
        <row r="222">
          <cell r="B222" t="str">
            <v>2.1.1.1.1.2</v>
          </cell>
          <cell r="C222" t="str">
            <v>VENTAS Y/O SERVICIOS GRAVADOS A LA TASA GENERAL A CREDITO</v>
          </cell>
          <cell r="D222">
            <v>0</v>
          </cell>
          <cell r="E222">
            <v>939764.15299999993</v>
          </cell>
          <cell r="F222">
            <v>0</v>
          </cell>
          <cell r="G222">
            <v>293535.15000000002</v>
          </cell>
          <cell r="H222">
            <v>0</v>
          </cell>
          <cell r="I222">
            <v>1233299.3029999998</v>
          </cell>
        </row>
        <row r="223">
          <cell r="B223" t="str">
            <v>2.1.1.1.4</v>
          </cell>
          <cell r="C223" t="str">
            <v xml:space="preserve"> DEVOLUCIONES, REBAJAS Y BONIFICACIONES SOBRE VENTAS NACIONALES </v>
          </cell>
          <cell r="D223">
            <v>11064.05</v>
          </cell>
          <cell r="E223">
            <v>0</v>
          </cell>
          <cell r="F223">
            <v>0</v>
          </cell>
          <cell r="G223">
            <v>0</v>
          </cell>
          <cell r="H223">
            <v>11064.05</v>
          </cell>
          <cell r="I223">
            <v>0</v>
          </cell>
        </row>
        <row r="224">
          <cell r="B224" t="str">
            <v>2.1.1.1.4.1</v>
          </cell>
          <cell r="C224" t="str">
            <v xml:space="preserve"> DEVOLUCIONES SOBRE VENTAS NACIONALES </v>
          </cell>
          <cell r="D224">
            <v>11064.05</v>
          </cell>
          <cell r="E224">
            <v>0</v>
          </cell>
          <cell r="F224">
            <v>0</v>
          </cell>
          <cell r="G224">
            <v>0</v>
          </cell>
          <cell r="H224">
            <v>11064.05</v>
          </cell>
          <cell r="I224">
            <v>0</v>
          </cell>
        </row>
        <row r="225">
          <cell r="B225" t="str">
            <v>2.1.1.1.4.1.1</v>
          </cell>
          <cell r="C225" t="str">
            <v>DEVOLUCIONES SOBRE VENTAS NACIONALES A LA TASA GENERAL</v>
          </cell>
          <cell r="D225">
            <v>11064.05</v>
          </cell>
          <cell r="E225">
            <v>0</v>
          </cell>
          <cell r="F225">
            <v>0</v>
          </cell>
          <cell r="G225">
            <v>0</v>
          </cell>
          <cell r="H225">
            <v>11064.05</v>
          </cell>
          <cell r="I225">
            <v>0</v>
          </cell>
        </row>
        <row r="226">
          <cell r="B226" t="str">
            <v>2.1.2</v>
          </cell>
          <cell r="C226" t="str">
            <v xml:space="preserve"> INGRESOS NETOS POR: </v>
          </cell>
          <cell r="D226">
            <v>0</v>
          </cell>
          <cell r="E226">
            <v>10323.20686</v>
          </cell>
          <cell r="F226">
            <v>0</v>
          </cell>
          <cell r="G226">
            <v>0</v>
          </cell>
          <cell r="H226">
            <v>0</v>
          </cell>
          <cell r="I226">
            <v>10323.20686</v>
          </cell>
        </row>
        <row r="227">
          <cell r="B227" t="str">
            <v>2.1.2.1</v>
          </cell>
          <cell r="C227" t="str">
            <v xml:space="preserve"> SERVICIOS ADMINISTRATVOS </v>
          </cell>
          <cell r="D227">
            <v>0</v>
          </cell>
          <cell r="E227">
            <v>10323.20686</v>
          </cell>
          <cell r="F227">
            <v>0</v>
          </cell>
          <cell r="G227">
            <v>0</v>
          </cell>
          <cell r="H227">
            <v>0</v>
          </cell>
          <cell r="I227">
            <v>10323.20686</v>
          </cell>
        </row>
        <row r="228">
          <cell r="B228" t="str">
            <v>2.1.2.1.1</v>
          </cell>
          <cell r="C228" t="str">
            <v xml:space="preserve"> SERVICIOS ADMINISTRATIVOS </v>
          </cell>
          <cell r="D228">
            <v>0</v>
          </cell>
          <cell r="E228">
            <v>10323.20686</v>
          </cell>
          <cell r="F228">
            <v>0</v>
          </cell>
          <cell r="G228">
            <v>0</v>
          </cell>
          <cell r="H228">
            <v>0</v>
          </cell>
          <cell r="I228">
            <v>10323.20686</v>
          </cell>
        </row>
        <row r="229">
          <cell r="B229" t="str">
            <v>2.1.2.1.1.1</v>
          </cell>
          <cell r="C229" t="str">
            <v>SERVICIO DE LOGISTICA</v>
          </cell>
          <cell r="D229">
            <v>0</v>
          </cell>
          <cell r="E229">
            <v>10323.20686</v>
          </cell>
          <cell r="F229">
            <v>0</v>
          </cell>
          <cell r="G229">
            <v>0</v>
          </cell>
          <cell r="H229">
            <v>0</v>
          </cell>
          <cell r="I229">
            <v>10323.20686</v>
          </cell>
        </row>
        <row r="230">
          <cell r="B230" t="str">
            <v>2.2</v>
          </cell>
          <cell r="C230" t="str">
            <v xml:space="preserve"> COSTOS Y GASTOS </v>
          </cell>
          <cell r="D230">
            <v>1027526.8998869997</v>
          </cell>
          <cell r="E230">
            <v>0</v>
          </cell>
          <cell r="F230">
            <v>322601.69518000004</v>
          </cell>
          <cell r="G230">
            <v>0</v>
          </cell>
          <cell r="H230">
            <v>1350128.5950669996</v>
          </cell>
          <cell r="I230">
            <v>0</v>
          </cell>
        </row>
        <row r="231">
          <cell r="B231" t="str">
            <v>2.2.1</v>
          </cell>
          <cell r="C231" t="str">
            <v xml:space="preserve"> COSTO DE VENTAS O DE SERVICIOS </v>
          </cell>
          <cell r="D231">
            <v>474459.1293139999</v>
          </cell>
          <cell r="E231">
            <v>0</v>
          </cell>
          <cell r="F231">
            <v>155803.30815500001</v>
          </cell>
          <cell r="G231">
            <v>0</v>
          </cell>
          <cell r="H231">
            <v>630262.43746899988</v>
          </cell>
          <cell r="I231">
            <v>0</v>
          </cell>
        </row>
        <row r="232">
          <cell r="B232" t="str">
            <v>2.2.1.1</v>
          </cell>
          <cell r="C232" t="str">
            <v>COSTO DE VENTAS O DE SERVICIOS</v>
          </cell>
          <cell r="D232">
            <v>474459.1293139999</v>
          </cell>
          <cell r="E232">
            <v>0</v>
          </cell>
          <cell r="F232">
            <v>155803.30815500001</v>
          </cell>
          <cell r="G232">
            <v>0</v>
          </cell>
          <cell r="H232">
            <v>630262.43746899988</v>
          </cell>
          <cell r="I232">
            <v>0</v>
          </cell>
        </row>
        <row r="233">
          <cell r="B233" t="str">
            <v>2.2.2</v>
          </cell>
          <cell r="C233" t="str">
            <v xml:space="preserve"> GASTOS GENERALES </v>
          </cell>
          <cell r="D233">
            <v>553067.77057299984</v>
          </cell>
          <cell r="E233">
            <v>0</v>
          </cell>
          <cell r="F233">
            <v>166798.387025</v>
          </cell>
          <cell r="G233">
            <v>0</v>
          </cell>
          <cell r="H233">
            <v>719866.15759799979</v>
          </cell>
          <cell r="I233">
            <v>0</v>
          </cell>
        </row>
        <row r="234">
          <cell r="B234" t="str">
            <v>2.2.2.3</v>
          </cell>
          <cell r="C234" t="str">
            <v xml:space="preserve"> GASTOS GENERALES </v>
          </cell>
          <cell r="D234">
            <v>553067.77057299984</v>
          </cell>
          <cell r="E234">
            <v>0</v>
          </cell>
          <cell r="F234">
            <v>166798.387025</v>
          </cell>
          <cell r="G234">
            <v>0</v>
          </cell>
          <cell r="H234">
            <v>719866.15759799979</v>
          </cell>
          <cell r="I234">
            <v>0</v>
          </cell>
        </row>
        <row r="235">
          <cell r="B235" t="str">
            <v>2.2.2.3.1</v>
          </cell>
          <cell r="C235" t="str">
            <v xml:space="preserve"> BENEFICIOS A LOS EMPLEADOS DIRECTOS </v>
          </cell>
          <cell r="D235">
            <v>152531.2499999998</v>
          </cell>
          <cell r="E235">
            <v>0</v>
          </cell>
          <cell r="F235">
            <v>43098.01</v>
          </cell>
          <cell r="G235">
            <v>0</v>
          </cell>
          <cell r="H235">
            <v>195629.25999999978</v>
          </cell>
          <cell r="I235">
            <v>0</v>
          </cell>
        </row>
        <row r="236">
          <cell r="B236" t="str">
            <v>2.2.2.3.1.1</v>
          </cell>
          <cell r="C236" t="str">
            <v xml:space="preserve"> SUELDOS Y SALARIOS </v>
          </cell>
          <cell r="D236">
            <v>132809.87999999977</v>
          </cell>
          <cell r="E236">
            <v>0</v>
          </cell>
          <cell r="F236">
            <v>39089.4</v>
          </cell>
          <cell r="G236">
            <v>0</v>
          </cell>
          <cell r="H236">
            <v>171899.27999999977</v>
          </cell>
          <cell r="I236">
            <v>0</v>
          </cell>
        </row>
        <row r="237">
          <cell r="B237" t="str">
            <v>2.2.2.3.1.1.1</v>
          </cell>
          <cell r="C237" t="str">
            <v>SUELDOS</v>
          </cell>
          <cell r="D237">
            <v>132809.87999999977</v>
          </cell>
          <cell r="E237">
            <v>0</v>
          </cell>
          <cell r="F237">
            <v>39089.4</v>
          </cell>
          <cell r="G237">
            <v>0</v>
          </cell>
          <cell r="H237">
            <v>171899.27999999977</v>
          </cell>
          <cell r="I237">
            <v>0</v>
          </cell>
        </row>
        <row r="238">
          <cell r="B238" t="str">
            <v>2.2.2.3.1.3</v>
          </cell>
          <cell r="C238" t="str">
            <v xml:space="preserve"> HORAS EXTRAS </v>
          </cell>
          <cell r="D238">
            <v>5513.2599999999984</v>
          </cell>
          <cell r="E238">
            <v>0</v>
          </cell>
          <cell r="F238">
            <v>1973.81</v>
          </cell>
          <cell r="G238">
            <v>0</v>
          </cell>
          <cell r="H238">
            <v>7487.0699999999979</v>
          </cell>
          <cell r="I238">
            <v>0</v>
          </cell>
        </row>
        <row r="239">
          <cell r="B239" t="str">
            <v>2.2.2.3.1.3.1</v>
          </cell>
          <cell r="C239" t="str">
            <v>HORAS EXTRAS DOBLES</v>
          </cell>
          <cell r="D239">
            <v>5513.2599999999984</v>
          </cell>
          <cell r="E239">
            <v>0</v>
          </cell>
          <cell r="F239">
            <v>1973.81</v>
          </cell>
          <cell r="G239">
            <v>0</v>
          </cell>
          <cell r="H239">
            <v>7487.0699999999979</v>
          </cell>
          <cell r="I239">
            <v>0</v>
          </cell>
        </row>
        <row r="240">
          <cell r="B240" t="str">
            <v>2.2.2.3.1.4</v>
          </cell>
          <cell r="C240" t="str">
            <v>VACACIONES</v>
          </cell>
          <cell r="D240">
            <v>1887.72</v>
          </cell>
          <cell r="E240">
            <v>0</v>
          </cell>
          <cell r="F240">
            <v>0</v>
          </cell>
          <cell r="G240">
            <v>0</v>
          </cell>
          <cell r="H240">
            <v>1887.72</v>
          </cell>
          <cell r="I240">
            <v>0</v>
          </cell>
        </row>
        <row r="241">
          <cell r="B241" t="str">
            <v>2.2.2.3.1.5</v>
          </cell>
          <cell r="C241" t="str">
            <v>PRIMA VACACIONAL</v>
          </cell>
          <cell r="D241">
            <v>471.92999999999995</v>
          </cell>
          <cell r="E241">
            <v>0</v>
          </cell>
          <cell r="F241">
            <v>0</v>
          </cell>
          <cell r="G241">
            <v>0</v>
          </cell>
          <cell r="H241">
            <v>471.92999999999995</v>
          </cell>
          <cell r="I241">
            <v>0</v>
          </cell>
        </row>
        <row r="242">
          <cell r="B242" t="str">
            <v>2.2.2.3.1.9</v>
          </cell>
          <cell r="C242" t="str">
            <v>AGUINALDO</v>
          </cell>
          <cell r="D242">
            <v>435.92000000000189</v>
          </cell>
          <cell r="E242">
            <v>0</v>
          </cell>
          <cell r="F242">
            <v>0</v>
          </cell>
          <cell r="G242">
            <v>0</v>
          </cell>
          <cell r="H242">
            <v>435.92000000000189</v>
          </cell>
          <cell r="I242">
            <v>0</v>
          </cell>
        </row>
        <row r="243">
          <cell r="B243" t="str">
            <v>2.2.2.3.1.11</v>
          </cell>
          <cell r="C243" t="str">
            <v>COMISIONES</v>
          </cell>
          <cell r="D243">
            <v>5308.1399999999994</v>
          </cell>
          <cell r="E243">
            <v>0</v>
          </cell>
          <cell r="F243">
            <v>0</v>
          </cell>
          <cell r="G243">
            <v>0</v>
          </cell>
          <cell r="H243">
            <v>5308.1399999999994</v>
          </cell>
          <cell r="I243">
            <v>0</v>
          </cell>
        </row>
        <row r="244">
          <cell r="B244" t="str">
            <v>2.2.2.3.1.16</v>
          </cell>
          <cell r="C244" t="str">
            <v xml:space="preserve"> PRESTACIONES AL PERSONAL </v>
          </cell>
          <cell r="D244">
            <v>6104.4</v>
          </cell>
          <cell r="E244">
            <v>0</v>
          </cell>
          <cell r="F244">
            <v>2034.8</v>
          </cell>
          <cell r="G244">
            <v>0</v>
          </cell>
          <cell r="H244">
            <v>8139.2</v>
          </cell>
          <cell r="I244">
            <v>0</v>
          </cell>
        </row>
        <row r="245">
          <cell r="B245" t="str">
            <v>2.2.2.3.1.16.1</v>
          </cell>
          <cell r="C245" t="str">
            <v xml:space="preserve"> PREVISION SOCIAL </v>
          </cell>
          <cell r="D245">
            <v>6104.4</v>
          </cell>
          <cell r="E245">
            <v>0</v>
          </cell>
          <cell r="F245">
            <v>2034.8</v>
          </cell>
          <cell r="G245">
            <v>0</v>
          </cell>
          <cell r="H245">
            <v>8139.2</v>
          </cell>
          <cell r="I245">
            <v>0</v>
          </cell>
        </row>
        <row r="246">
          <cell r="B246" t="str">
            <v>2.2.2.3.1.16.1.2</v>
          </cell>
          <cell r="C246" t="str">
            <v>VALES DE DESPENSA A TRAVES DE MONEDERO ELECTRONICO</v>
          </cell>
          <cell r="D246">
            <v>6104.4</v>
          </cell>
          <cell r="E246">
            <v>0</v>
          </cell>
          <cell r="F246">
            <v>2034.8</v>
          </cell>
          <cell r="G246">
            <v>0</v>
          </cell>
          <cell r="H246">
            <v>8139.2</v>
          </cell>
          <cell r="I246">
            <v>0</v>
          </cell>
        </row>
        <row r="247">
          <cell r="B247" t="str">
            <v>2.2.2.3.4</v>
          </cell>
          <cell r="C247" t="str">
            <v xml:space="preserve"> IMPUESTOS Y APORTACIONES SOBRE SUELDOS Y SALARIOS </v>
          </cell>
          <cell r="D247">
            <v>27315.959999999995</v>
          </cell>
          <cell r="E247">
            <v>0</v>
          </cell>
          <cell r="F247">
            <v>0</v>
          </cell>
          <cell r="G247">
            <v>0</v>
          </cell>
          <cell r="H247">
            <v>27315.959999999995</v>
          </cell>
          <cell r="I247">
            <v>0</v>
          </cell>
        </row>
        <row r="248">
          <cell r="B248" t="str">
            <v>2.2.2.3.4.1</v>
          </cell>
          <cell r="C248" t="str">
            <v xml:space="preserve"> CUOTAS AL I.M.S.S. </v>
          </cell>
          <cell r="D248">
            <v>11848.859999999997</v>
          </cell>
          <cell r="E248">
            <v>0</v>
          </cell>
          <cell r="F248">
            <v>0</v>
          </cell>
          <cell r="G248">
            <v>0</v>
          </cell>
          <cell r="H248">
            <v>11848.859999999997</v>
          </cell>
          <cell r="I248">
            <v>0</v>
          </cell>
        </row>
        <row r="249">
          <cell r="B249" t="str">
            <v>2.2.2.3.4.1.1</v>
          </cell>
          <cell r="C249" t="str">
            <v>CUOTA FIJA</v>
          </cell>
          <cell r="D249">
            <v>3961.6499999999996</v>
          </cell>
          <cell r="E249">
            <v>0</v>
          </cell>
          <cell r="F249">
            <v>0</v>
          </cell>
          <cell r="G249">
            <v>0</v>
          </cell>
          <cell r="H249">
            <v>3961.6499999999996</v>
          </cell>
          <cell r="I249">
            <v>0</v>
          </cell>
        </row>
        <row r="250">
          <cell r="B250" t="str">
            <v>2.2.2.3.4.1.2</v>
          </cell>
          <cell r="C250" t="str">
            <v>EXCEDENTE 3 SMGDI</v>
          </cell>
          <cell r="D250">
            <v>886.09999999999945</v>
          </cell>
          <cell r="E250">
            <v>0</v>
          </cell>
          <cell r="F250">
            <v>0</v>
          </cell>
          <cell r="G250">
            <v>0</v>
          </cell>
          <cell r="H250">
            <v>886.09999999999945</v>
          </cell>
          <cell r="I250">
            <v>0</v>
          </cell>
        </row>
        <row r="251">
          <cell r="B251" t="str">
            <v>2.2.2.3.4.1.3</v>
          </cell>
          <cell r="C251" t="str">
            <v>PRESTACIONES EN DINERO</v>
          </cell>
          <cell r="D251">
            <v>971.70000000000027</v>
          </cell>
          <cell r="E251">
            <v>0</v>
          </cell>
          <cell r="F251">
            <v>0</v>
          </cell>
          <cell r="G251">
            <v>0</v>
          </cell>
          <cell r="H251">
            <v>971.70000000000027</v>
          </cell>
          <cell r="I251">
            <v>0</v>
          </cell>
        </row>
        <row r="252">
          <cell r="B252" t="str">
            <v>2.2.2.3.4.1.4</v>
          </cell>
          <cell r="C252" t="str">
            <v>GASTOS MEDICOS PENSIONADOS</v>
          </cell>
          <cell r="D252">
            <v>1457.5299999999997</v>
          </cell>
          <cell r="E252">
            <v>0</v>
          </cell>
          <cell r="F252">
            <v>0</v>
          </cell>
          <cell r="G252">
            <v>0</v>
          </cell>
          <cell r="H252">
            <v>1457.5299999999997</v>
          </cell>
          <cell r="I252">
            <v>0</v>
          </cell>
        </row>
        <row r="253">
          <cell r="B253" t="str">
            <v>2.2.2.3.4.1.5</v>
          </cell>
          <cell r="C253" t="str">
            <v>RIESGOS DE TRABAJO</v>
          </cell>
          <cell r="D253">
            <v>754.51000000000113</v>
          </cell>
          <cell r="E253">
            <v>0</v>
          </cell>
          <cell r="F253">
            <v>0</v>
          </cell>
          <cell r="G253">
            <v>0</v>
          </cell>
          <cell r="H253">
            <v>754.51000000000113</v>
          </cell>
          <cell r="I253">
            <v>0</v>
          </cell>
        </row>
        <row r="254">
          <cell r="B254" t="str">
            <v>2.2.2.3.4.1.6</v>
          </cell>
          <cell r="C254" t="str">
            <v>INVALIDEZ Y VIDA</v>
          </cell>
          <cell r="D254">
            <v>2429.2299999999977</v>
          </cell>
          <cell r="E254">
            <v>0</v>
          </cell>
          <cell r="F254">
            <v>0</v>
          </cell>
          <cell r="G254">
            <v>0</v>
          </cell>
          <cell r="H254">
            <v>2429.2299999999977</v>
          </cell>
          <cell r="I254">
            <v>0</v>
          </cell>
        </row>
        <row r="255">
          <cell r="B255" t="str">
            <v>2.2.2.3.4.1.7</v>
          </cell>
          <cell r="C255" t="str">
            <v>GUARDERIAS Y PRESTACIONES SOCIALES</v>
          </cell>
          <cell r="D255">
            <v>1388.1400000000003</v>
          </cell>
          <cell r="E255">
            <v>0</v>
          </cell>
          <cell r="F255">
            <v>0</v>
          </cell>
          <cell r="G255">
            <v>0</v>
          </cell>
          <cell r="H255">
            <v>1388.1400000000003</v>
          </cell>
          <cell r="I255">
            <v>0</v>
          </cell>
        </row>
        <row r="256">
          <cell r="B256" t="str">
            <v>2.2.2.3.4.2</v>
          </cell>
          <cell r="C256" t="str">
            <v xml:space="preserve"> APORTACIONES AL INFONAVIT </v>
          </cell>
          <cell r="D256">
            <v>4829.7599999999984</v>
          </cell>
          <cell r="E256">
            <v>0</v>
          </cell>
          <cell r="F256">
            <v>0</v>
          </cell>
          <cell r="G256">
            <v>0</v>
          </cell>
          <cell r="H256">
            <v>4829.7599999999984</v>
          </cell>
          <cell r="I256">
            <v>0</v>
          </cell>
        </row>
        <row r="257">
          <cell r="B257" t="str">
            <v>2.2.2.3.4.2.1</v>
          </cell>
          <cell r="C257" t="str">
            <v>INFONAVIT-APORTACION PATRONAL SIN CREDITO</v>
          </cell>
          <cell r="D257">
            <v>4829.7599999999984</v>
          </cell>
          <cell r="E257">
            <v>0</v>
          </cell>
          <cell r="F257">
            <v>0</v>
          </cell>
          <cell r="G257">
            <v>0</v>
          </cell>
          <cell r="H257">
            <v>4829.7599999999984</v>
          </cell>
          <cell r="I257">
            <v>0</v>
          </cell>
        </row>
        <row r="258">
          <cell r="B258" t="str">
            <v>2.2.2.3.4.3</v>
          </cell>
          <cell r="C258" t="str">
            <v xml:space="preserve"> APORTACIONES AL SAR </v>
          </cell>
          <cell r="D258">
            <v>6061.34</v>
          </cell>
          <cell r="E258">
            <v>0</v>
          </cell>
          <cell r="F258">
            <v>0</v>
          </cell>
          <cell r="G258">
            <v>0</v>
          </cell>
          <cell r="H258">
            <v>6061.34</v>
          </cell>
          <cell r="I258">
            <v>0</v>
          </cell>
        </row>
        <row r="259">
          <cell r="B259" t="str">
            <v>2.2.2.3.4.3.1</v>
          </cell>
          <cell r="C259" t="str">
            <v>RETIRO</v>
          </cell>
          <cell r="D259">
            <v>1931.8899999999994</v>
          </cell>
          <cell r="E259">
            <v>0</v>
          </cell>
          <cell r="F259">
            <v>0</v>
          </cell>
          <cell r="G259">
            <v>0</v>
          </cell>
          <cell r="H259">
            <v>1931.8899999999994</v>
          </cell>
          <cell r="I259">
            <v>0</v>
          </cell>
        </row>
        <row r="260">
          <cell r="B260" t="str">
            <v>2.2.2.3.4.3.2</v>
          </cell>
          <cell r="C260" t="str">
            <v>CESANTIA EN EDAD AVANZADA Y VEJEZ</v>
          </cell>
          <cell r="D260">
            <v>4129.4500000000007</v>
          </cell>
          <cell r="E260">
            <v>0</v>
          </cell>
          <cell r="F260">
            <v>0</v>
          </cell>
          <cell r="G260">
            <v>0</v>
          </cell>
          <cell r="H260">
            <v>4129.4500000000007</v>
          </cell>
          <cell r="I260">
            <v>0</v>
          </cell>
        </row>
        <row r="261">
          <cell r="B261" t="str">
            <v>2.2.2.3.4.4</v>
          </cell>
          <cell r="C261" t="str">
            <v>IMPUESTO ESTATAL SOBRE NOMINAS</v>
          </cell>
          <cell r="D261">
            <v>4576</v>
          </cell>
          <cell r="E261">
            <v>0</v>
          </cell>
          <cell r="F261">
            <v>0</v>
          </cell>
          <cell r="G261">
            <v>0</v>
          </cell>
          <cell r="H261">
            <v>4576</v>
          </cell>
          <cell r="I261">
            <v>0</v>
          </cell>
        </row>
        <row r="262">
          <cell r="B262" t="str">
            <v>2.2.2.3.6</v>
          </cell>
          <cell r="C262" t="str">
            <v xml:space="preserve"> HONORARIOS </v>
          </cell>
          <cell r="D262">
            <v>219313.77999999997</v>
          </cell>
          <cell r="E262">
            <v>0</v>
          </cell>
          <cell r="F262">
            <v>62637.80999999999</v>
          </cell>
          <cell r="G262">
            <v>0</v>
          </cell>
          <cell r="H262">
            <v>281951.59000000003</v>
          </cell>
          <cell r="I262">
            <v>0</v>
          </cell>
        </row>
        <row r="263">
          <cell r="B263" t="str">
            <v>2.2.2.3.6.1</v>
          </cell>
          <cell r="C263" t="str">
            <v xml:space="preserve"> HONORARIOS A PERSONAS FISICAS </v>
          </cell>
          <cell r="D263">
            <v>23329.449999999997</v>
          </cell>
          <cell r="E263">
            <v>0</v>
          </cell>
          <cell r="F263">
            <v>0</v>
          </cell>
          <cell r="G263">
            <v>0</v>
          </cell>
          <cell r="H263">
            <v>23329.449999999997</v>
          </cell>
          <cell r="I263">
            <v>0</v>
          </cell>
        </row>
        <row r="264">
          <cell r="B264" t="str">
            <v>2.2.2.3.6.1.1</v>
          </cell>
          <cell r="C264" t="str">
            <v>HONORARIOS A PERSONAS FISICAS RESIDENTES NACIONALES</v>
          </cell>
          <cell r="D264">
            <v>23329.449999999997</v>
          </cell>
          <cell r="E264">
            <v>0</v>
          </cell>
          <cell r="F264">
            <v>0</v>
          </cell>
          <cell r="G264">
            <v>0</v>
          </cell>
          <cell r="H264">
            <v>23329.449999999997</v>
          </cell>
          <cell r="I264">
            <v>0</v>
          </cell>
        </row>
        <row r="265">
          <cell r="B265" t="str">
            <v>2.2.2.3.6.2</v>
          </cell>
          <cell r="C265" t="str">
            <v xml:space="preserve"> HONORARIOS A PERSONAS MORALES </v>
          </cell>
          <cell r="D265">
            <v>13500</v>
          </cell>
          <cell r="E265">
            <v>0</v>
          </cell>
          <cell r="F265">
            <v>4500</v>
          </cell>
          <cell r="G265">
            <v>0</v>
          </cell>
          <cell r="H265">
            <v>18000</v>
          </cell>
          <cell r="I265">
            <v>0</v>
          </cell>
        </row>
        <row r="266">
          <cell r="B266" t="str">
            <v>2.2.2.3.6.2.1</v>
          </cell>
          <cell r="C266" t="str">
            <v>HONORARIOS A PERSONAS MORALES RESIDENTES  NACIONALES</v>
          </cell>
          <cell r="D266">
            <v>13500</v>
          </cell>
          <cell r="E266">
            <v>0</v>
          </cell>
          <cell r="F266">
            <v>4500</v>
          </cell>
          <cell r="G266">
            <v>0</v>
          </cell>
          <cell r="H266">
            <v>18000</v>
          </cell>
          <cell r="I266">
            <v>0</v>
          </cell>
        </row>
        <row r="267">
          <cell r="B267" t="str">
            <v>2.2.2.3.6.5</v>
          </cell>
          <cell r="C267" t="str">
            <v xml:space="preserve"> HONORARIOS ASIMILADOS A SALARIOS </v>
          </cell>
          <cell r="D267">
            <v>182484.33</v>
          </cell>
          <cell r="E267">
            <v>0</v>
          </cell>
          <cell r="F267">
            <v>58137.80999999999</v>
          </cell>
          <cell r="G267">
            <v>0</v>
          </cell>
          <cell r="H267">
            <v>240622.14</v>
          </cell>
          <cell r="I267">
            <v>0</v>
          </cell>
        </row>
        <row r="268">
          <cell r="B268" t="str">
            <v>2.2.2.3.6.5.3</v>
          </cell>
          <cell r="C268" t="str">
            <v>EDUARDO ROMERO FLORES</v>
          </cell>
          <cell r="D268">
            <v>15198.92</v>
          </cell>
          <cell r="E268">
            <v>0</v>
          </cell>
          <cell r="F268">
            <v>4123.71</v>
          </cell>
          <cell r="G268">
            <v>0</v>
          </cell>
          <cell r="H268">
            <v>19322.63</v>
          </cell>
          <cell r="I268">
            <v>0</v>
          </cell>
        </row>
        <row r="269">
          <cell r="B269" t="str">
            <v>2.2.2.3.6.5.6</v>
          </cell>
          <cell r="C269" t="str">
            <v xml:space="preserve">SALISA CELIA GASCA COLIN  </v>
          </cell>
          <cell r="D269">
            <v>22179.399999999965</v>
          </cell>
          <cell r="E269">
            <v>0</v>
          </cell>
          <cell r="F269">
            <v>6349.52</v>
          </cell>
          <cell r="G269">
            <v>0</v>
          </cell>
          <cell r="H269">
            <v>28528.919999999966</v>
          </cell>
          <cell r="I269">
            <v>0</v>
          </cell>
        </row>
        <row r="270">
          <cell r="B270" t="str">
            <v>2.2.2.3.6.5.7</v>
          </cell>
          <cell r="C270" t="str">
            <v xml:space="preserve">BRENDA ABIGAIL RIOS MARTINEZ  </v>
          </cell>
          <cell r="D270">
            <v>561.20999999999981</v>
          </cell>
          <cell r="E270">
            <v>0</v>
          </cell>
          <cell r="F270">
            <v>46.45</v>
          </cell>
          <cell r="G270">
            <v>0</v>
          </cell>
          <cell r="H270">
            <v>607.65999999999985</v>
          </cell>
          <cell r="I270">
            <v>0</v>
          </cell>
        </row>
        <row r="271">
          <cell r="B271" t="str">
            <v>2.2.2.3.6.5.8</v>
          </cell>
          <cell r="C271" t="str">
            <v xml:space="preserve">BRENDA GUTIERREZ VILLANUEVA  </v>
          </cell>
          <cell r="D271">
            <v>16955.880000000005</v>
          </cell>
          <cell r="E271">
            <v>0</v>
          </cell>
          <cell r="F271">
            <v>6333.82</v>
          </cell>
          <cell r="G271">
            <v>0</v>
          </cell>
          <cell r="H271">
            <v>23289.700000000004</v>
          </cell>
          <cell r="I271">
            <v>0</v>
          </cell>
        </row>
        <row r="272">
          <cell r="B272" t="str">
            <v>2.2.2.3.6.5.10</v>
          </cell>
          <cell r="C272" t="str">
            <v xml:space="preserve">DANIELA ALEJANDRA VILLANUEVA CUEVAS  </v>
          </cell>
          <cell r="D272">
            <v>13746.289999999997</v>
          </cell>
          <cell r="E272">
            <v>0</v>
          </cell>
          <cell r="F272">
            <v>6422.61</v>
          </cell>
          <cell r="G272">
            <v>0</v>
          </cell>
          <cell r="H272">
            <v>20168.899999999998</v>
          </cell>
          <cell r="I272">
            <v>0</v>
          </cell>
        </row>
        <row r="273">
          <cell r="B273" t="str">
            <v>2.2.2.3.6.5.11</v>
          </cell>
          <cell r="C273" t="str">
            <v xml:space="preserve">MARIA FERNANDA BASURTO GALEANA  </v>
          </cell>
          <cell r="D273">
            <v>34426.740000000013</v>
          </cell>
          <cell r="E273">
            <v>0</v>
          </cell>
          <cell r="F273">
            <v>2032.87</v>
          </cell>
          <cell r="G273">
            <v>0</v>
          </cell>
          <cell r="H273">
            <v>36459.610000000015</v>
          </cell>
          <cell r="I273">
            <v>0</v>
          </cell>
        </row>
        <row r="274">
          <cell r="B274" t="str">
            <v>2.2.2.3.6.5.12</v>
          </cell>
          <cell r="C274" t="str">
            <v xml:space="preserve">MARIANA MONSERRAT MARIN CAMPOS  </v>
          </cell>
          <cell r="D274">
            <v>13689.48000000001</v>
          </cell>
          <cell r="E274">
            <v>0</v>
          </cell>
          <cell r="F274">
            <v>4563.16</v>
          </cell>
          <cell r="G274">
            <v>0</v>
          </cell>
          <cell r="H274">
            <v>18252.64000000001</v>
          </cell>
          <cell r="I274">
            <v>0</v>
          </cell>
        </row>
        <row r="275">
          <cell r="B275" t="str">
            <v>2.2.2.3.6.5.13</v>
          </cell>
          <cell r="C275" t="str">
            <v xml:space="preserve">CITLALLI GARCIA ALVARADO  </v>
          </cell>
          <cell r="D275">
            <v>18470.580000000002</v>
          </cell>
          <cell r="E275">
            <v>0</v>
          </cell>
          <cell r="F275">
            <v>5311.54</v>
          </cell>
          <cell r="G275">
            <v>0</v>
          </cell>
          <cell r="H275">
            <v>23782.120000000003</v>
          </cell>
          <cell r="I275">
            <v>0</v>
          </cell>
        </row>
        <row r="276">
          <cell r="B276" t="str">
            <v>2.2.2.3.6.5.14</v>
          </cell>
          <cell r="C276" t="str">
            <v xml:space="preserve">ANDREA DE LA LUZ GARCIA  </v>
          </cell>
          <cell r="D276">
            <v>6269.2300000000005</v>
          </cell>
          <cell r="E276">
            <v>0</v>
          </cell>
          <cell r="F276">
            <v>3766.35</v>
          </cell>
          <cell r="G276">
            <v>0</v>
          </cell>
          <cell r="H276">
            <v>10035.58</v>
          </cell>
          <cell r="I276">
            <v>0</v>
          </cell>
        </row>
        <row r="277">
          <cell r="B277" t="str">
            <v>2.2.2.3.6.5.15</v>
          </cell>
          <cell r="C277" t="str">
            <v xml:space="preserve">MARIANA MONTSERRAT LERMA HERNANDEZ  </v>
          </cell>
          <cell r="D277">
            <v>14458.46</v>
          </cell>
          <cell r="E277">
            <v>0</v>
          </cell>
          <cell r="F277">
            <v>5864.02</v>
          </cell>
          <cell r="G277">
            <v>0</v>
          </cell>
          <cell r="H277">
            <v>20322.48</v>
          </cell>
          <cell r="I277">
            <v>0</v>
          </cell>
        </row>
        <row r="278">
          <cell r="B278" t="str">
            <v>2.2.2.3.6.5.16</v>
          </cell>
          <cell r="C278" t="str">
            <v>JOSE LUIS RODRIGUEZ VALDEZ</v>
          </cell>
          <cell r="D278">
            <v>26528.14</v>
          </cell>
          <cell r="E278">
            <v>0</v>
          </cell>
          <cell r="F278">
            <v>13323.76</v>
          </cell>
          <cell r="G278">
            <v>0</v>
          </cell>
          <cell r="H278">
            <v>39851.9</v>
          </cell>
          <cell r="I278">
            <v>0</v>
          </cell>
        </row>
        <row r="279">
          <cell r="B279" t="str">
            <v>2.2.2.3.7</v>
          </cell>
          <cell r="C279" t="str">
            <v xml:space="preserve"> ARRENDAMIENTOS </v>
          </cell>
          <cell r="D279">
            <v>62871.000000000015</v>
          </cell>
          <cell r="E279">
            <v>0</v>
          </cell>
          <cell r="F279">
            <v>22187.599999999999</v>
          </cell>
          <cell r="G279">
            <v>0</v>
          </cell>
          <cell r="H279">
            <v>85058.6</v>
          </cell>
          <cell r="I279">
            <v>0</v>
          </cell>
        </row>
        <row r="280">
          <cell r="B280" t="str">
            <v>2.2.2.3.7.2</v>
          </cell>
          <cell r="C280" t="str">
            <v>ARRENDAMIENTO A PERSONAS MORALES RESIDENTES NACIONALES</v>
          </cell>
          <cell r="D280">
            <v>62871.000000000015</v>
          </cell>
          <cell r="E280">
            <v>0</v>
          </cell>
          <cell r="F280">
            <v>22187.599999999999</v>
          </cell>
          <cell r="G280">
            <v>0</v>
          </cell>
          <cell r="H280">
            <v>85058.6</v>
          </cell>
          <cell r="I280">
            <v>0</v>
          </cell>
        </row>
        <row r="281">
          <cell r="B281" t="str">
            <v>2.2.2.3.8</v>
          </cell>
          <cell r="C281" t="str">
            <v xml:space="preserve"> COMBUSTIBLES Y LUBRICANTES </v>
          </cell>
          <cell r="D281">
            <v>17408.52</v>
          </cell>
          <cell r="E281">
            <v>0</v>
          </cell>
          <cell r="F281">
            <v>3105.6</v>
          </cell>
          <cell r="G281">
            <v>0</v>
          </cell>
          <cell r="H281">
            <v>20514.12</v>
          </cell>
          <cell r="I281">
            <v>0</v>
          </cell>
        </row>
        <row r="282">
          <cell r="B282" t="str">
            <v>2.2.2.3.8.1</v>
          </cell>
          <cell r="C282" t="str">
            <v>GASOLINA</v>
          </cell>
          <cell r="D282">
            <v>16740.73</v>
          </cell>
          <cell r="E282">
            <v>0</v>
          </cell>
          <cell r="F282">
            <v>3105.6</v>
          </cell>
          <cell r="G282">
            <v>0</v>
          </cell>
          <cell r="H282">
            <v>19846.329999999998</v>
          </cell>
          <cell r="I282">
            <v>0</v>
          </cell>
        </row>
        <row r="283">
          <cell r="B283" t="str">
            <v>2.2.2.3.8.4</v>
          </cell>
          <cell r="C283" t="str">
            <v>ACEITES Y LUBRICANTES</v>
          </cell>
          <cell r="D283">
            <v>667.79000000000008</v>
          </cell>
          <cell r="E283">
            <v>0</v>
          </cell>
          <cell r="F283">
            <v>0</v>
          </cell>
          <cell r="G283">
            <v>0</v>
          </cell>
          <cell r="H283">
            <v>667.79000000000008</v>
          </cell>
          <cell r="I283">
            <v>0</v>
          </cell>
        </row>
        <row r="284">
          <cell r="B284" t="str">
            <v>2.2.2.3.10</v>
          </cell>
          <cell r="C284" t="str">
            <v xml:space="preserve"> DEPRECIACIONES </v>
          </cell>
          <cell r="D284">
            <v>9158.0793000000012</v>
          </cell>
          <cell r="E284">
            <v>0</v>
          </cell>
          <cell r="F284">
            <v>3052.6931</v>
          </cell>
          <cell r="G284">
            <v>0</v>
          </cell>
          <cell r="H284">
            <v>12210.772400000002</v>
          </cell>
          <cell r="I284">
            <v>0</v>
          </cell>
        </row>
        <row r="285">
          <cell r="B285" t="str">
            <v>2.2.2.3.10.17</v>
          </cell>
          <cell r="C285" t="str">
            <v>DEPRECIACION DE OTROS ACTIVOS FIJOS</v>
          </cell>
          <cell r="D285">
            <v>9158.0793000000012</v>
          </cell>
          <cell r="E285">
            <v>0</v>
          </cell>
          <cell r="F285">
            <v>3052.6931</v>
          </cell>
          <cell r="G285">
            <v>0</v>
          </cell>
          <cell r="H285">
            <v>12210.772400000002</v>
          </cell>
          <cell r="I285">
            <v>0</v>
          </cell>
        </row>
        <row r="286">
          <cell r="B286" t="str">
            <v>2.2.2.3.12</v>
          </cell>
          <cell r="C286" t="str">
            <v xml:space="preserve"> TELEFONO </v>
          </cell>
          <cell r="D286">
            <v>294.92000000000098</v>
          </cell>
          <cell r="E286">
            <v>0</v>
          </cell>
          <cell r="F286">
            <v>90.26</v>
          </cell>
          <cell r="G286">
            <v>0</v>
          </cell>
          <cell r="H286">
            <v>385.18000000000097</v>
          </cell>
          <cell r="I286">
            <v>0</v>
          </cell>
        </row>
        <row r="287">
          <cell r="B287" t="str">
            <v>2.2.2.3.12.1</v>
          </cell>
          <cell r="C287" t="str">
            <v>TELEFONO FIJO</v>
          </cell>
          <cell r="D287">
            <v>294.92000000000098</v>
          </cell>
          <cell r="E287">
            <v>0</v>
          </cell>
          <cell r="F287">
            <v>90.26</v>
          </cell>
          <cell r="G287">
            <v>0</v>
          </cell>
          <cell r="H287">
            <v>385.18000000000097</v>
          </cell>
          <cell r="I287">
            <v>0</v>
          </cell>
        </row>
        <row r="288">
          <cell r="B288" t="str">
            <v>2.2.2.3.13</v>
          </cell>
          <cell r="C288" t="str">
            <v>INTERNET</v>
          </cell>
          <cell r="D288">
            <v>1048.1999999999971</v>
          </cell>
          <cell r="E288">
            <v>0</v>
          </cell>
          <cell r="F288">
            <v>349.4</v>
          </cell>
          <cell r="G288">
            <v>0</v>
          </cell>
          <cell r="H288">
            <v>1397.5999999999972</v>
          </cell>
          <cell r="I288">
            <v>0</v>
          </cell>
        </row>
        <row r="289">
          <cell r="B289" t="str">
            <v>2.2.2.3.18</v>
          </cell>
          <cell r="C289" t="str">
            <v xml:space="preserve"> PAPELERIA Y ARTICULOS DE OFICINA </v>
          </cell>
          <cell r="D289">
            <v>2079.5200000000004</v>
          </cell>
          <cell r="E289">
            <v>0</v>
          </cell>
          <cell r="F289">
            <v>0</v>
          </cell>
          <cell r="G289">
            <v>0</v>
          </cell>
          <cell r="H289">
            <v>2079.5200000000004</v>
          </cell>
          <cell r="I289">
            <v>0</v>
          </cell>
        </row>
        <row r="290">
          <cell r="B290" t="str">
            <v>2.2.2.3.18.1</v>
          </cell>
          <cell r="C290" t="str">
            <v>PAPELERIA Y ARTICULOS DE OFICINA</v>
          </cell>
          <cell r="D290">
            <v>2079.5200000000004</v>
          </cell>
          <cell r="E290">
            <v>0</v>
          </cell>
          <cell r="F290">
            <v>0</v>
          </cell>
          <cell r="G290">
            <v>0</v>
          </cell>
          <cell r="H290">
            <v>2079.5200000000004</v>
          </cell>
          <cell r="I290">
            <v>0</v>
          </cell>
        </row>
        <row r="291">
          <cell r="B291" t="str">
            <v>2.2.2.3.19</v>
          </cell>
          <cell r="C291" t="str">
            <v xml:space="preserve"> MANTENIMIENTO Y CONSERVACION </v>
          </cell>
          <cell r="D291">
            <v>5657.3</v>
          </cell>
          <cell r="E291">
            <v>0</v>
          </cell>
          <cell r="F291">
            <v>1950.1</v>
          </cell>
          <cell r="G291">
            <v>0</v>
          </cell>
          <cell r="H291">
            <v>7607.4000000000005</v>
          </cell>
          <cell r="I291">
            <v>0</v>
          </cell>
        </row>
        <row r="292">
          <cell r="B292" t="str">
            <v>2.2.2.3.19.1</v>
          </cell>
          <cell r="C292" t="str">
            <v>MANTENIMIENTO DE MAQUINARIA Y EQUIPO</v>
          </cell>
          <cell r="D292">
            <v>3620.69</v>
          </cell>
          <cell r="E292">
            <v>0</v>
          </cell>
          <cell r="F292">
            <v>0</v>
          </cell>
          <cell r="G292">
            <v>0</v>
          </cell>
          <cell r="H292">
            <v>3620.69</v>
          </cell>
          <cell r="I292">
            <v>0</v>
          </cell>
        </row>
        <row r="293">
          <cell r="B293" t="str">
            <v>2.2.2.3.19.2</v>
          </cell>
          <cell r="C293" t="str">
            <v>MANTENIMIENTO DE EDIFICIO</v>
          </cell>
          <cell r="D293">
            <v>1521</v>
          </cell>
          <cell r="E293">
            <v>0</v>
          </cell>
          <cell r="F293">
            <v>507</v>
          </cell>
          <cell r="G293">
            <v>0</v>
          </cell>
          <cell r="H293">
            <v>2028</v>
          </cell>
          <cell r="I293">
            <v>0</v>
          </cell>
        </row>
        <row r="294">
          <cell r="B294" t="str">
            <v>2.2.2.3.19.5</v>
          </cell>
          <cell r="C294" t="str">
            <v>MANTENIMIENTO DE EQUIPO DE TRANSPORTE</v>
          </cell>
          <cell r="D294">
            <v>515.61</v>
          </cell>
          <cell r="E294">
            <v>0</v>
          </cell>
          <cell r="F294">
            <v>1443.1</v>
          </cell>
          <cell r="G294">
            <v>0</v>
          </cell>
          <cell r="H294">
            <v>1958.71</v>
          </cell>
          <cell r="I294">
            <v>0</v>
          </cell>
        </row>
        <row r="295">
          <cell r="B295" t="str">
            <v>2.2.2.3.22</v>
          </cell>
          <cell r="C295" t="str">
            <v>RECARGOS FISCALES</v>
          </cell>
          <cell r="D295">
            <v>9</v>
          </cell>
          <cell r="E295">
            <v>0</v>
          </cell>
          <cell r="F295">
            <v>224</v>
          </cell>
          <cell r="G295">
            <v>0</v>
          </cell>
          <cell r="H295">
            <v>233</v>
          </cell>
          <cell r="I295">
            <v>0</v>
          </cell>
        </row>
        <row r="296">
          <cell r="B296" t="str">
            <v>2.2.2.3.24</v>
          </cell>
          <cell r="C296" t="str">
            <v xml:space="preserve"> CUOTAS Y SUSCRIPCIONES </v>
          </cell>
          <cell r="D296">
            <v>12801.72409999999</v>
          </cell>
          <cell r="E296">
            <v>0</v>
          </cell>
          <cell r="F296">
            <v>0</v>
          </cell>
          <cell r="G296">
            <v>0</v>
          </cell>
          <cell r="H296">
            <v>12801.72409999999</v>
          </cell>
          <cell r="I296">
            <v>0</v>
          </cell>
        </row>
        <row r="297">
          <cell r="B297" t="str">
            <v>2.2.2.3.24.7</v>
          </cell>
          <cell r="C297" t="str">
            <v>SUSCRIPCION A SERVICIOS DE COMPUTO EN LA NUBE</v>
          </cell>
          <cell r="D297">
            <v>12801.72409999999</v>
          </cell>
          <cell r="E297">
            <v>0</v>
          </cell>
          <cell r="F297">
            <v>0</v>
          </cell>
          <cell r="G297">
            <v>0</v>
          </cell>
          <cell r="H297">
            <v>12801.72409999999</v>
          </cell>
          <cell r="I297">
            <v>0</v>
          </cell>
        </row>
        <row r="298">
          <cell r="B298" t="str">
            <v>2.2.2.3.26</v>
          </cell>
          <cell r="C298" t="str">
            <v>CAPACITACION AL PERSONAL</v>
          </cell>
          <cell r="D298">
            <v>0</v>
          </cell>
          <cell r="E298">
            <v>0</v>
          </cell>
          <cell r="F298">
            <v>22500</v>
          </cell>
          <cell r="G298">
            <v>0</v>
          </cell>
          <cell r="H298">
            <v>22500</v>
          </cell>
          <cell r="I298">
            <v>0</v>
          </cell>
        </row>
        <row r="299">
          <cell r="B299" t="str">
            <v>2.2.2.3.31</v>
          </cell>
          <cell r="C299" t="str">
            <v xml:space="preserve"> GASTOS DE IMPORTACION </v>
          </cell>
          <cell r="D299">
            <v>899.99999999999091</v>
          </cell>
          <cell r="E299">
            <v>0</v>
          </cell>
          <cell r="F299">
            <v>0</v>
          </cell>
          <cell r="G299">
            <v>0</v>
          </cell>
          <cell r="H299">
            <v>899.99999999999091</v>
          </cell>
          <cell r="I299">
            <v>0</v>
          </cell>
        </row>
        <row r="300">
          <cell r="B300" t="str">
            <v>2.2.2.3.31.5</v>
          </cell>
          <cell r="C300" t="str">
            <v>OTROS GASTOS DE IMPORTACION</v>
          </cell>
          <cell r="D300">
            <v>899.99999999999091</v>
          </cell>
          <cell r="E300">
            <v>0</v>
          </cell>
          <cell r="F300">
            <v>0</v>
          </cell>
          <cell r="G300">
            <v>0</v>
          </cell>
          <cell r="H300">
            <v>899.99999999999091</v>
          </cell>
          <cell r="I300">
            <v>0</v>
          </cell>
        </row>
        <row r="301">
          <cell r="B301" t="str">
            <v>2.2.2.3.34</v>
          </cell>
          <cell r="C301" t="str">
            <v xml:space="preserve"> COMISIONES BANCARIAS </v>
          </cell>
          <cell r="D301">
            <v>4073</v>
          </cell>
          <cell r="E301">
            <v>0</v>
          </cell>
          <cell r="F301">
            <v>2734.5</v>
          </cell>
          <cell r="G301">
            <v>0</v>
          </cell>
          <cell r="H301">
            <v>6807.5</v>
          </cell>
          <cell r="I301">
            <v>0</v>
          </cell>
        </row>
        <row r="302">
          <cell r="B302" t="str">
            <v>2.2.2.3.34.1</v>
          </cell>
          <cell r="C302" t="str">
            <v>COMISIONES BANCARIAS</v>
          </cell>
          <cell r="D302">
            <v>4073</v>
          </cell>
          <cell r="E302">
            <v>0</v>
          </cell>
          <cell r="F302">
            <v>2734.5</v>
          </cell>
          <cell r="G302">
            <v>0</v>
          </cell>
          <cell r="H302">
            <v>6807.5</v>
          </cell>
          <cell r="I302">
            <v>0</v>
          </cell>
        </row>
        <row r="303">
          <cell r="B303" t="str">
            <v>2.2.2.3.36</v>
          </cell>
          <cell r="C303" t="str">
            <v>OTRAS COMISIONES</v>
          </cell>
          <cell r="D303">
            <v>417.09</v>
          </cell>
          <cell r="E303">
            <v>0</v>
          </cell>
          <cell r="F303">
            <v>161.4</v>
          </cell>
          <cell r="G303">
            <v>0</v>
          </cell>
          <cell r="H303">
            <v>578.49</v>
          </cell>
          <cell r="I303">
            <v>0</v>
          </cell>
        </row>
        <row r="304">
          <cell r="B304" t="str">
            <v>2.2.2.3.45</v>
          </cell>
          <cell r="C304" t="str">
            <v>CORREO O SERVICIO  POSTAL</v>
          </cell>
          <cell r="D304">
            <v>773.16999999999985</v>
          </cell>
          <cell r="E304">
            <v>0</v>
          </cell>
          <cell r="F304">
            <v>0</v>
          </cell>
          <cell r="G304">
            <v>0</v>
          </cell>
          <cell r="H304">
            <v>773.16999999999985</v>
          </cell>
          <cell r="I304">
            <v>0</v>
          </cell>
        </row>
        <row r="305">
          <cell r="B305" t="str">
            <v>2.2.2.3.49</v>
          </cell>
          <cell r="C305" t="str">
            <v>COMIDAS AL PERSONAL</v>
          </cell>
          <cell r="D305">
            <v>0</v>
          </cell>
          <cell r="E305">
            <v>0</v>
          </cell>
          <cell r="F305">
            <v>295.49439999999998</v>
          </cell>
          <cell r="G305">
            <v>0</v>
          </cell>
          <cell r="H305">
            <v>295.49439999999998</v>
          </cell>
          <cell r="I305">
            <v>0</v>
          </cell>
        </row>
        <row r="306">
          <cell r="B306" t="str">
            <v>2.2.2.3.51</v>
          </cell>
          <cell r="C306" t="str">
            <v>HERRAMIENTAS DE MANO  Y EQUIPO MENOR</v>
          </cell>
          <cell r="D306">
            <v>3398.63</v>
          </cell>
          <cell r="E306">
            <v>0</v>
          </cell>
          <cell r="F306">
            <v>0</v>
          </cell>
          <cell r="G306">
            <v>0</v>
          </cell>
          <cell r="H306">
            <v>3398.63</v>
          </cell>
          <cell r="I306">
            <v>0</v>
          </cell>
        </row>
        <row r="307">
          <cell r="B307" t="str">
            <v>2.2.2.3.56</v>
          </cell>
          <cell r="C307" t="str">
            <v>HOSPEDAJE WEB</v>
          </cell>
          <cell r="D307">
            <v>0</v>
          </cell>
          <cell r="E307">
            <v>0</v>
          </cell>
          <cell r="F307">
            <v>3318.97</v>
          </cell>
          <cell r="G307">
            <v>0</v>
          </cell>
          <cell r="H307">
            <v>3318.97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32378.627172999993</v>
          </cell>
          <cell r="E308">
            <v>0</v>
          </cell>
          <cell r="F308">
            <v>1092.5495249999999</v>
          </cell>
          <cell r="G308">
            <v>0</v>
          </cell>
          <cell r="H308">
            <v>33471.176697999996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32378.627172999993</v>
          </cell>
          <cell r="E309">
            <v>0</v>
          </cell>
          <cell r="F309">
            <v>1092.5495249999999</v>
          </cell>
          <cell r="G309">
            <v>0</v>
          </cell>
          <cell r="H309">
            <v>33471.176697999996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638</v>
          </cell>
          <cell r="E310">
            <v>0</v>
          </cell>
          <cell r="F310">
            <v>0</v>
          </cell>
          <cell r="G310">
            <v>0</v>
          </cell>
          <cell r="H310">
            <v>638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-5045.5666657806014</v>
          </cell>
          <cell r="F311">
            <v>338.04689999999999</v>
          </cell>
          <cell r="G311">
            <v>2.477542109299999</v>
          </cell>
          <cell r="H311">
            <v>0</v>
          </cell>
          <cell r="I311">
            <v>-5381.1360236713008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217.6053982194</v>
          </cell>
          <cell r="F312">
            <v>4.6900000000000018E-2</v>
          </cell>
          <cell r="G312">
            <v>2.477542109299999</v>
          </cell>
          <cell r="H312">
            <v>0</v>
          </cell>
          <cell r="I312">
            <v>220.03604032870001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217.6053982194</v>
          </cell>
          <cell r="F313">
            <v>4.6900000000000018E-2</v>
          </cell>
          <cell r="G313">
            <v>2.477542109299999</v>
          </cell>
          <cell r="H313">
            <v>0</v>
          </cell>
          <cell r="I313">
            <v>220.03604032870001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5263.1720640000012</v>
          </cell>
          <cell r="E314">
            <v>0</v>
          </cell>
          <cell r="F314">
            <v>338</v>
          </cell>
          <cell r="G314">
            <v>0</v>
          </cell>
          <cell r="H314">
            <v>5601.1720640000012</v>
          </cell>
          <cell r="I314">
            <v>0</v>
          </cell>
        </row>
        <row r="315">
          <cell r="B315" t="str">
            <v>2.3.2.1</v>
          </cell>
          <cell r="C315" t="str">
            <v>OTROS GASTOS</v>
          </cell>
          <cell r="D315">
            <v>386.7</v>
          </cell>
          <cell r="E315">
            <v>0</v>
          </cell>
          <cell r="F315">
            <v>338</v>
          </cell>
          <cell r="G315">
            <v>0</v>
          </cell>
          <cell r="H315">
            <v>724.7</v>
          </cell>
          <cell r="I315">
            <v>0</v>
          </cell>
        </row>
        <row r="316">
          <cell r="B316" t="str">
            <v>2.3.2.11</v>
          </cell>
          <cell r="C316" t="str">
            <v>MERMAS Y/O DESPERDICIOS DE INVENTARIOS</v>
          </cell>
          <cell r="D316">
            <v>4876.4720640000014</v>
          </cell>
          <cell r="E316">
            <v>0</v>
          </cell>
          <cell r="F316">
            <v>0</v>
          </cell>
          <cell r="G316">
            <v>0</v>
          </cell>
          <cell r="H316">
            <v>4876.4720640000014</v>
          </cell>
          <cell r="I316">
            <v>0</v>
          </cell>
        </row>
        <row r="317">
          <cell r="B317" t="str">
            <v>2.4</v>
          </cell>
          <cell r="C317" t="str">
            <v xml:space="preserve"> RESULTADO INTEGRAL DE FINANCIAMIENTO </v>
          </cell>
          <cell r="D317">
            <v>-956.92206500001521</v>
          </cell>
          <cell r="E317">
            <v>0</v>
          </cell>
          <cell r="F317">
            <v>13274.037607</v>
          </cell>
          <cell r="G317">
            <v>0</v>
          </cell>
          <cell r="H317">
            <v>12317.115541999983</v>
          </cell>
          <cell r="I317">
            <v>0</v>
          </cell>
        </row>
        <row r="318">
          <cell r="B318" t="str">
            <v>2.4.1</v>
          </cell>
          <cell r="C318" t="str">
            <v xml:space="preserve"> INTERESES A CARGO </v>
          </cell>
          <cell r="D318">
            <v>12750</v>
          </cell>
          <cell r="E318">
            <v>0</v>
          </cell>
          <cell r="F318">
            <v>3750</v>
          </cell>
          <cell r="G318">
            <v>0</v>
          </cell>
          <cell r="H318">
            <v>16500</v>
          </cell>
          <cell r="I318">
            <v>0</v>
          </cell>
        </row>
        <row r="319">
          <cell r="B319" t="str">
            <v>2.4.1.2</v>
          </cell>
          <cell r="C319" t="str">
            <v xml:space="preserve"> INTERESES A CARGO DE PERSONAS FISICAS </v>
          </cell>
          <cell r="D319">
            <v>12750</v>
          </cell>
          <cell r="E319">
            <v>0</v>
          </cell>
          <cell r="F319">
            <v>3750</v>
          </cell>
          <cell r="G319">
            <v>0</v>
          </cell>
          <cell r="H319">
            <v>16500</v>
          </cell>
          <cell r="I319">
            <v>0</v>
          </cell>
        </row>
        <row r="320">
          <cell r="B320" t="str">
            <v>2.4.1.2.1</v>
          </cell>
          <cell r="C320" t="str">
            <v>INTERESES A CARGO DE PERSONAS FISICAS NACIONAL</v>
          </cell>
          <cell r="D320">
            <v>12750</v>
          </cell>
          <cell r="E320">
            <v>0</v>
          </cell>
          <cell r="F320">
            <v>3750</v>
          </cell>
          <cell r="G320">
            <v>0</v>
          </cell>
          <cell r="H320">
            <v>16500</v>
          </cell>
          <cell r="I320">
            <v>0</v>
          </cell>
        </row>
        <row r="321">
          <cell r="B321" t="str">
            <v>2.4.3</v>
          </cell>
          <cell r="C321" t="str">
            <v xml:space="preserve"> FLUCTUACION CAMBIARIA </v>
          </cell>
          <cell r="D321">
            <v>-3553.1618000000162</v>
          </cell>
          <cell r="E321">
            <v>0</v>
          </cell>
          <cell r="F321">
            <v>9524.0376070000002</v>
          </cell>
          <cell r="G321">
            <v>0</v>
          </cell>
          <cell r="H321">
            <v>5970.8758069999822</v>
          </cell>
          <cell r="I321">
            <v>0</v>
          </cell>
        </row>
        <row r="322">
          <cell r="B322" t="str">
            <v>2.4.3.1</v>
          </cell>
          <cell r="C322" t="str">
            <v xml:space="preserve"> PERDIDA CAMBIARIA </v>
          </cell>
          <cell r="D322">
            <v>11844.306400000001</v>
          </cell>
          <cell r="E322">
            <v>0</v>
          </cell>
          <cell r="F322">
            <v>9524.0376070000002</v>
          </cell>
          <cell r="G322">
            <v>0</v>
          </cell>
          <cell r="H322">
            <v>21368.344007</v>
          </cell>
          <cell r="I322">
            <v>0</v>
          </cell>
        </row>
        <row r="323">
          <cell r="B323" t="str">
            <v>2.4.3.1.1</v>
          </cell>
          <cell r="C323" t="str">
            <v>PERDIDA CAMBIARIA</v>
          </cell>
          <cell r="D323">
            <v>11844.306400000001</v>
          </cell>
          <cell r="E323">
            <v>0</v>
          </cell>
          <cell r="F323">
            <v>9524.0376070000002</v>
          </cell>
          <cell r="G323">
            <v>0</v>
          </cell>
          <cell r="H323">
            <v>21368.344007</v>
          </cell>
          <cell r="I323">
            <v>0</v>
          </cell>
        </row>
        <row r="324">
          <cell r="B324" t="str">
            <v>2.4.3.2</v>
          </cell>
          <cell r="C324" t="str">
            <v xml:space="preserve"> GANANCIA CAMBIARIA </v>
          </cell>
          <cell r="D324">
            <v>0</v>
          </cell>
          <cell r="E324">
            <v>15397.468200000018</v>
          </cell>
          <cell r="F324">
            <v>0</v>
          </cell>
          <cell r="G324">
            <v>0</v>
          </cell>
          <cell r="H324">
            <v>0</v>
          </cell>
          <cell r="I324">
            <v>15397.468200000018</v>
          </cell>
        </row>
        <row r="325">
          <cell r="B325" t="str">
            <v>2.4.3.2.1</v>
          </cell>
          <cell r="C325" t="str">
            <v>GANANCIA CAMBIARIA</v>
          </cell>
          <cell r="D325">
            <v>0</v>
          </cell>
          <cell r="E325">
            <v>15397.468200000018</v>
          </cell>
          <cell r="F325">
            <v>0</v>
          </cell>
          <cell r="G325">
            <v>0</v>
          </cell>
          <cell r="H325">
            <v>0</v>
          </cell>
          <cell r="I325">
            <v>15397.468200000018</v>
          </cell>
        </row>
        <row r="326">
          <cell r="B326" t="str">
            <v>2.4.6</v>
          </cell>
          <cell r="C326" t="str">
            <v xml:space="preserve"> OTROS CONCEPTOS FINANCIEROS </v>
          </cell>
          <cell r="D326">
            <v>-10153.760264999999</v>
          </cell>
          <cell r="E326">
            <v>0</v>
          </cell>
          <cell r="F326">
            <v>0</v>
          </cell>
          <cell r="G326">
            <v>0</v>
          </cell>
          <cell r="H326">
            <v>-10153.760264999999</v>
          </cell>
          <cell r="I326">
            <v>0</v>
          </cell>
        </row>
        <row r="327">
          <cell r="B327" t="str">
            <v>2.4.6.2</v>
          </cell>
          <cell r="C327" t="str">
            <v xml:space="preserve"> OTROS CONCEPTOS FINANCIEROS A FAVOR 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2.4.6.2.2</v>
          </cell>
          <cell r="C328" t="str">
            <v>DESCUENTO SOBRE COMPRAS COMERCIAL</v>
          </cell>
          <cell r="D328">
            <v>0</v>
          </cell>
          <cell r="E328">
            <v>10153.760264999999</v>
          </cell>
          <cell r="F328">
            <v>0</v>
          </cell>
          <cell r="G328">
            <v>0</v>
          </cell>
          <cell r="H328">
            <v>0</v>
          </cell>
          <cell r="I328">
            <v>10153.760264999999</v>
          </cell>
        </row>
        <row r="329">
          <cell r="B329" t="str">
            <v/>
          </cell>
          <cell r="C329" t="str">
            <v>&lt;div align="right"&gt; TOTALES &lt;/div&gt;</v>
          </cell>
          <cell r="D329">
            <v>2846384.1659675688</v>
          </cell>
          <cell r="E329">
            <v>2846384.1664496521</v>
          </cell>
          <cell r="F329">
            <v>1956784.5621161095</v>
          </cell>
          <cell r="G329">
            <v>1956784.5623161094</v>
          </cell>
          <cell r="H329">
            <v>3057975.7883485686</v>
          </cell>
          <cell r="I329">
            <v>3057975.7890306516</v>
          </cell>
        </row>
      </sheetData>
      <sheetData sheetId="4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1685029.3987395726</v>
          </cell>
          <cell r="E4">
            <v>0</v>
          </cell>
          <cell r="F4">
            <v>1650168.9176300396</v>
          </cell>
          <cell r="G4">
            <v>1327881.0152220002</v>
          </cell>
          <cell r="H4">
            <v>2007317.3011476125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1495231.2896395726</v>
          </cell>
          <cell r="E5">
            <v>0</v>
          </cell>
          <cell r="F5">
            <v>1650168.9176300396</v>
          </cell>
          <cell r="G5">
            <v>1324828.3221220002</v>
          </cell>
          <cell r="H5">
            <v>1820571.8851476125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73510.722800005547</v>
          </cell>
          <cell r="E6">
            <v>0</v>
          </cell>
          <cell r="F6">
            <v>369697.79</v>
          </cell>
          <cell r="G6">
            <v>403138.15200000006</v>
          </cell>
          <cell r="H6">
            <v>40070.360800005437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73510.722800005547</v>
          </cell>
          <cell r="E7">
            <v>0</v>
          </cell>
          <cell r="F7">
            <v>369697.79</v>
          </cell>
          <cell r="G7">
            <v>403138.15200000006</v>
          </cell>
          <cell r="H7">
            <v>40070.360800005437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73510.722800005547</v>
          </cell>
          <cell r="E8">
            <v>0</v>
          </cell>
          <cell r="F8">
            <v>369697.79</v>
          </cell>
          <cell r="G8">
            <v>403138.15200000006</v>
          </cell>
          <cell r="H8">
            <v>40070.360800005437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8016.3899999999994</v>
          </cell>
          <cell r="E9">
            <v>0</v>
          </cell>
          <cell r="F9">
            <v>3394</v>
          </cell>
          <cell r="G9">
            <v>3394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8016.3899999999994</v>
          </cell>
          <cell r="E10">
            <v>0</v>
          </cell>
          <cell r="F10">
            <v>3394</v>
          </cell>
          <cell r="G10">
            <v>3394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5116.3899999999994</v>
          </cell>
          <cell r="E12">
            <v>0</v>
          </cell>
          <cell r="F12">
            <v>3394</v>
          </cell>
          <cell r="G12">
            <v>3394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65494.332800005548</v>
          </cell>
          <cell r="E15">
            <v>0</v>
          </cell>
          <cell r="F15">
            <v>366303.79</v>
          </cell>
          <cell r="G15">
            <v>399744.15200000006</v>
          </cell>
          <cell r="H15">
            <v>32053.970800005442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65494.332800005548</v>
          </cell>
          <cell r="E16">
            <v>0</v>
          </cell>
          <cell r="F16">
            <v>366303.79</v>
          </cell>
          <cell r="G16">
            <v>399744.15200000006</v>
          </cell>
          <cell r="H16">
            <v>32053.970800005442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65264.332800005563</v>
          </cell>
          <cell r="E17">
            <v>0</v>
          </cell>
          <cell r="F17">
            <v>344401.35</v>
          </cell>
          <cell r="G17">
            <v>377819.61200000008</v>
          </cell>
          <cell r="H17">
            <v>31846.070800005458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21902.44</v>
          </cell>
          <cell r="G18">
            <v>21924.54</v>
          </cell>
          <cell r="H18">
            <v>207.89999999998327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492747.18457194476</v>
          </cell>
          <cell r="E19">
            <v>0</v>
          </cell>
          <cell r="F19">
            <v>599119.4855999999</v>
          </cell>
          <cell r="G19">
            <v>397646.53280000016</v>
          </cell>
          <cell r="H19">
            <v>694220.13737194473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488167.67441327672</v>
          </cell>
          <cell r="E20">
            <v>0</v>
          </cell>
          <cell r="F20">
            <v>588152.08559999987</v>
          </cell>
          <cell r="G20">
            <v>386679.13280000014</v>
          </cell>
          <cell r="H20">
            <v>689640.62721327669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488167.67441327672</v>
          </cell>
          <cell r="E21">
            <v>0</v>
          </cell>
          <cell r="F21">
            <v>588152.08559999987</v>
          </cell>
          <cell r="G21">
            <v>386679.13280000014</v>
          </cell>
          <cell r="H21">
            <v>689640.62721327669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45640.733599999992</v>
          </cell>
          <cell r="E22">
            <v>0</v>
          </cell>
          <cell r="F22">
            <v>5038.8544000000002</v>
          </cell>
          <cell r="G22">
            <v>23460.814399999999</v>
          </cell>
          <cell r="H22">
            <v>27218.773599999993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11863.296799999989</v>
          </cell>
          <cell r="E23">
            <v>0</v>
          </cell>
          <cell r="F23">
            <v>2597.9012000000012</v>
          </cell>
          <cell r="G23">
            <v>4620.9528</v>
          </cell>
          <cell r="H23">
            <v>9840.2451999999903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15365.8704</v>
          </cell>
          <cell r="E24">
            <v>0</v>
          </cell>
          <cell r="F24">
            <v>0</v>
          </cell>
          <cell r="G24">
            <v>15365.8704</v>
          </cell>
          <cell r="H24">
            <v>0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24131.503200000006</v>
          </cell>
          <cell r="E25">
            <v>0</v>
          </cell>
          <cell r="F25">
            <v>10651.595600000001</v>
          </cell>
          <cell r="G25">
            <v>24131.503199999999</v>
          </cell>
          <cell r="H25">
            <v>10651.595600000008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151096.15960400109</v>
          </cell>
          <cell r="E26">
            <v>0</v>
          </cell>
          <cell r="F26">
            <v>267850.20600000001</v>
          </cell>
          <cell r="G26">
            <v>151096.15960000001</v>
          </cell>
          <cell r="H26">
            <v>267850.20600400108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3518.7231990001164</v>
          </cell>
          <cell r="E27">
            <v>0</v>
          </cell>
          <cell r="F27">
            <v>31145.826000000001</v>
          </cell>
          <cell r="G27">
            <v>2759.3616000000002</v>
          </cell>
          <cell r="H27">
            <v>31905.187599000117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55387.297199999914</v>
          </cell>
          <cell r="E28">
            <v>0</v>
          </cell>
          <cell r="F28">
            <v>33708.788</v>
          </cell>
          <cell r="G28">
            <v>45339.37720000001</v>
          </cell>
          <cell r="H28">
            <v>43756.707999999904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107809.01960200019</v>
          </cell>
          <cell r="E29">
            <v>0</v>
          </cell>
          <cell r="F29">
            <v>125662.5564</v>
          </cell>
          <cell r="G29">
            <v>36073.691599999998</v>
          </cell>
          <cell r="H29">
            <v>197397.8844020002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33271.189599999998</v>
          </cell>
          <cell r="E30">
            <v>0</v>
          </cell>
          <cell r="F30">
            <v>14387.5612</v>
          </cell>
          <cell r="G30">
            <v>0</v>
          </cell>
          <cell r="H30">
            <v>47658.750799999994</v>
          </cell>
          <cell r="I30">
            <v>0</v>
          </cell>
        </row>
        <row r="31">
          <cell r="B31" t="str">
            <v>1.1.1.3.1.1.20</v>
          </cell>
          <cell r="C31" t="str">
            <v xml:space="preserve">FIXIER S.A. DE C.V.  </v>
          </cell>
          <cell r="D31">
            <v>0</v>
          </cell>
          <cell r="E31">
            <v>0</v>
          </cell>
          <cell r="F31">
            <v>63416.666400000002</v>
          </cell>
          <cell r="G31">
            <v>42277.777600000001</v>
          </cell>
          <cell r="H31">
            <v>21138.888801000001</v>
          </cell>
          <cell r="I31">
            <v>0</v>
          </cell>
        </row>
        <row r="32">
          <cell r="B32" t="str">
            <v>1.1.1.3.1.1.23</v>
          </cell>
          <cell r="C32" t="str">
            <v xml:space="preserve">MULTIMEDICA NORTE S.A. DE CV  </v>
          </cell>
          <cell r="D32">
            <v>30287.866800000003</v>
          </cell>
          <cell r="E32">
            <v>0</v>
          </cell>
          <cell r="F32">
            <v>21924.58</v>
          </cell>
          <cell r="G32">
            <v>30287.8668</v>
          </cell>
          <cell r="H32">
            <v>21924.580000000005</v>
          </cell>
          <cell r="I32">
            <v>0</v>
          </cell>
        </row>
        <row r="33">
          <cell r="B33" t="str">
            <v>1.1.1.3.1.1.27</v>
          </cell>
          <cell r="C33" t="str">
            <v xml:space="preserve">OPERADORA DE HOSPITALES ANGELES, S.A.  </v>
          </cell>
          <cell r="D33">
            <v>9796.0143999999964</v>
          </cell>
          <cell r="E33">
            <v>0</v>
          </cell>
          <cell r="F33">
            <v>0</v>
          </cell>
          <cell r="G33">
            <v>8590.4031999999988</v>
          </cell>
          <cell r="H33">
            <v>1205.6111999999976</v>
          </cell>
          <cell r="I33">
            <v>0</v>
          </cell>
        </row>
        <row r="34">
          <cell r="B34" t="str">
            <v>1.1.1.3.1.1.29</v>
          </cell>
          <cell r="C34" t="str">
            <v xml:space="preserve">QUALITY MEDICAL SERVICE SA DE CV  </v>
          </cell>
          <cell r="D34">
            <v>0</v>
          </cell>
          <cell r="E34">
            <v>0</v>
          </cell>
          <cell r="F34">
            <v>2675.3544000000002</v>
          </cell>
          <cell r="G34">
            <v>2675.3544000000002</v>
          </cell>
          <cell r="H34">
            <v>0</v>
          </cell>
          <cell r="I34">
            <v>0</v>
          </cell>
        </row>
        <row r="35">
          <cell r="B35" t="str">
            <v>1.1.1.3.1.1.35</v>
          </cell>
          <cell r="C35" t="str">
            <v xml:space="preserve">BAJIO HEALTHCARE S.A.S DE C.V  </v>
          </cell>
          <cell r="D35">
            <v>0</v>
          </cell>
          <cell r="E35">
            <v>0</v>
          </cell>
          <cell r="F35">
            <v>9092.1959999999999</v>
          </cell>
          <cell r="G35">
            <v>0</v>
          </cell>
          <cell r="H35">
            <v>9092.1959999999999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4579.5101586680357</v>
          </cell>
          <cell r="E36">
            <v>0</v>
          </cell>
          <cell r="F36">
            <v>10967.4</v>
          </cell>
          <cell r="G36">
            <v>10967.4</v>
          </cell>
          <cell r="H36">
            <v>4579.5101586680357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4578.9401586680287</v>
          </cell>
          <cell r="E37">
            <v>0</v>
          </cell>
          <cell r="F37">
            <v>10967.4</v>
          </cell>
          <cell r="G37">
            <v>10967.4</v>
          </cell>
          <cell r="H37">
            <v>4578.9401586680287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4578.9401586680287</v>
          </cell>
          <cell r="E38">
            <v>0</v>
          </cell>
          <cell r="F38">
            <v>10967.4</v>
          </cell>
          <cell r="G38">
            <v>10967.4</v>
          </cell>
          <cell r="H38">
            <v>4578.9401586680287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1.1.1.3.2.4.1.7</v>
          </cell>
          <cell r="C41" t="str">
            <v xml:space="preserve">GAMA CARGO S.C.  </v>
          </cell>
          <cell r="D41">
            <v>0</v>
          </cell>
          <cell r="E41">
            <v>0</v>
          </cell>
          <cell r="F41">
            <v>7950</v>
          </cell>
          <cell r="G41">
            <v>7950</v>
          </cell>
          <cell r="H41">
            <v>0</v>
          </cell>
          <cell r="I41">
            <v>0</v>
          </cell>
        </row>
        <row r="42">
          <cell r="B42" t="str">
            <v>1.1.1.3.2.4.1.8</v>
          </cell>
          <cell r="C42" t="str">
            <v>EDENRED MÉXICO, S.A. DE C.V.</v>
          </cell>
          <cell r="D42">
            <v>0</v>
          </cell>
          <cell r="E42">
            <v>0</v>
          </cell>
          <cell r="F42">
            <v>3017.4</v>
          </cell>
          <cell r="G42">
            <v>3017.4</v>
          </cell>
          <cell r="H42">
            <v>0</v>
          </cell>
          <cell r="I42">
            <v>0</v>
          </cell>
        </row>
        <row r="43">
          <cell r="B43" t="str">
            <v>1.1.1.3.2.5</v>
          </cell>
          <cell r="C43" t="str">
            <v xml:space="preserve"> IMPUESTOS A FAVOR 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1.1.1.3.2.5.1</v>
          </cell>
          <cell r="C44" t="str">
            <v>IVA A FAVOR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1.1.1.5</v>
          </cell>
          <cell r="C45" t="str">
            <v xml:space="preserve"> INVENTARIOS </v>
          </cell>
          <cell r="D45">
            <v>353566.61058465019</v>
          </cell>
          <cell r="E45">
            <v>0</v>
          </cell>
          <cell r="F45">
            <v>487754.82439903996</v>
          </cell>
          <cell r="G45">
            <v>397023.50779099995</v>
          </cell>
          <cell r="H45">
            <v>444297.9271926902</v>
          </cell>
          <cell r="I45">
            <v>0</v>
          </cell>
        </row>
        <row r="46">
          <cell r="B46" t="str">
            <v>1.1.1.5.1</v>
          </cell>
          <cell r="C46" t="str">
            <v xml:space="preserve"> PRODUCTOS TERMINADOS </v>
          </cell>
          <cell r="D46">
            <v>353566.61058465019</v>
          </cell>
          <cell r="E46">
            <v>0</v>
          </cell>
          <cell r="F46">
            <v>487754.82439903996</v>
          </cell>
          <cell r="G46">
            <v>397023.50779099995</v>
          </cell>
          <cell r="H46">
            <v>444297.9271926902</v>
          </cell>
          <cell r="I46">
            <v>0</v>
          </cell>
        </row>
        <row r="47">
          <cell r="B47" t="str">
            <v>1.1.1.5.1.1</v>
          </cell>
          <cell r="C47" t="str">
            <v xml:space="preserve"> ALMACÉN MATRIZ </v>
          </cell>
          <cell r="D47">
            <v>231050.43064407987</v>
          </cell>
          <cell r="E47">
            <v>0</v>
          </cell>
          <cell r="F47">
            <v>272855.82005400001</v>
          </cell>
          <cell r="G47">
            <v>257667.33242399999</v>
          </cell>
          <cell r="H47">
            <v>246238.91827407989</v>
          </cell>
          <cell r="I47">
            <v>0</v>
          </cell>
        </row>
        <row r="48">
          <cell r="B48" t="str">
            <v>1.1.1.5.1.2</v>
          </cell>
          <cell r="C48" t="str">
            <v xml:space="preserve"> ALMACÉN MONTERREY </v>
          </cell>
          <cell r="D48">
            <v>122516.17994057029</v>
          </cell>
          <cell r="E48">
            <v>0</v>
          </cell>
          <cell r="F48">
            <v>214899.00434503998</v>
          </cell>
          <cell r="G48">
            <v>139356.17536699999</v>
          </cell>
          <cell r="H48">
            <v>198059.00891861034</v>
          </cell>
          <cell r="I48">
            <v>0</v>
          </cell>
        </row>
        <row r="49">
          <cell r="B49" t="str">
            <v>1.1.1.9</v>
          </cell>
          <cell r="C49" t="str">
            <v xml:space="preserve"> PAGOS ANTICIPADOS </v>
          </cell>
          <cell r="D49">
            <v>530195.19236596767</v>
          </cell>
          <cell r="E49">
            <v>0</v>
          </cell>
          <cell r="F49">
            <v>114383.41999999998</v>
          </cell>
          <cell r="G49">
            <v>109163.41999999998</v>
          </cell>
          <cell r="H49">
            <v>535415.19236596767</v>
          </cell>
          <cell r="I49">
            <v>0</v>
          </cell>
        </row>
        <row r="50">
          <cell r="B50" t="str">
            <v>1.1.1.9.1</v>
          </cell>
          <cell r="C50" t="str">
            <v xml:space="preserve"> ANTICIPO A PROVEEDORES </v>
          </cell>
          <cell r="D50">
            <v>420936.19236596761</v>
          </cell>
          <cell r="E50">
            <v>0</v>
          </cell>
          <cell r="F50">
            <v>22900</v>
          </cell>
          <cell r="G50">
            <v>17680</v>
          </cell>
          <cell r="H50">
            <v>426156.19236596761</v>
          </cell>
          <cell r="I50">
            <v>0</v>
          </cell>
        </row>
        <row r="51">
          <cell r="B51" t="str">
            <v>1.1.1.9.1.1</v>
          </cell>
          <cell r="C51" t="str">
            <v xml:space="preserve"> ANTICIPO A PROVEEDORES NACIONAL </v>
          </cell>
          <cell r="D51">
            <v>42129.44236596761</v>
          </cell>
          <cell r="E51">
            <v>0</v>
          </cell>
          <cell r="F51">
            <v>22900</v>
          </cell>
          <cell r="G51">
            <v>17680</v>
          </cell>
          <cell r="H51">
            <v>47349.44236596761</v>
          </cell>
          <cell r="I51">
            <v>0</v>
          </cell>
        </row>
        <row r="52">
          <cell r="B52" t="str">
            <v>1.1.1.9.1.1.2</v>
          </cell>
          <cell r="C52" t="str">
            <v xml:space="preserve">ILT SERVICIOS ADUANALES S.C.  </v>
          </cell>
          <cell r="D52">
            <v>25000.002365967608</v>
          </cell>
          <cell r="E52">
            <v>0</v>
          </cell>
          <cell r="F52">
            <v>0</v>
          </cell>
          <cell r="G52">
            <v>0</v>
          </cell>
          <cell r="H52">
            <v>25000.002365967608</v>
          </cell>
          <cell r="I52">
            <v>0</v>
          </cell>
        </row>
        <row r="53">
          <cell r="B53" t="str">
            <v>1.1.1.9.1.1.12</v>
          </cell>
          <cell r="C53" t="str">
            <v xml:space="preserve">GAMA CARGO S.C.  </v>
          </cell>
          <cell r="D53">
            <v>0</v>
          </cell>
          <cell r="E53">
            <v>0</v>
          </cell>
          <cell r="F53">
            <v>17680</v>
          </cell>
          <cell r="G53">
            <v>17680</v>
          </cell>
          <cell r="H53">
            <v>0</v>
          </cell>
          <cell r="I53">
            <v>0</v>
          </cell>
        </row>
        <row r="54">
          <cell r="B54" t="str">
            <v>1.1.1.9.1.1.14</v>
          </cell>
          <cell r="C54" t="str">
            <v xml:space="preserve">AYGÜN CERRAHI ALETLER SAN. VE TIC. A.S  </v>
          </cell>
          <cell r="D54">
            <v>13937.71</v>
          </cell>
          <cell r="E54">
            <v>0</v>
          </cell>
          <cell r="F54">
            <v>0</v>
          </cell>
          <cell r="G54">
            <v>0</v>
          </cell>
          <cell r="H54">
            <v>13937.71</v>
          </cell>
          <cell r="I54">
            <v>0</v>
          </cell>
        </row>
        <row r="55">
          <cell r="B55" t="str">
            <v>1.1.1.9.1.1.15</v>
          </cell>
          <cell r="C55" t="str">
            <v xml:space="preserve">ASOCIACION MEXICANA PARA EL PROCESAMIENTO ESTERIL AC  </v>
          </cell>
          <cell r="D55">
            <v>0</v>
          </cell>
          <cell r="E55">
            <v>0</v>
          </cell>
          <cell r="F55">
            <v>5220</v>
          </cell>
          <cell r="G55">
            <v>0</v>
          </cell>
          <cell r="H55">
            <v>5220</v>
          </cell>
          <cell r="I55">
            <v>0</v>
          </cell>
        </row>
        <row r="56">
          <cell r="B56" t="str">
            <v>1.1.1.9.1.1.16</v>
          </cell>
          <cell r="C56" t="str">
            <v xml:space="preserve">GRUPO SODB SA DE CV  </v>
          </cell>
          <cell r="D56">
            <v>191.73</v>
          </cell>
          <cell r="E56">
            <v>0</v>
          </cell>
          <cell r="F56">
            <v>0</v>
          </cell>
          <cell r="G56">
            <v>0</v>
          </cell>
          <cell r="H56">
            <v>191.73</v>
          </cell>
          <cell r="I56">
            <v>0</v>
          </cell>
        </row>
        <row r="57">
          <cell r="B57" t="str">
            <v>1.1.1.9.1.1.17</v>
          </cell>
          <cell r="C57" t="str">
            <v xml:space="preserve">IVAN RODRIGO CRUZ BAZAN  </v>
          </cell>
          <cell r="D57">
            <v>3000</v>
          </cell>
          <cell r="E57">
            <v>0</v>
          </cell>
          <cell r="F57">
            <v>0</v>
          </cell>
          <cell r="G57">
            <v>0</v>
          </cell>
          <cell r="H57">
            <v>3000</v>
          </cell>
          <cell r="I57">
            <v>0</v>
          </cell>
        </row>
        <row r="58">
          <cell r="B58" t="str">
            <v>1.1.1.9.1.2</v>
          </cell>
          <cell r="C58" t="str">
            <v xml:space="preserve"> ANTICIPO A PROVEEDORES EXTRANJEROS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1.1.1.9.1.2.3</v>
          </cell>
          <cell r="C59" t="str">
            <v xml:space="preserve">PMS TIP TEKNOLOJILERI SAN. TIC. A. S.  </v>
          </cell>
          <cell r="D59">
            <v>378806.75</v>
          </cell>
          <cell r="E59">
            <v>0</v>
          </cell>
          <cell r="F59">
            <v>0</v>
          </cell>
          <cell r="G59">
            <v>0</v>
          </cell>
          <cell r="H59">
            <v>378806.75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91483.419999999984</v>
          </cell>
          <cell r="G62">
            <v>91483.419999999984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0</v>
          </cell>
          <cell r="E63">
            <v>0</v>
          </cell>
          <cell r="F63">
            <v>91483.419999999984</v>
          </cell>
          <cell r="G63">
            <v>91483.419999999984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5336.37</v>
          </cell>
          <cell r="G64">
            <v>5336.37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6061.93</v>
          </cell>
          <cell r="G65">
            <v>6061.93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206.09</v>
          </cell>
          <cell r="G66">
            <v>206.09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48854.34</v>
          </cell>
          <cell r="G67">
            <v>48854.34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5609.89</v>
          </cell>
          <cell r="G69">
            <v>5609.89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0</v>
          </cell>
          <cell r="E72">
            <v>0</v>
          </cell>
          <cell r="F72">
            <v>664.86</v>
          </cell>
          <cell r="G72">
            <v>664.86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4949.9399999999996</v>
          </cell>
          <cell r="G74">
            <v>4949.9399999999996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45211.579317004391</v>
          </cell>
          <cell r="E75">
            <v>0</v>
          </cell>
          <cell r="F75">
            <v>79213.397631</v>
          </cell>
          <cell r="G75">
            <v>17856.709531</v>
          </cell>
          <cell r="H75">
            <v>106568.26741700439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18095.689531000004</v>
          </cell>
          <cell r="G76">
            <v>0</v>
          </cell>
          <cell r="H76">
            <v>18095.678831000194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18095.689531000004</v>
          </cell>
          <cell r="G77">
            <v>0</v>
          </cell>
          <cell r="H77">
            <v>18095.678831000194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8918.6895310000018</v>
          </cell>
          <cell r="G78">
            <v>0</v>
          </cell>
          <cell r="H78">
            <v>8918.6788310001921</v>
          </cell>
          <cell r="I78">
            <v>0</v>
          </cell>
        </row>
        <row r="79">
          <cell r="B79" t="str">
            <v>1.1.1.10.1.1.3</v>
          </cell>
          <cell r="C79" t="str">
            <v>IVA ACREDITABLE DE IMPORTACION PAGADO</v>
          </cell>
          <cell r="D79">
            <v>0</v>
          </cell>
          <cell r="E79">
            <v>0</v>
          </cell>
          <cell r="F79">
            <v>9177</v>
          </cell>
          <cell r="G79">
            <v>0</v>
          </cell>
          <cell r="H79">
            <v>9177</v>
          </cell>
          <cell r="I79">
            <v>0</v>
          </cell>
        </row>
        <row r="80">
          <cell r="B80" t="str">
            <v>1.1.1.10.2</v>
          </cell>
          <cell r="C80" t="str">
            <v xml:space="preserve"> IMPUESTOS ACREDITABLES POR PAGAR </v>
          </cell>
          <cell r="D80">
            <v>45211.5900170042</v>
          </cell>
          <cell r="E80">
            <v>0</v>
          </cell>
          <cell r="F80">
            <v>61117.708099999996</v>
          </cell>
          <cell r="G80">
            <v>17856.709531</v>
          </cell>
          <cell r="H80">
            <v>88472.588586004189</v>
          </cell>
          <cell r="I80">
            <v>0</v>
          </cell>
        </row>
        <row r="81">
          <cell r="B81" t="str">
            <v>1.1.1.10.2.1</v>
          </cell>
          <cell r="C81" t="str">
            <v xml:space="preserve"> IVA PENDIENTE DE PAGO </v>
          </cell>
          <cell r="D81">
            <v>45211.5900170042</v>
          </cell>
          <cell r="E81">
            <v>0</v>
          </cell>
          <cell r="F81">
            <v>61112.226499999997</v>
          </cell>
          <cell r="G81">
            <v>17856.709531</v>
          </cell>
          <cell r="H81">
            <v>88467.10698600419</v>
          </cell>
          <cell r="I81">
            <v>0</v>
          </cell>
        </row>
        <row r="82">
          <cell r="B82" t="str">
            <v>1.1.1.10.2.1.1</v>
          </cell>
          <cell r="C82" t="str">
            <v>IVA ACREDITABLE 16% PENDIENTE DE PAGO</v>
          </cell>
          <cell r="D82">
            <v>45211.5900170042</v>
          </cell>
          <cell r="E82">
            <v>0</v>
          </cell>
          <cell r="F82">
            <v>51935.226499999997</v>
          </cell>
          <cell r="G82">
            <v>8679.7095310000004</v>
          </cell>
          <cell r="H82">
            <v>88467.10698600419</v>
          </cell>
          <cell r="I82">
            <v>0</v>
          </cell>
        </row>
        <row r="83">
          <cell r="B83" t="str">
            <v>1.1.1.10.2.1.3</v>
          </cell>
          <cell r="C83" t="str">
            <v>IVA DE IMPORTACION PENDIENTE DE PAGO</v>
          </cell>
          <cell r="D83">
            <v>0</v>
          </cell>
          <cell r="E83">
            <v>0</v>
          </cell>
          <cell r="F83">
            <v>9177</v>
          </cell>
          <cell r="G83">
            <v>9177</v>
          </cell>
          <cell r="H83">
            <v>0</v>
          </cell>
          <cell r="I83">
            <v>0</v>
          </cell>
        </row>
        <row r="84">
          <cell r="B84" t="str">
            <v>1.1.1.10.2.2</v>
          </cell>
          <cell r="C84" t="str">
            <v xml:space="preserve"> IEPS PENDIENTE DE PAGO </v>
          </cell>
          <cell r="D84">
            <v>0</v>
          </cell>
          <cell r="E84">
            <v>0</v>
          </cell>
          <cell r="F84">
            <v>5.4816000000000003</v>
          </cell>
          <cell r="G84">
            <v>0</v>
          </cell>
          <cell r="H84">
            <v>5.4816000000000003</v>
          </cell>
          <cell r="I84">
            <v>0</v>
          </cell>
        </row>
        <row r="85">
          <cell r="B85" t="str">
            <v>1.1.1.10.2.2.4</v>
          </cell>
          <cell r="C85" t="str">
            <v xml:space="preserve"> IEPS ALIMENTOS NO BASICOS PENDIENTE DE PAGO </v>
          </cell>
          <cell r="D85">
            <v>0</v>
          </cell>
          <cell r="E85">
            <v>0</v>
          </cell>
          <cell r="F85">
            <v>5.4816000000000003</v>
          </cell>
          <cell r="G85">
            <v>0</v>
          </cell>
          <cell r="H85">
            <v>5.4816000000000003</v>
          </cell>
          <cell r="I85">
            <v>0</v>
          </cell>
        </row>
        <row r="86">
          <cell r="B86" t="str">
            <v>1.1.1.10.2.2.4.1</v>
          </cell>
          <cell r="C86" t="str">
            <v>IEPS ALIMENTOS NO BASICOS AL 8% PENDIENTE DE PAGO</v>
          </cell>
          <cell r="D86">
            <v>0</v>
          </cell>
          <cell r="E86">
            <v>0</v>
          </cell>
          <cell r="F86">
            <v>5.4816000000000003</v>
          </cell>
          <cell r="G86">
            <v>0</v>
          </cell>
          <cell r="H86">
            <v>5.4816000000000003</v>
          </cell>
          <cell r="I86">
            <v>0</v>
          </cell>
        </row>
        <row r="87">
          <cell r="B87" t="str">
            <v>1.1.2</v>
          </cell>
          <cell r="C87" t="str">
            <v xml:space="preserve"> ACTIVOS A LARGO PLAZO </v>
          </cell>
          <cell r="D87">
            <v>189798.1091</v>
          </cell>
          <cell r="E87">
            <v>0</v>
          </cell>
          <cell r="F87">
            <v>0</v>
          </cell>
          <cell r="G87">
            <v>3052.6931</v>
          </cell>
          <cell r="H87">
            <v>186745.41600000003</v>
          </cell>
          <cell r="I87">
            <v>0</v>
          </cell>
        </row>
        <row r="88">
          <cell r="B88" t="str">
            <v>1.1.2.1</v>
          </cell>
          <cell r="C88" t="str">
            <v xml:space="preserve"> PROPIEDADES, PLANTA Y EQUIPO </v>
          </cell>
          <cell r="D88">
            <v>166738.1091</v>
          </cell>
          <cell r="E88">
            <v>0</v>
          </cell>
          <cell r="F88">
            <v>0</v>
          </cell>
          <cell r="G88">
            <v>3052.6931</v>
          </cell>
          <cell r="H88">
            <v>163685.41600000003</v>
          </cell>
          <cell r="I88">
            <v>0</v>
          </cell>
        </row>
        <row r="89">
          <cell r="B89" t="str">
            <v>1.1.2.1.2</v>
          </cell>
          <cell r="C89" t="str">
            <v xml:space="preserve"> COMPONENTES SUJETOS A DEPRECIACION </v>
          </cell>
          <cell r="D89">
            <v>183161.59000000003</v>
          </cell>
          <cell r="E89">
            <v>0</v>
          </cell>
          <cell r="F89">
            <v>0</v>
          </cell>
          <cell r="G89">
            <v>0</v>
          </cell>
          <cell r="H89">
            <v>183161.59000000003</v>
          </cell>
          <cell r="I89">
            <v>0</v>
          </cell>
        </row>
        <row r="90">
          <cell r="B90" t="str">
            <v>1.1.2.1.2.16</v>
          </cell>
          <cell r="C90" t="str">
            <v xml:space="preserve"> OTROS ACTIVOS FIJOS </v>
          </cell>
          <cell r="D90">
            <v>183161.59000000003</v>
          </cell>
          <cell r="E90">
            <v>0</v>
          </cell>
          <cell r="F90">
            <v>0</v>
          </cell>
          <cell r="G90">
            <v>0</v>
          </cell>
          <cell r="H90">
            <v>183161.59000000003</v>
          </cell>
          <cell r="I90">
            <v>0</v>
          </cell>
        </row>
        <row r="91">
          <cell r="B91" t="str">
            <v>1.1.2.1.2.16.1</v>
          </cell>
          <cell r="C91" t="str">
            <v xml:space="preserve"> OTROS ACTIVOS FIJOS </v>
          </cell>
          <cell r="D91">
            <v>183161.59000000003</v>
          </cell>
          <cell r="E91">
            <v>0</v>
          </cell>
          <cell r="F91">
            <v>0</v>
          </cell>
          <cell r="G91">
            <v>0</v>
          </cell>
          <cell r="H91">
            <v>183161.59000000003</v>
          </cell>
          <cell r="I91">
            <v>0</v>
          </cell>
        </row>
        <row r="92">
          <cell r="B92" t="str">
            <v>1.1.2.1.3</v>
          </cell>
          <cell r="C92" t="str">
            <v xml:space="preserve"> DEPRECIACIONES ACUMULADAS </v>
          </cell>
          <cell r="D92">
            <v>0</v>
          </cell>
          <cell r="E92">
            <v>16423.48090000001</v>
          </cell>
          <cell r="F92">
            <v>0</v>
          </cell>
          <cell r="G92">
            <v>3052.6931</v>
          </cell>
          <cell r="H92">
            <v>0</v>
          </cell>
          <cell r="I92">
            <v>19476.17400000001</v>
          </cell>
        </row>
        <row r="93">
          <cell r="B93" t="str">
            <v>1.1.2.1.3.16</v>
          </cell>
          <cell r="C93" t="str">
            <v>DEPRECIACION ACUMULADA DE OTROS ACTIVOS FIJOS</v>
          </cell>
          <cell r="D93">
            <v>0</v>
          </cell>
          <cell r="E93">
            <v>16423.48090000001</v>
          </cell>
          <cell r="F93">
            <v>0</v>
          </cell>
          <cell r="G93">
            <v>3052.6931</v>
          </cell>
          <cell r="H93">
            <v>0</v>
          </cell>
          <cell r="I93">
            <v>19476.17400000001</v>
          </cell>
        </row>
        <row r="94">
          <cell r="B94" t="str">
            <v>1.1.2.5</v>
          </cell>
          <cell r="C94" t="str">
            <v xml:space="preserve"> OTROS ACTIVOS A LARGO PLAZO </v>
          </cell>
          <cell r="D94">
            <v>23060</v>
          </cell>
          <cell r="E94">
            <v>0</v>
          </cell>
          <cell r="F94">
            <v>0</v>
          </cell>
          <cell r="G94">
            <v>0</v>
          </cell>
          <cell r="H94">
            <v>23060</v>
          </cell>
          <cell r="I94">
            <v>0</v>
          </cell>
        </row>
        <row r="95">
          <cell r="B95" t="str">
            <v>1.1.2.5.7</v>
          </cell>
          <cell r="C95" t="str">
            <v xml:space="preserve"> DEPOSITOS EN GARANTIA </v>
          </cell>
          <cell r="D95">
            <v>23060</v>
          </cell>
          <cell r="E95">
            <v>0</v>
          </cell>
          <cell r="F95">
            <v>0</v>
          </cell>
          <cell r="G95">
            <v>0</v>
          </cell>
          <cell r="H95">
            <v>23060</v>
          </cell>
          <cell r="I95">
            <v>0</v>
          </cell>
        </row>
        <row r="96">
          <cell r="B96" t="str">
            <v>1.1.2.5.7.2</v>
          </cell>
          <cell r="C96" t="str">
            <v xml:space="preserve"> DEPOSITOS EN GARANTIA DE ARRENDAMIENTO DE BIENES INMUEBLES </v>
          </cell>
          <cell r="D96">
            <v>23060</v>
          </cell>
          <cell r="E96">
            <v>0</v>
          </cell>
          <cell r="F96">
            <v>0</v>
          </cell>
          <cell r="G96">
            <v>0</v>
          </cell>
          <cell r="H96">
            <v>23060</v>
          </cell>
          <cell r="I96">
            <v>0</v>
          </cell>
        </row>
        <row r="97">
          <cell r="B97" t="str">
            <v>1.1.2.5.7.2.1</v>
          </cell>
          <cell r="C97" t="str">
            <v xml:space="preserve">INMOBILIARIA LANDE SA DE CV  </v>
          </cell>
          <cell r="D97">
            <v>5360</v>
          </cell>
          <cell r="E97">
            <v>0</v>
          </cell>
          <cell r="F97">
            <v>0</v>
          </cell>
          <cell r="G97">
            <v>0</v>
          </cell>
          <cell r="H97">
            <v>5360</v>
          </cell>
          <cell r="I97">
            <v>0</v>
          </cell>
        </row>
        <row r="98">
          <cell r="B98" t="str">
            <v>1.1.2.5.7.2.2</v>
          </cell>
          <cell r="C98" t="str">
            <v xml:space="preserve">WeWork Mexico, S. de R.L. de C.V.  </v>
          </cell>
          <cell r="D98">
            <v>17700</v>
          </cell>
          <cell r="E98">
            <v>0</v>
          </cell>
          <cell r="F98">
            <v>0</v>
          </cell>
          <cell r="G98">
            <v>0</v>
          </cell>
          <cell r="H98">
            <v>17700</v>
          </cell>
          <cell r="I98">
            <v>0</v>
          </cell>
        </row>
        <row r="99">
          <cell r="B99" t="str">
            <v>1.2</v>
          </cell>
          <cell r="C99" t="str">
            <v xml:space="preserve"> PASIVO </v>
          </cell>
          <cell r="D99">
            <v>0</v>
          </cell>
          <cell r="E99">
            <v>2252327.5763827041</v>
          </cell>
          <cell r="F99">
            <v>496212.68372593273</v>
          </cell>
          <cell r="G99">
            <v>762107.32632304006</v>
          </cell>
          <cell r="H99">
            <v>0</v>
          </cell>
          <cell r="I99">
            <v>2518222.2189798113</v>
          </cell>
        </row>
        <row r="100">
          <cell r="B100" t="str">
            <v>1.2.1</v>
          </cell>
          <cell r="C100" t="str">
            <v xml:space="preserve"> PASIVOS A CORTO PLAZO </v>
          </cell>
          <cell r="D100">
            <v>0</v>
          </cell>
          <cell r="E100">
            <v>2252327.5763827041</v>
          </cell>
          <cell r="F100">
            <v>496212.68372593273</v>
          </cell>
          <cell r="G100">
            <v>762107.32632304006</v>
          </cell>
          <cell r="H100">
            <v>0</v>
          </cell>
          <cell r="I100">
            <v>2518222.2189798113</v>
          </cell>
        </row>
        <row r="101">
          <cell r="B101" t="str">
            <v>1.2.1.1</v>
          </cell>
          <cell r="C101" t="str">
            <v xml:space="preserve"> PROVEEDORES </v>
          </cell>
          <cell r="D101">
            <v>0</v>
          </cell>
          <cell r="E101">
            <v>578342.11148970481</v>
          </cell>
          <cell r="F101">
            <v>196159.95417793278</v>
          </cell>
          <cell r="G101">
            <v>457060.98997504008</v>
          </cell>
          <cell r="H101">
            <v>0</v>
          </cell>
          <cell r="I101">
            <v>839243.14728681196</v>
          </cell>
        </row>
        <row r="102">
          <cell r="B102" t="str">
            <v>1.2.1.1.1</v>
          </cell>
          <cell r="C102" t="str">
            <v xml:space="preserve"> PROVEEDORES NACIONALES </v>
          </cell>
          <cell r="D102">
            <v>0</v>
          </cell>
          <cell r="E102">
            <v>347864.86070000002</v>
          </cell>
          <cell r="F102">
            <v>85518.001599999989</v>
          </cell>
          <cell r="G102">
            <v>401959.28810000006</v>
          </cell>
          <cell r="H102">
            <v>0</v>
          </cell>
          <cell r="I102">
            <v>664306.14720000001</v>
          </cell>
        </row>
        <row r="103">
          <cell r="B103" t="str">
            <v>1.2.1.1.1.1</v>
          </cell>
          <cell r="C103" t="str">
            <v xml:space="preserve">ILT SERVICIOS ADUANALES S.C.  </v>
          </cell>
          <cell r="D103">
            <v>0</v>
          </cell>
          <cell r="E103">
            <v>8816</v>
          </cell>
          <cell r="F103">
            <v>0</v>
          </cell>
          <cell r="G103">
            <v>0</v>
          </cell>
          <cell r="H103">
            <v>0</v>
          </cell>
          <cell r="I103">
            <v>8816</v>
          </cell>
        </row>
        <row r="104">
          <cell r="B104" t="str">
            <v>1.2.1.1.1.3</v>
          </cell>
          <cell r="C104" t="str">
            <v xml:space="preserve">FEDERAL EXPRESS HOLDINGS MEXICO Y COMPAÑIA, S.N.C. DE C.V.  </v>
          </cell>
          <cell r="D104">
            <v>0</v>
          </cell>
          <cell r="E104">
            <v>757.02000000000044</v>
          </cell>
          <cell r="F104">
            <v>0</v>
          </cell>
          <cell r="G104">
            <v>0</v>
          </cell>
          <cell r="H104">
            <v>0</v>
          </cell>
          <cell r="I104">
            <v>757.02000000000044</v>
          </cell>
        </row>
        <row r="105">
          <cell r="B105" t="str">
            <v>1.2.1.1.1.4</v>
          </cell>
          <cell r="C105" t="str">
            <v xml:space="preserve">CABLEVISION S.A. DE C.V.  </v>
          </cell>
          <cell r="D105">
            <v>0</v>
          </cell>
          <cell r="E105">
            <v>966.79999999999927</v>
          </cell>
          <cell r="F105">
            <v>1436.2</v>
          </cell>
          <cell r="G105">
            <v>469.4</v>
          </cell>
          <cell r="H105">
            <v>0</v>
          </cell>
          <cell r="I105">
            <v>0</v>
          </cell>
        </row>
        <row r="106">
          <cell r="B106" t="str">
            <v>1.2.1.1.1.5</v>
          </cell>
          <cell r="C106" t="str">
            <v xml:space="preserve">CABLEBOX S.A. DE C.V.  </v>
          </cell>
          <cell r="D106">
            <v>0</v>
          </cell>
          <cell r="E106">
            <v>81.200000000000045</v>
          </cell>
          <cell r="F106">
            <v>93.800000000000011</v>
          </cell>
          <cell r="G106">
            <v>40.6</v>
          </cell>
          <cell r="H106">
            <v>0</v>
          </cell>
          <cell r="I106">
            <v>28.000000000000036</v>
          </cell>
        </row>
        <row r="107">
          <cell r="B107" t="str">
            <v>1.2.1.1.1.6</v>
          </cell>
          <cell r="C107" t="str">
            <v xml:space="preserve">Crol PFF México SAPI de CV  </v>
          </cell>
          <cell r="D107">
            <v>0</v>
          </cell>
          <cell r="E107">
            <v>0</v>
          </cell>
          <cell r="F107">
            <v>370</v>
          </cell>
          <cell r="G107">
            <v>370</v>
          </cell>
          <cell r="H107">
            <v>0</v>
          </cell>
          <cell r="I107">
            <v>0</v>
          </cell>
        </row>
        <row r="108">
          <cell r="B108" t="str">
            <v>1.2.1.1.1.7</v>
          </cell>
          <cell r="C108" t="str">
            <v xml:space="preserve">Miranda Lagunas y Asociados S.C.  </v>
          </cell>
          <cell r="D108">
            <v>0</v>
          </cell>
          <cell r="E108">
            <v>5220</v>
          </cell>
          <cell r="F108">
            <v>0</v>
          </cell>
          <cell r="G108">
            <v>5220</v>
          </cell>
          <cell r="H108">
            <v>0</v>
          </cell>
          <cell r="I108">
            <v>10440</v>
          </cell>
        </row>
        <row r="109">
          <cell r="B109" t="str">
            <v>1.2.1.1.1.12</v>
          </cell>
          <cell r="C109" t="str">
            <v xml:space="preserve">SINERGIA BIOMEDICA HOSPITALARIA SA DE CV  </v>
          </cell>
          <cell r="D109">
            <v>0</v>
          </cell>
          <cell r="E109">
            <v>16209.3092</v>
          </cell>
          <cell r="F109">
            <v>0</v>
          </cell>
          <cell r="G109">
            <v>0</v>
          </cell>
          <cell r="H109">
            <v>0</v>
          </cell>
          <cell r="I109">
            <v>16209.3092</v>
          </cell>
        </row>
        <row r="110">
          <cell r="B110" t="str">
            <v>1.2.1.1.1.15</v>
          </cell>
          <cell r="C110" t="str">
            <v xml:space="preserve">BESCO PROJECTS B.V..  </v>
          </cell>
          <cell r="D110">
            <v>0</v>
          </cell>
          <cell r="E110">
            <v>128.17989999999918</v>
          </cell>
          <cell r="F110">
            <v>0</v>
          </cell>
          <cell r="G110">
            <v>0</v>
          </cell>
          <cell r="H110">
            <v>0</v>
          </cell>
          <cell r="I110">
            <v>128.17989999999918</v>
          </cell>
        </row>
        <row r="111">
          <cell r="B111" t="str">
            <v>1.2.1.1.1.18</v>
          </cell>
          <cell r="C111" t="str">
            <v xml:space="preserve">JMM Servicios Aduanales, S.C.  </v>
          </cell>
          <cell r="D111">
            <v>0</v>
          </cell>
          <cell r="E111">
            <v>5.8</v>
          </cell>
          <cell r="F111">
            <v>0</v>
          </cell>
          <cell r="G111">
            <v>0</v>
          </cell>
          <cell r="H111">
            <v>0</v>
          </cell>
          <cell r="I111">
            <v>5.8</v>
          </cell>
        </row>
        <row r="112">
          <cell r="B112" t="str">
            <v>1.2.1.1.1.20</v>
          </cell>
          <cell r="C112" t="str">
            <v xml:space="preserve">MIENVIO DE MEXICO SAPI DE CV  </v>
          </cell>
          <cell r="D112">
            <v>0</v>
          </cell>
          <cell r="E112">
            <v>415.28</v>
          </cell>
          <cell r="F112">
            <v>0</v>
          </cell>
          <cell r="G112">
            <v>0</v>
          </cell>
          <cell r="H112">
            <v>0</v>
          </cell>
          <cell r="I112">
            <v>415.28</v>
          </cell>
        </row>
        <row r="113">
          <cell r="B113" t="str">
            <v>1.2.1.1.1.23</v>
          </cell>
          <cell r="C113" t="str">
            <v xml:space="preserve">INMOBILIARIA LANDE SA DE CV  </v>
          </cell>
          <cell r="D113">
            <v>0</v>
          </cell>
          <cell r="E113">
            <v>0</v>
          </cell>
          <cell r="F113">
            <v>6217.6</v>
          </cell>
          <cell r="G113">
            <v>6217.6</v>
          </cell>
          <cell r="H113">
            <v>0</v>
          </cell>
          <cell r="I113">
            <v>0</v>
          </cell>
        </row>
        <row r="114">
          <cell r="B114" t="str">
            <v>1.2.1.1.1.24</v>
          </cell>
          <cell r="C114" t="str">
            <v xml:space="preserve">PARQUE ARISTA, AC  </v>
          </cell>
          <cell r="D114">
            <v>0</v>
          </cell>
          <cell r="E114">
            <v>0</v>
          </cell>
          <cell r="F114">
            <v>507</v>
          </cell>
          <cell r="G114">
            <v>507</v>
          </cell>
          <cell r="H114">
            <v>0</v>
          </cell>
          <cell r="I114">
            <v>0</v>
          </cell>
        </row>
        <row r="115">
          <cell r="B115" t="str">
            <v>1.2.1.1.1.30</v>
          </cell>
          <cell r="C115" t="str">
            <v xml:space="preserve">FARMACIA GUADALAJARA S.A. DE C.V.  </v>
          </cell>
          <cell r="D115">
            <v>0</v>
          </cell>
          <cell r="E115">
            <v>49.9</v>
          </cell>
          <cell r="F115">
            <v>0</v>
          </cell>
          <cell r="G115">
            <v>0</v>
          </cell>
          <cell r="H115">
            <v>0</v>
          </cell>
          <cell r="I115">
            <v>49.9</v>
          </cell>
        </row>
        <row r="116">
          <cell r="B116" t="str">
            <v>1.2.1.1.1.32</v>
          </cell>
          <cell r="C116" t="str">
            <v xml:space="preserve">LA MERCANTIL PELETERA SA DE CV  </v>
          </cell>
          <cell r="D116">
            <v>0</v>
          </cell>
          <cell r="E116">
            <v>113.01</v>
          </cell>
          <cell r="F116">
            <v>0</v>
          </cell>
          <cell r="G116">
            <v>0</v>
          </cell>
          <cell r="H116">
            <v>0</v>
          </cell>
          <cell r="I116">
            <v>113.01</v>
          </cell>
        </row>
        <row r="117">
          <cell r="B117" t="str">
            <v>1.2.1.1.1.34</v>
          </cell>
          <cell r="C117" t="str">
            <v xml:space="preserve">Nueva Wal Mart de México, S. de R. L. de C.V.  </v>
          </cell>
          <cell r="D117">
            <v>0</v>
          </cell>
          <cell r="E117">
            <v>807</v>
          </cell>
          <cell r="F117">
            <v>0</v>
          </cell>
          <cell r="G117">
            <v>0</v>
          </cell>
          <cell r="H117">
            <v>0</v>
          </cell>
          <cell r="I117">
            <v>807</v>
          </cell>
        </row>
        <row r="118">
          <cell r="B118" t="str">
            <v>1.2.1.1.1.37</v>
          </cell>
          <cell r="C118" t="str">
            <v xml:space="preserve">Sistemas de Comercio Digital S. de R.L. de C.V.  </v>
          </cell>
          <cell r="D118">
            <v>0</v>
          </cell>
          <cell r="E118">
            <v>0</v>
          </cell>
          <cell r="F118">
            <v>986</v>
          </cell>
          <cell r="G118">
            <v>986</v>
          </cell>
          <cell r="H118">
            <v>0</v>
          </cell>
          <cell r="I118">
            <v>0</v>
          </cell>
        </row>
        <row r="119">
          <cell r="B119" t="str">
            <v>1.2.1.1.1.41</v>
          </cell>
          <cell r="C119" t="str">
            <v xml:space="preserve">Operadora OMX. S.A. de C.V.  </v>
          </cell>
          <cell r="D119">
            <v>0</v>
          </cell>
          <cell r="E119">
            <v>0</v>
          </cell>
          <cell r="F119">
            <v>0</v>
          </cell>
          <cell r="G119">
            <v>76.5</v>
          </cell>
          <cell r="H119">
            <v>0</v>
          </cell>
          <cell r="I119">
            <v>76.5</v>
          </cell>
        </row>
        <row r="120">
          <cell r="B120" t="str">
            <v>1.2.1.1.1.45</v>
          </cell>
          <cell r="C120" t="str">
            <v xml:space="preserve">HAMBURGUESAS FRANKYS, S.A DE C.V  </v>
          </cell>
          <cell r="D120">
            <v>0</v>
          </cell>
          <cell r="E120">
            <v>564</v>
          </cell>
          <cell r="F120">
            <v>0</v>
          </cell>
          <cell r="G120">
            <v>0</v>
          </cell>
          <cell r="H120">
            <v>0</v>
          </cell>
          <cell r="I120">
            <v>564</v>
          </cell>
        </row>
        <row r="121">
          <cell r="B121" t="str">
            <v>1.2.1.1.1.51</v>
          </cell>
          <cell r="C121" t="str">
            <v xml:space="preserve">Agencia Aduanal Primer Nivel, S.C.  </v>
          </cell>
          <cell r="D121">
            <v>0</v>
          </cell>
          <cell r="E121">
            <v>1.1599999999999999</v>
          </cell>
          <cell r="F121">
            <v>0</v>
          </cell>
          <cell r="G121">
            <v>0</v>
          </cell>
          <cell r="H121">
            <v>0</v>
          </cell>
          <cell r="I121">
            <v>1.1599999999999999</v>
          </cell>
        </row>
        <row r="122">
          <cell r="B122" t="str">
            <v>1.2.1.1.1.52</v>
          </cell>
          <cell r="C122" t="str">
            <v xml:space="preserve">TERRA-MEC SA DE CV  </v>
          </cell>
          <cell r="D122">
            <v>0</v>
          </cell>
          <cell r="E122">
            <v>270446.47160000005</v>
          </cell>
          <cell r="F122">
            <v>15183.2516</v>
          </cell>
          <cell r="G122">
            <v>314242.31800000003</v>
          </cell>
          <cell r="H122">
            <v>0</v>
          </cell>
          <cell r="I122">
            <v>569505.53800000006</v>
          </cell>
        </row>
        <row r="123">
          <cell r="B123" t="str">
            <v>1.2.1.1.1.54</v>
          </cell>
          <cell r="C123" t="str">
            <v xml:space="preserve">Servicios Gasolineros de México SA de CV  </v>
          </cell>
          <cell r="D123">
            <v>0</v>
          </cell>
          <cell r="E123">
            <v>2150</v>
          </cell>
          <cell r="F123">
            <v>3050</v>
          </cell>
          <cell r="G123">
            <v>3750</v>
          </cell>
          <cell r="H123">
            <v>0</v>
          </cell>
          <cell r="I123">
            <v>2850</v>
          </cell>
        </row>
        <row r="124">
          <cell r="B124" t="str">
            <v>1.2.1.1.1.56</v>
          </cell>
          <cell r="C124" t="str">
            <v xml:space="preserve">SERVICOM DE LA COSTA DEL PACIFICO SA DE CV  </v>
          </cell>
          <cell r="D124">
            <v>0</v>
          </cell>
          <cell r="E124">
            <v>1200</v>
          </cell>
          <cell r="F124">
            <v>0</v>
          </cell>
          <cell r="G124">
            <v>0</v>
          </cell>
          <cell r="H124">
            <v>0</v>
          </cell>
          <cell r="I124">
            <v>1200</v>
          </cell>
        </row>
        <row r="125">
          <cell r="B125" t="str">
            <v>1.2.1.1.1.58</v>
          </cell>
          <cell r="C125" t="str">
            <v xml:space="preserve">WEWORK MEXICO CO, S. DE R.L. DE C.V.  </v>
          </cell>
          <cell r="D125">
            <v>0</v>
          </cell>
          <cell r="E125">
            <v>17699.999999999978</v>
          </cell>
          <cell r="F125">
            <v>17585.599999999999</v>
          </cell>
          <cell r="G125">
            <v>17585.599999999999</v>
          </cell>
          <cell r="H125">
            <v>0</v>
          </cell>
          <cell r="I125">
            <v>17699.999999999978</v>
          </cell>
        </row>
        <row r="126">
          <cell r="B126" t="str">
            <v>1.2.1.1.1.60</v>
          </cell>
          <cell r="C126" t="str">
            <v xml:space="preserve">ESTACIONAMIENTO NO DEDUCIBLE  </v>
          </cell>
          <cell r="D126">
            <v>0</v>
          </cell>
          <cell r="E126">
            <v>0</v>
          </cell>
          <cell r="F126">
            <v>45</v>
          </cell>
          <cell r="G126">
            <v>45</v>
          </cell>
          <cell r="H126">
            <v>0</v>
          </cell>
          <cell r="I126">
            <v>0</v>
          </cell>
        </row>
        <row r="127">
          <cell r="B127" t="str">
            <v>1.2.1.1.1.62</v>
          </cell>
          <cell r="C127" t="str">
            <v xml:space="preserve">SERVICIO CUPULA SA DE CV  </v>
          </cell>
          <cell r="D127">
            <v>0</v>
          </cell>
          <cell r="E127">
            <v>900.00000000000023</v>
          </cell>
          <cell r="F127">
            <v>0</v>
          </cell>
          <cell r="G127">
            <v>700</v>
          </cell>
          <cell r="H127">
            <v>0</v>
          </cell>
          <cell r="I127">
            <v>1600.0000000000002</v>
          </cell>
        </row>
        <row r="128">
          <cell r="B128" t="str">
            <v>1.2.1.1.1.64</v>
          </cell>
          <cell r="C128" t="str">
            <v xml:space="preserve">JOMAR INDUSTRIAS S.A. DE C.V.  </v>
          </cell>
          <cell r="D128">
            <v>0</v>
          </cell>
          <cell r="E128">
            <v>1372.74</v>
          </cell>
          <cell r="F128">
            <v>0</v>
          </cell>
          <cell r="G128">
            <v>0</v>
          </cell>
          <cell r="H128">
            <v>0</v>
          </cell>
          <cell r="I128">
            <v>1372.74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200</v>
          </cell>
          <cell r="H129">
            <v>0</v>
          </cell>
          <cell r="I129">
            <v>200</v>
          </cell>
        </row>
        <row r="130">
          <cell r="B130" t="str">
            <v>1.2.1.1.1.72</v>
          </cell>
          <cell r="C130" t="str">
            <v>EDENRED MÉXICO, S.A. DE C.V.</v>
          </cell>
          <cell r="D130">
            <v>0</v>
          </cell>
          <cell r="E130">
            <v>0</v>
          </cell>
          <cell r="F130">
            <v>140.01</v>
          </cell>
          <cell r="G130">
            <v>140.01</v>
          </cell>
          <cell r="H130">
            <v>0</v>
          </cell>
          <cell r="I130">
            <v>0</v>
          </cell>
        </row>
        <row r="131">
          <cell r="B131" t="str">
            <v>1.2.1.1.1.78</v>
          </cell>
          <cell r="C131" t="str">
            <v xml:space="preserve">GAMA CARGO S.C.  </v>
          </cell>
          <cell r="D131">
            <v>0</v>
          </cell>
          <cell r="E131">
            <v>0</v>
          </cell>
          <cell r="F131">
            <v>17680</v>
          </cell>
          <cell r="G131">
            <v>17680</v>
          </cell>
          <cell r="H131">
            <v>0</v>
          </cell>
          <cell r="I131">
            <v>0</v>
          </cell>
        </row>
        <row r="132">
          <cell r="B132" t="str">
            <v>1.2.1.1.1.79</v>
          </cell>
          <cell r="C132" t="str">
            <v xml:space="preserve">IT PUNTO DIGITAL SA DE CV  </v>
          </cell>
          <cell r="D132">
            <v>0</v>
          </cell>
          <cell r="E132">
            <v>0</v>
          </cell>
          <cell r="F132">
            <v>0</v>
          </cell>
          <cell r="G132">
            <v>105</v>
          </cell>
          <cell r="H132">
            <v>0</v>
          </cell>
          <cell r="I132">
            <v>105</v>
          </cell>
        </row>
        <row r="133">
          <cell r="B133" t="str">
            <v>1.2.1.1.1.81</v>
          </cell>
          <cell r="C133" t="str">
            <v xml:space="preserve">OFFICE DEPOT DE MEXICO SA DE CV  </v>
          </cell>
          <cell r="D133">
            <v>0</v>
          </cell>
          <cell r="E133">
            <v>109</v>
          </cell>
          <cell r="F133">
            <v>249</v>
          </cell>
          <cell r="G133">
            <v>647</v>
          </cell>
          <cell r="H133">
            <v>0</v>
          </cell>
          <cell r="I133">
            <v>507</v>
          </cell>
        </row>
        <row r="134">
          <cell r="B134" t="str">
            <v>1.2.1.1.1.82</v>
          </cell>
          <cell r="C134" t="str">
            <v xml:space="preserve">GRUPO SODB SA DE CV  </v>
          </cell>
          <cell r="D134">
            <v>0</v>
          </cell>
          <cell r="E134">
            <v>0</v>
          </cell>
          <cell r="F134">
            <v>0</v>
          </cell>
          <cell r="G134">
            <v>1134.78</v>
          </cell>
          <cell r="H134">
            <v>0</v>
          </cell>
          <cell r="I134">
            <v>1134.78</v>
          </cell>
        </row>
        <row r="135">
          <cell r="B135" t="str">
            <v>1.2.1.1.1.83</v>
          </cell>
          <cell r="C135" t="str">
            <v xml:space="preserve">Juan Benito Salinas Ramos  </v>
          </cell>
          <cell r="D135">
            <v>0</v>
          </cell>
          <cell r="E135">
            <v>1215</v>
          </cell>
          <cell r="F135">
            <v>0</v>
          </cell>
          <cell r="G135">
            <v>0</v>
          </cell>
          <cell r="H135">
            <v>0</v>
          </cell>
          <cell r="I135">
            <v>1215</v>
          </cell>
        </row>
        <row r="136">
          <cell r="B136" t="str">
            <v>1.2.1.1.1.85</v>
          </cell>
          <cell r="C136" t="str">
            <v xml:space="preserve">ASOCIACION NEOLONESA DE PROFESIONALES EN ESTERILIZACION HOSPITALARIA AC  </v>
          </cell>
          <cell r="D136">
            <v>0</v>
          </cell>
          <cell r="E136">
            <v>18000</v>
          </cell>
          <cell r="F136">
            <v>0</v>
          </cell>
          <cell r="G136">
            <v>0</v>
          </cell>
          <cell r="H136">
            <v>0</v>
          </cell>
          <cell r="I136">
            <v>18000</v>
          </cell>
        </row>
        <row r="137">
          <cell r="B137" t="str">
            <v>1.2.1.1.1.86</v>
          </cell>
          <cell r="C137" t="str">
            <v xml:space="preserve">PHARMA PLUS SA DE CV  </v>
          </cell>
          <cell r="D137">
            <v>0</v>
          </cell>
          <cell r="E137">
            <v>338</v>
          </cell>
          <cell r="F137">
            <v>0</v>
          </cell>
          <cell r="G137">
            <v>0</v>
          </cell>
          <cell r="H137">
            <v>0</v>
          </cell>
          <cell r="I137">
            <v>338</v>
          </cell>
        </row>
        <row r="138">
          <cell r="B138" t="str">
            <v>1.2.1.1.1.87</v>
          </cell>
          <cell r="C138" t="str">
            <v xml:space="preserve">RESTAURANTE COPPLA SA DE CV  </v>
          </cell>
          <cell r="D138">
            <v>0</v>
          </cell>
          <cell r="E138">
            <v>299</v>
          </cell>
          <cell r="F138">
            <v>0</v>
          </cell>
          <cell r="G138">
            <v>0</v>
          </cell>
          <cell r="H138">
            <v>0</v>
          </cell>
          <cell r="I138">
            <v>299</v>
          </cell>
        </row>
        <row r="139">
          <cell r="B139" t="str">
            <v>1.2.1.1.1.88</v>
          </cell>
          <cell r="C139" t="str">
            <v xml:space="preserve">ECONOLLANTAS  SERVICIOS Y ACCESORIOS SA DE CV  </v>
          </cell>
          <cell r="D139">
            <v>0</v>
          </cell>
          <cell r="E139">
            <v>0</v>
          </cell>
          <cell r="F139">
            <v>0</v>
          </cell>
          <cell r="G139">
            <v>4476</v>
          </cell>
          <cell r="H139">
            <v>0</v>
          </cell>
          <cell r="I139">
            <v>4476</v>
          </cell>
        </row>
        <row r="140">
          <cell r="B140" t="str">
            <v>1.2.1.1.1.89</v>
          </cell>
          <cell r="C140" t="str">
            <v xml:space="preserve">GRUPO INTERNACIONAL RAMOS VILLALON S DE RL DE CV  </v>
          </cell>
          <cell r="D140">
            <v>0</v>
          </cell>
          <cell r="E140">
            <v>0</v>
          </cell>
          <cell r="F140">
            <v>0</v>
          </cell>
          <cell r="G140">
            <v>299</v>
          </cell>
          <cell r="H140">
            <v>0</v>
          </cell>
          <cell r="I140">
            <v>299</v>
          </cell>
        </row>
        <row r="141">
          <cell r="B141" t="str">
            <v>1.2.1.1.1.90</v>
          </cell>
          <cell r="C141" t="str">
            <v xml:space="preserve">HILTON GARDEN INN MONTERREY OBISPADO PROMOTORA DEVI S.A. DE C.V.  </v>
          </cell>
          <cell r="D141">
            <v>0</v>
          </cell>
          <cell r="E141">
            <v>0</v>
          </cell>
          <cell r="F141">
            <v>0</v>
          </cell>
          <cell r="G141">
            <v>598</v>
          </cell>
          <cell r="H141">
            <v>0</v>
          </cell>
          <cell r="I141">
            <v>598</v>
          </cell>
        </row>
        <row r="142">
          <cell r="B142" t="str">
            <v>1.2.1.1.1.91</v>
          </cell>
          <cell r="C142" t="str">
            <v xml:space="preserve">Panman S. A. de C. V.  </v>
          </cell>
          <cell r="D142">
            <v>0</v>
          </cell>
          <cell r="E142">
            <v>0</v>
          </cell>
          <cell r="F142">
            <v>0</v>
          </cell>
          <cell r="G142">
            <v>332</v>
          </cell>
          <cell r="H142">
            <v>0</v>
          </cell>
          <cell r="I142">
            <v>332</v>
          </cell>
        </row>
        <row r="143">
          <cell r="B143" t="str">
            <v>1.2.1.1.1.92</v>
          </cell>
          <cell r="C143" t="str">
            <v xml:space="preserve">RED ESTATAL DE AUTOPISTAS DE NUEVO LEON  </v>
          </cell>
          <cell r="D143">
            <v>0</v>
          </cell>
          <cell r="E143">
            <v>0</v>
          </cell>
          <cell r="F143">
            <v>50</v>
          </cell>
          <cell r="G143">
            <v>100</v>
          </cell>
          <cell r="H143">
            <v>0</v>
          </cell>
          <cell r="I143">
            <v>50</v>
          </cell>
        </row>
        <row r="144">
          <cell r="B144" t="str">
            <v>1.2.1.1.1.93</v>
          </cell>
          <cell r="C144" t="str">
            <v xml:space="preserve">ELECTRONICA SIERRA MADRE, S.A. DE C.V.  </v>
          </cell>
          <cell r="D144">
            <v>0</v>
          </cell>
          <cell r="E144">
            <v>0</v>
          </cell>
          <cell r="F144">
            <v>0</v>
          </cell>
          <cell r="G144">
            <v>199</v>
          </cell>
          <cell r="H144">
            <v>0</v>
          </cell>
          <cell r="I144">
            <v>199</v>
          </cell>
        </row>
        <row r="145">
          <cell r="B145" t="str">
            <v>1.2.1.1.1.94</v>
          </cell>
          <cell r="C145" t="str">
            <v xml:space="preserve">Despegar.com México S.A de C.V.  </v>
          </cell>
          <cell r="D145">
            <v>0</v>
          </cell>
          <cell r="E145">
            <v>0</v>
          </cell>
          <cell r="F145">
            <v>0</v>
          </cell>
          <cell r="G145">
            <v>3464</v>
          </cell>
          <cell r="H145">
            <v>0</v>
          </cell>
          <cell r="I145">
            <v>3464</v>
          </cell>
        </row>
        <row r="146">
          <cell r="B146" t="str">
            <v>1.2.1.1.1.95</v>
          </cell>
          <cell r="C146" t="str">
            <v xml:space="preserve">ELECTRONICA GARZA SADA, S.A. DE C.V.  </v>
          </cell>
          <cell r="D146">
            <v>0</v>
          </cell>
          <cell r="E146">
            <v>0</v>
          </cell>
          <cell r="F146">
            <v>0</v>
          </cell>
          <cell r="G146">
            <v>49</v>
          </cell>
          <cell r="H146">
            <v>0</v>
          </cell>
          <cell r="I146">
            <v>49</v>
          </cell>
        </row>
        <row r="147">
          <cell r="B147" t="str">
            <v>1.2.1.1.1.96</v>
          </cell>
          <cell r="C147" t="str">
            <v xml:space="preserve">SUMINISTROS Y EQUIPOS MEDICOS NUEVO LEON SA DE CV  </v>
          </cell>
          <cell r="D147">
            <v>0</v>
          </cell>
          <cell r="E147">
            <v>0</v>
          </cell>
          <cell r="F147">
            <v>0</v>
          </cell>
          <cell r="G147">
            <v>184.44</v>
          </cell>
          <cell r="H147">
            <v>0</v>
          </cell>
          <cell r="I147">
            <v>184.44</v>
          </cell>
        </row>
        <row r="148">
          <cell r="B148" t="str">
            <v>1.2.1.1.1.97</v>
          </cell>
          <cell r="C148" t="str">
            <v xml:space="preserve">7-Eleven México, S.A. de C.V.  </v>
          </cell>
          <cell r="D148">
            <v>0</v>
          </cell>
          <cell r="E148">
            <v>0</v>
          </cell>
          <cell r="F148">
            <v>0</v>
          </cell>
          <cell r="G148">
            <v>216.5001</v>
          </cell>
          <cell r="H148">
            <v>0</v>
          </cell>
          <cell r="I148">
            <v>216.5001</v>
          </cell>
        </row>
        <row r="149">
          <cell r="B149" t="str">
            <v>1.2.1.1.1.98</v>
          </cell>
          <cell r="C149" t="str">
            <v xml:space="preserve">ARAL STATION  </v>
          </cell>
          <cell r="D149">
            <v>0</v>
          </cell>
          <cell r="E149">
            <v>0</v>
          </cell>
          <cell r="F149">
            <v>103.83</v>
          </cell>
          <cell r="G149">
            <v>103.83</v>
          </cell>
          <cell r="H149">
            <v>0</v>
          </cell>
          <cell r="I149">
            <v>0</v>
          </cell>
        </row>
        <row r="150">
          <cell r="B150" t="str">
            <v>1.2.1.1.1.99</v>
          </cell>
          <cell r="C150" t="str">
            <v xml:space="preserve">BELFORT SOUVENIR EN TA  </v>
          </cell>
          <cell r="D150">
            <v>0</v>
          </cell>
          <cell r="E150">
            <v>0</v>
          </cell>
          <cell r="F150">
            <v>690.90000000000009</v>
          </cell>
          <cell r="G150">
            <v>690.90000000000009</v>
          </cell>
          <cell r="H150">
            <v>0</v>
          </cell>
          <cell r="I150">
            <v>0</v>
          </cell>
        </row>
        <row r="151">
          <cell r="B151" t="str">
            <v>1.2.1.1.1.101</v>
          </cell>
          <cell r="C151" t="str">
            <v xml:space="preserve">PICK'S  </v>
          </cell>
          <cell r="D151">
            <v>0</v>
          </cell>
          <cell r="E151">
            <v>0</v>
          </cell>
          <cell r="F151">
            <v>871.84</v>
          </cell>
          <cell r="G151">
            <v>871.84</v>
          </cell>
          <cell r="H151">
            <v>0</v>
          </cell>
          <cell r="I151">
            <v>0</v>
          </cell>
        </row>
        <row r="152">
          <cell r="B152" t="str">
            <v>1.2.1.1.1.102</v>
          </cell>
          <cell r="C152" t="str">
            <v xml:space="preserve">DE VIER WINDEN  </v>
          </cell>
          <cell r="D152">
            <v>0</v>
          </cell>
          <cell r="E152">
            <v>0</v>
          </cell>
          <cell r="F152">
            <v>614.13</v>
          </cell>
          <cell r="G152">
            <v>614.13</v>
          </cell>
          <cell r="H152">
            <v>0</v>
          </cell>
          <cell r="I152">
            <v>0</v>
          </cell>
        </row>
        <row r="153">
          <cell r="B153" t="str">
            <v>1.2.1.1.1.103</v>
          </cell>
          <cell r="C153" t="str">
            <v xml:space="preserve">HOLIDAY INN HASSELT P  </v>
          </cell>
          <cell r="D153">
            <v>0</v>
          </cell>
          <cell r="E153">
            <v>0</v>
          </cell>
          <cell r="F153">
            <v>603.16</v>
          </cell>
          <cell r="G153">
            <v>603.16</v>
          </cell>
          <cell r="H153">
            <v>0</v>
          </cell>
          <cell r="I153">
            <v>0</v>
          </cell>
        </row>
        <row r="154">
          <cell r="B154" t="str">
            <v>1.2.1.1.1.104</v>
          </cell>
          <cell r="C154" t="str">
            <v xml:space="preserve">STARBUCKS BRUGGE  </v>
          </cell>
          <cell r="D154">
            <v>0</v>
          </cell>
          <cell r="E154">
            <v>0</v>
          </cell>
          <cell r="F154">
            <v>81.150000000000006</v>
          </cell>
          <cell r="G154">
            <v>81.150000000000006</v>
          </cell>
          <cell r="H154">
            <v>0</v>
          </cell>
          <cell r="I154">
            <v>0</v>
          </cell>
        </row>
        <row r="155">
          <cell r="B155" t="str">
            <v>1.2.1.1.1.105</v>
          </cell>
          <cell r="C155" t="str">
            <v xml:space="preserve">COPPEL PLAZA SANTIN  </v>
          </cell>
          <cell r="D155">
            <v>0</v>
          </cell>
          <cell r="E155">
            <v>0</v>
          </cell>
          <cell r="F155">
            <v>5597</v>
          </cell>
          <cell r="G155">
            <v>5597</v>
          </cell>
          <cell r="H155">
            <v>0</v>
          </cell>
          <cell r="I155">
            <v>0</v>
          </cell>
        </row>
        <row r="156">
          <cell r="B156" t="str">
            <v>1.2.1.1.1.106</v>
          </cell>
          <cell r="C156" t="str">
            <v xml:space="preserve">SUPERCENTER SANTIN  </v>
          </cell>
          <cell r="D156">
            <v>0</v>
          </cell>
          <cell r="E156">
            <v>0</v>
          </cell>
          <cell r="F156">
            <v>1273.72</v>
          </cell>
          <cell r="G156">
            <v>1273.72</v>
          </cell>
          <cell r="H156">
            <v>0</v>
          </cell>
          <cell r="I156">
            <v>0</v>
          </cell>
        </row>
        <row r="157">
          <cell r="B157" t="str">
            <v>1.2.1.1.1.107</v>
          </cell>
          <cell r="C157" t="str">
            <v xml:space="preserve">TRANSACCION MICROSOFT  </v>
          </cell>
          <cell r="D157">
            <v>0</v>
          </cell>
          <cell r="E157">
            <v>0</v>
          </cell>
          <cell r="F157">
            <v>422</v>
          </cell>
          <cell r="G157">
            <v>422</v>
          </cell>
          <cell r="H157">
            <v>0</v>
          </cell>
          <cell r="I157">
            <v>0</v>
          </cell>
        </row>
        <row r="158">
          <cell r="B158" t="str">
            <v>1.2.1.1.1.108</v>
          </cell>
          <cell r="C158" t="str">
            <v xml:space="preserve">DENNY'S INC  </v>
          </cell>
          <cell r="D158">
            <v>0</v>
          </cell>
          <cell r="E158">
            <v>0</v>
          </cell>
          <cell r="F158">
            <v>357.81</v>
          </cell>
          <cell r="G158">
            <v>357.81</v>
          </cell>
          <cell r="H158">
            <v>0</v>
          </cell>
          <cell r="I158">
            <v>0</v>
          </cell>
        </row>
        <row r="159">
          <cell r="B159" t="str">
            <v>1.2.1.1.1.109</v>
          </cell>
          <cell r="C159" t="str">
            <v xml:space="preserve">CDSR  </v>
          </cell>
          <cell r="D159">
            <v>0</v>
          </cell>
          <cell r="E159">
            <v>0</v>
          </cell>
          <cell r="F159">
            <v>486.62</v>
          </cell>
          <cell r="G159">
            <v>486.62</v>
          </cell>
          <cell r="H159">
            <v>0</v>
          </cell>
          <cell r="I159">
            <v>0</v>
          </cell>
        </row>
        <row r="160">
          <cell r="B160" t="str">
            <v>1.2.1.1.1.110</v>
          </cell>
          <cell r="C160" t="str">
            <v xml:space="preserve">VIVAAEROBUS  </v>
          </cell>
          <cell r="D160">
            <v>0</v>
          </cell>
          <cell r="E160">
            <v>0</v>
          </cell>
          <cell r="F160">
            <v>1619.57</v>
          </cell>
          <cell r="G160">
            <v>1619.57</v>
          </cell>
          <cell r="H160">
            <v>0</v>
          </cell>
          <cell r="I160">
            <v>0</v>
          </cell>
        </row>
        <row r="161">
          <cell r="B161" t="str">
            <v>1.2.1.1.1.111</v>
          </cell>
          <cell r="C161" t="str">
            <v xml:space="preserve">DESPEGAR  </v>
          </cell>
          <cell r="D161">
            <v>0</v>
          </cell>
          <cell r="E161">
            <v>0</v>
          </cell>
          <cell r="F161">
            <v>1676.09</v>
          </cell>
          <cell r="G161">
            <v>1676.09</v>
          </cell>
          <cell r="H161">
            <v>0</v>
          </cell>
          <cell r="I161">
            <v>0</v>
          </cell>
        </row>
        <row r="162">
          <cell r="B162" t="str">
            <v>1.2.1.1.1.112</v>
          </cell>
          <cell r="C162" t="str">
            <v xml:space="preserve">SQ *HEALTHMARK INDUSTR  </v>
          </cell>
          <cell r="D162">
            <v>0</v>
          </cell>
          <cell r="E162">
            <v>0</v>
          </cell>
          <cell r="F162">
            <v>406.37</v>
          </cell>
          <cell r="G162">
            <v>406.37</v>
          </cell>
          <cell r="H162">
            <v>0</v>
          </cell>
          <cell r="I162">
            <v>0</v>
          </cell>
        </row>
        <row r="163">
          <cell r="B163" t="str">
            <v>1.2.1.1.1.113</v>
          </cell>
          <cell r="C163" t="str">
            <v xml:space="preserve">THE RK CULINARY GROUP  </v>
          </cell>
          <cell r="D163">
            <v>0</v>
          </cell>
          <cell r="E163">
            <v>0</v>
          </cell>
          <cell r="F163">
            <v>264.14</v>
          </cell>
          <cell r="G163">
            <v>264.14</v>
          </cell>
          <cell r="H163">
            <v>0</v>
          </cell>
          <cell r="I163">
            <v>0</v>
          </cell>
        </row>
        <row r="164">
          <cell r="B164" t="str">
            <v>1.2.1.1.1.114</v>
          </cell>
          <cell r="C164" t="str">
            <v xml:space="preserve">HOT HILTON GARDEN IN 4  </v>
          </cell>
          <cell r="D164">
            <v>0</v>
          </cell>
          <cell r="E164">
            <v>0</v>
          </cell>
          <cell r="F164">
            <v>1668.65</v>
          </cell>
          <cell r="G164">
            <v>1668.65</v>
          </cell>
          <cell r="H164">
            <v>0</v>
          </cell>
          <cell r="I164">
            <v>0</v>
          </cell>
        </row>
        <row r="165">
          <cell r="B165" t="str">
            <v>1.2.1.1.1.115</v>
          </cell>
          <cell r="C165" t="str">
            <v xml:space="preserve">SAT SMOKE SHACK  </v>
          </cell>
          <cell r="D165">
            <v>0</v>
          </cell>
          <cell r="E165">
            <v>0</v>
          </cell>
          <cell r="F165">
            <v>335.47</v>
          </cell>
          <cell r="G165">
            <v>335.47</v>
          </cell>
          <cell r="H165">
            <v>0</v>
          </cell>
          <cell r="I165">
            <v>0</v>
          </cell>
        </row>
        <row r="166">
          <cell r="B166" t="str">
            <v>1.2.1.1.1.116</v>
          </cell>
          <cell r="C166" t="str">
            <v xml:space="preserve">REST ARROYO  </v>
          </cell>
          <cell r="D166">
            <v>0</v>
          </cell>
          <cell r="E166">
            <v>0</v>
          </cell>
          <cell r="F166">
            <v>3432.75</v>
          </cell>
          <cell r="G166">
            <v>3432.75</v>
          </cell>
          <cell r="H166">
            <v>0</v>
          </cell>
          <cell r="I166">
            <v>0</v>
          </cell>
        </row>
        <row r="167">
          <cell r="B167" t="str">
            <v>1.2.1.1.1.117</v>
          </cell>
          <cell r="C167" t="str">
            <v xml:space="preserve">VIVA AEROBUS CI  </v>
          </cell>
          <cell r="D167">
            <v>0</v>
          </cell>
          <cell r="E167">
            <v>0</v>
          </cell>
          <cell r="F167">
            <v>1419.34</v>
          </cell>
          <cell r="G167">
            <v>1419.34</v>
          </cell>
          <cell r="H167">
            <v>0</v>
          </cell>
          <cell r="I167">
            <v>0</v>
          </cell>
        </row>
        <row r="168">
          <cell r="B168" t="str">
            <v>1.2.1.1.2</v>
          </cell>
          <cell r="C168" t="str">
            <v xml:space="preserve"> PROVEEDORES EXTRANJEROS </v>
          </cell>
          <cell r="D168">
            <v>0</v>
          </cell>
          <cell r="E168">
            <v>230477.25078970479</v>
          </cell>
          <cell r="F168">
            <v>110641.9525779328</v>
          </cell>
          <cell r="G168">
            <v>55101.701875040002</v>
          </cell>
          <cell r="H168">
            <v>0</v>
          </cell>
          <cell r="I168">
            <v>174937.00008681198</v>
          </cell>
        </row>
        <row r="169">
          <cell r="B169" t="str">
            <v>1.2.1.1.2.3</v>
          </cell>
          <cell r="C169" t="str">
            <v xml:space="preserve">TERRAGENE LLC  </v>
          </cell>
          <cell r="D169">
            <v>0</v>
          </cell>
          <cell r="E169">
            <v>216517.8087572048</v>
          </cell>
          <cell r="F169">
            <v>109981.8327779328</v>
          </cell>
          <cell r="G169">
            <v>53835.701875040002</v>
          </cell>
          <cell r="H169">
            <v>0</v>
          </cell>
          <cell r="I169">
            <v>160371.677854312</v>
          </cell>
        </row>
        <row r="170">
          <cell r="B170" t="str">
            <v>1.2.1.1.2.4</v>
          </cell>
          <cell r="C170" t="str">
            <v xml:space="preserve">MICROSOFT CORPORATION  </v>
          </cell>
          <cell r="D170">
            <v>0</v>
          </cell>
          <cell r="E170">
            <v>0</v>
          </cell>
          <cell r="F170">
            <v>0</v>
          </cell>
          <cell r="G170">
            <v>1266</v>
          </cell>
          <cell r="H170">
            <v>0</v>
          </cell>
          <cell r="I170">
            <v>1266</v>
          </cell>
        </row>
        <row r="171">
          <cell r="B171" t="str">
            <v>1.2.1.1.2.5</v>
          </cell>
          <cell r="C171" t="str">
            <v xml:space="preserve">AYGUN CERRAHI ALETLER A.S.  </v>
          </cell>
          <cell r="D171">
            <v>0</v>
          </cell>
          <cell r="E171">
            <v>13959.442481000002</v>
          </cell>
          <cell r="F171">
            <v>660.11980000000005</v>
          </cell>
          <cell r="G171">
            <v>0</v>
          </cell>
          <cell r="H171">
            <v>0</v>
          </cell>
          <cell r="I171">
            <v>13299.322681000001</v>
          </cell>
        </row>
        <row r="172">
          <cell r="B172" t="str">
            <v>1.2.1.3</v>
          </cell>
          <cell r="C172" t="str">
            <v xml:space="preserve"> OBLIGACIONES ACUMULADAS </v>
          </cell>
          <cell r="D172">
            <v>0</v>
          </cell>
          <cell r="E172">
            <v>570417.94292463595</v>
          </cell>
          <cell r="F172">
            <v>178427.55000000002</v>
          </cell>
          <cell r="G172">
            <v>124443.76000000001</v>
          </cell>
          <cell r="H172">
            <v>0</v>
          </cell>
          <cell r="I172">
            <v>516434.15292463591</v>
          </cell>
        </row>
        <row r="173">
          <cell r="B173" t="str">
            <v>1.2.1.3.1</v>
          </cell>
          <cell r="C173" t="str">
            <v xml:space="preserve"> ACREEDORES DIVERSOS </v>
          </cell>
          <cell r="D173">
            <v>0</v>
          </cell>
          <cell r="E173">
            <v>505763.00292463572</v>
          </cell>
          <cell r="F173">
            <v>59520.48000000001</v>
          </cell>
          <cell r="G173">
            <v>64124.48000000001</v>
          </cell>
          <cell r="H173">
            <v>0</v>
          </cell>
          <cell r="I173">
            <v>510367.00292463572</v>
          </cell>
        </row>
        <row r="174">
          <cell r="B174" t="str">
            <v>1.2.1.3.1.1</v>
          </cell>
          <cell r="C174" t="str">
            <v xml:space="preserve"> ACREEDORES DIVERSOS NACIONALES </v>
          </cell>
          <cell r="D174">
            <v>0</v>
          </cell>
          <cell r="E174">
            <v>505763.00292463572</v>
          </cell>
          <cell r="F174">
            <v>59520.48000000001</v>
          </cell>
          <cell r="G174">
            <v>64124.48000000001</v>
          </cell>
          <cell r="H174">
            <v>0</v>
          </cell>
          <cell r="I174">
            <v>510367.00292463572</v>
          </cell>
        </row>
        <row r="175">
          <cell r="B175" t="str">
            <v>1.2.1.3.1.1.1</v>
          </cell>
          <cell r="C175" t="str">
            <v xml:space="preserve">ERNESTO LARIOS LEON  </v>
          </cell>
          <cell r="D175">
            <v>0</v>
          </cell>
          <cell r="E175">
            <v>507306</v>
          </cell>
          <cell r="F175">
            <v>0</v>
          </cell>
          <cell r="G175">
            <v>0</v>
          </cell>
          <cell r="H175">
            <v>0</v>
          </cell>
          <cell r="I175">
            <v>507306</v>
          </cell>
        </row>
        <row r="176">
          <cell r="B176" t="str">
            <v>1.2.1.3.1.1.7</v>
          </cell>
          <cell r="C176" t="str">
            <v>EDUARDO ROMERO FLORES</v>
          </cell>
          <cell r="D176">
            <v>0</v>
          </cell>
          <cell r="E176">
            <v>0</v>
          </cell>
          <cell r="F176">
            <v>5336.37</v>
          </cell>
          <cell r="G176">
            <v>5336.37</v>
          </cell>
          <cell r="H176">
            <v>0</v>
          </cell>
          <cell r="I176">
            <v>0</v>
          </cell>
        </row>
        <row r="177">
          <cell r="B177" t="str">
            <v>1.2.1.3.1.1.10</v>
          </cell>
          <cell r="C177" t="str">
            <v xml:space="preserve">SALISA CELIA GASCA COLIN  </v>
          </cell>
          <cell r="D177">
            <v>0</v>
          </cell>
          <cell r="E177">
            <v>0</v>
          </cell>
          <cell r="F177">
            <v>6061.93</v>
          </cell>
          <cell r="G177">
            <v>6061.93</v>
          </cell>
          <cell r="H177">
            <v>0</v>
          </cell>
          <cell r="I177">
            <v>0</v>
          </cell>
        </row>
        <row r="178">
          <cell r="B178" t="str">
            <v>1.2.1.3.1.1.11</v>
          </cell>
          <cell r="C178" t="str">
            <v xml:space="preserve">BRENDA ABIGAIL RIOS MARTINEZ  </v>
          </cell>
          <cell r="D178">
            <v>0</v>
          </cell>
          <cell r="E178">
            <v>0</v>
          </cell>
          <cell r="F178">
            <v>206.09</v>
          </cell>
          <cell r="G178">
            <v>206.09</v>
          </cell>
          <cell r="H178">
            <v>0</v>
          </cell>
          <cell r="I178">
            <v>0</v>
          </cell>
        </row>
        <row r="179">
          <cell r="B179" t="str">
            <v>1.2.1.3.1.1.14</v>
          </cell>
          <cell r="C179" t="str">
            <v xml:space="preserve">BRENDA GUTIERREZ VILLANUEVA  </v>
          </cell>
          <cell r="D179">
            <v>0</v>
          </cell>
          <cell r="E179">
            <v>0</v>
          </cell>
          <cell r="F179">
            <v>6530</v>
          </cell>
          <cell r="G179">
            <v>6530</v>
          </cell>
          <cell r="H179">
            <v>0</v>
          </cell>
          <cell r="I179">
            <v>0</v>
          </cell>
        </row>
        <row r="180">
          <cell r="B180" t="str">
            <v>1.2.1.3.1.1.16</v>
          </cell>
          <cell r="C180" t="str">
            <v xml:space="preserve">DANIELA ALEJANDRA VILLANUEVA CUEVAS  </v>
          </cell>
          <cell r="D180">
            <v>0</v>
          </cell>
          <cell r="E180">
            <v>0</v>
          </cell>
          <cell r="F180">
            <v>5609.89</v>
          </cell>
          <cell r="G180">
            <v>5609.89</v>
          </cell>
          <cell r="H180">
            <v>0</v>
          </cell>
          <cell r="I180">
            <v>0</v>
          </cell>
        </row>
        <row r="181">
          <cell r="B181" t="str">
            <v>1.2.1.3.1.1.18</v>
          </cell>
          <cell r="C181" t="str">
            <v xml:space="preserve">MARIANA MONSERRAT MARIN CAMPOS  </v>
          </cell>
          <cell r="D181">
            <v>0</v>
          </cell>
          <cell r="E181">
            <v>0</v>
          </cell>
          <cell r="F181">
            <v>4300</v>
          </cell>
          <cell r="G181">
            <v>4300</v>
          </cell>
          <cell r="H181">
            <v>0</v>
          </cell>
          <cell r="I181">
            <v>0</v>
          </cell>
        </row>
        <row r="182">
          <cell r="B182" t="str">
            <v>1.2.1.3.1.1.20</v>
          </cell>
          <cell r="C182" t="str">
            <v xml:space="preserve">CITLALLI GARCIA ALVARADO  </v>
          </cell>
          <cell r="D182">
            <v>0</v>
          </cell>
          <cell r="E182">
            <v>0</v>
          </cell>
          <cell r="F182">
            <v>5000</v>
          </cell>
          <cell r="G182">
            <v>5000</v>
          </cell>
          <cell r="H182">
            <v>0</v>
          </cell>
          <cell r="I182">
            <v>0</v>
          </cell>
        </row>
        <row r="183">
          <cell r="B183" t="str">
            <v>1.2.1.3.1.1.21</v>
          </cell>
          <cell r="C183" t="str">
            <v xml:space="preserve">ANDREA DE LA LUZ GARCIA  </v>
          </cell>
          <cell r="D183">
            <v>0</v>
          </cell>
          <cell r="E183">
            <v>0</v>
          </cell>
          <cell r="F183">
            <v>664.86</v>
          </cell>
          <cell r="G183">
            <v>664.86</v>
          </cell>
          <cell r="H183">
            <v>0</v>
          </cell>
          <cell r="I183">
            <v>0</v>
          </cell>
        </row>
        <row r="184">
          <cell r="B184" t="str">
            <v>1.2.1.3.1.1.23</v>
          </cell>
          <cell r="C184" t="str">
            <v xml:space="preserve">MARIANA MONTSERRAT LERMA HERNANDEZ  </v>
          </cell>
          <cell r="D184">
            <v>0</v>
          </cell>
          <cell r="E184">
            <v>0</v>
          </cell>
          <cell r="F184">
            <v>5500</v>
          </cell>
          <cell r="G184">
            <v>5500</v>
          </cell>
          <cell r="H184">
            <v>0</v>
          </cell>
          <cell r="I184">
            <v>0</v>
          </cell>
        </row>
        <row r="185">
          <cell r="B185" t="str">
            <v>1.2.1.3.1.1.25</v>
          </cell>
          <cell r="C185" t="str">
            <v>JOSE LUIS RODRIGUEZ VALDEZ</v>
          </cell>
          <cell r="D185">
            <v>0</v>
          </cell>
          <cell r="E185">
            <v>0</v>
          </cell>
          <cell r="F185">
            <v>9343.9399999999987</v>
          </cell>
          <cell r="G185">
            <v>9343.9399999999987</v>
          </cell>
          <cell r="H185">
            <v>0</v>
          </cell>
          <cell r="I185">
            <v>0</v>
          </cell>
        </row>
        <row r="186">
          <cell r="B186" t="str">
            <v>1.2.1.3.1.1.27</v>
          </cell>
          <cell r="C186" t="str">
            <v xml:space="preserve">GAMA CARGO S.C.  </v>
          </cell>
          <cell r="D186">
            <v>0</v>
          </cell>
          <cell r="E186">
            <v>-1543</v>
          </cell>
          <cell r="F186">
            <v>7950</v>
          </cell>
          <cell r="G186">
            <v>12554</v>
          </cell>
          <cell r="H186">
            <v>0</v>
          </cell>
          <cell r="I186">
            <v>3061</v>
          </cell>
        </row>
        <row r="187">
          <cell r="B187" t="str">
            <v>1.2.1.3.1.1.28</v>
          </cell>
          <cell r="C187" t="str">
            <v>EDENRED MÉXICO, S.A. DE C.V.</v>
          </cell>
          <cell r="D187">
            <v>0</v>
          </cell>
          <cell r="E187">
            <v>0</v>
          </cell>
          <cell r="F187">
            <v>3017.4</v>
          </cell>
          <cell r="G187">
            <v>3017.4</v>
          </cell>
          <cell r="H187">
            <v>0</v>
          </cell>
          <cell r="I187">
            <v>0</v>
          </cell>
        </row>
        <row r="188">
          <cell r="B188" t="str">
            <v>1.2.1.3.2</v>
          </cell>
          <cell r="C188" t="str">
            <v xml:space="preserve"> IMPUESTOS Y DERECHOS POR PAGAR </v>
          </cell>
          <cell r="D188">
            <v>0</v>
          </cell>
          <cell r="E188">
            <v>51791</v>
          </cell>
          <cell r="F188">
            <v>55168</v>
          </cell>
          <cell r="G188">
            <v>5163</v>
          </cell>
          <cell r="H188">
            <v>0</v>
          </cell>
          <cell r="I188">
            <v>1786</v>
          </cell>
        </row>
        <row r="189">
          <cell r="B189" t="str">
            <v>1.2.1.3.2.1</v>
          </cell>
          <cell r="C189" t="str">
            <v>IVA POR PAGAR</v>
          </cell>
          <cell r="D189">
            <v>0</v>
          </cell>
          <cell r="E189">
            <v>50498</v>
          </cell>
          <cell r="F189">
            <v>50498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1.2.1.3.2.3</v>
          </cell>
          <cell r="C190" t="str">
            <v>IMPUESTO ESTATAL SOBRE NOMINAS</v>
          </cell>
          <cell r="D190">
            <v>0</v>
          </cell>
          <cell r="E190">
            <v>1293</v>
          </cell>
          <cell r="F190">
            <v>1293</v>
          </cell>
          <cell r="G190">
            <v>1786</v>
          </cell>
          <cell r="H190">
            <v>0</v>
          </cell>
          <cell r="I190">
            <v>1786</v>
          </cell>
        </row>
        <row r="191">
          <cell r="B191" t="str">
            <v>1.2.1.3.2.5</v>
          </cell>
          <cell r="C191" t="str">
            <v xml:space="preserve"> OTROS IMPUESTOS, DERECHOS Y CONTRIBUCIONES </v>
          </cell>
          <cell r="D191">
            <v>0</v>
          </cell>
          <cell r="E191">
            <v>0</v>
          </cell>
          <cell r="F191">
            <v>3377</v>
          </cell>
          <cell r="G191">
            <v>3377</v>
          </cell>
          <cell r="H191">
            <v>0</v>
          </cell>
          <cell r="I191">
            <v>0</v>
          </cell>
        </row>
        <row r="192">
          <cell r="B192" t="str">
            <v>1.2.1.3.2.5.10</v>
          </cell>
          <cell r="C192" t="str">
            <v>OTROS IMPUESTOS, DERECHOS Y CONTRIBUCIONES</v>
          </cell>
          <cell r="D192">
            <v>0</v>
          </cell>
          <cell r="E192">
            <v>0</v>
          </cell>
          <cell r="F192">
            <v>3377</v>
          </cell>
          <cell r="G192">
            <v>3377</v>
          </cell>
          <cell r="H192">
            <v>0</v>
          </cell>
          <cell r="I192">
            <v>0</v>
          </cell>
        </row>
        <row r="193">
          <cell r="B193" t="str">
            <v>1.2.1.3.3</v>
          </cell>
          <cell r="C193" t="str">
            <v xml:space="preserve"> CONTRIBUCIONES DE SEGURIDAD SOCIAL POR PAGAR </v>
          </cell>
          <cell r="D193">
            <v>0</v>
          </cell>
          <cell r="E193">
            <v>12863.939999999977</v>
          </cell>
          <cell r="F193">
            <v>12863.939999999999</v>
          </cell>
          <cell r="G193">
            <v>4281.1499999999996</v>
          </cell>
          <cell r="H193">
            <v>0</v>
          </cell>
          <cell r="I193">
            <v>4281.1499999999769</v>
          </cell>
        </row>
        <row r="194">
          <cell r="B194" t="str">
            <v>1.2.1.3.3.1</v>
          </cell>
          <cell r="C194" t="str">
            <v>CUOTAS PATRONALES IMSS POR PAGAR</v>
          </cell>
          <cell r="D194">
            <v>0</v>
          </cell>
          <cell r="E194">
            <v>3497.2699999999895</v>
          </cell>
          <cell r="F194">
            <v>3497.27</v>
          </cell>
          <cell r="G194">
            <v>4281.1499999999996</v>
          </cell>
          <cell r="H194">
            <v>0</v>
          </cell>
          <cell r="I194">
            <v>4281.1499999999887</v>
          </cell>
        </row>
        <row r="195">
          <cell r="B195" t="str">
            <v>1.2.1.3.3.2</v>
          </cell>
          <cell r="C195" t="str">
            <v>APORTACIONES AL INFONAVIT POR PAGAR</v>
          </cell>
          <cell r="D195">
            <v>0</v>
          </cell>
          <cell r="E195">
            <v>4153.7299999999996</v>
          </cell>
          <cell r="F195">
            <v>4153.7299999999996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1.2.1.3.3.3</v>
          </cell>
          <cell r="C196" t="str">
            <v>APORTACIONES AL SAR POR PAGAR</v>
          </cell>
          <cell r="D196">
            <v>0</v>
          </cell>
          <cell r="E196">
            <v>5212.9399999999878</v>
          </cell>
          <cell r="F196">
            <v>5212.9399999999996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1.2.1.3.4</v>
          </cell>
          <cell r="C197" t="str">
            <v xml:space="preserve"> BENEFICIOS A LOS EMPLEADOS </v>
          </cell>
          <cell r="D197">
            <v>0</v>
          </cell>
          <cell r="E197">
            <v>0</v>
          </cell>
          <cell r="F197">
            <v>50875.130000000012</v>
          </cell>
          <cell r="G197">
            <v>50875.130000000012</v>
          </cell>
          <cell r="H197">
            <v>0</v>
          </cell>
          <cell r="I197">
            <v>0</v>
          </cell>
        </row>
        <row r="198">
          <cell r="B198" t="str">
            <v>1.2.1.3.4.1</v>
          </cell>
          <cell r="C198" t="str">
            <v xml:space="preserve"> BENEFICIOS DIRECTOS </v>
          </cell>
          <cell r="D198">
            <v>0</v>
          </cell>
          <cell r="E198">
            <v>0</v>
          </cell>
          <cell r="F198">
            <v>50875.130000000012</v>
          </cell>
          <cell r="G198">
            <v>50875.130000000012</v>
          </cell>
          <cell r="H198">
            <v>0</v>
          </cell>
          <cell r="I198">
            <v>0</v>
          </cell>
        </row>
        <row r="199">
          <cell r="B199" t="str">
            <v>1.2.1.3.4.1.1</v>
          </cell>
          <cell r="C199" t="str">
            <v xml:space="preserve"> SUELDOS POR PAGAR </v>
          </cell>
          <cell r="D199">
            <v>0</v>
          </cell>
          <cell r="E199">
            <v>0</v>
          </cell>
          <cell r="F199">
            <v>50875.130000000012</v>
          </cell>
          <cell r="G199">
            <v>50875.130000000012</v>
          </cell>
          <cell r="H199">
            <v>0</v>
          </cell>
          <cell r="I199">
            <v>0</v>
          </cell>
        </row>
        <row r="200">
          <cell r="B200" t="str">
            <v>1.2.1.3.4.1.1.1</v>
          </cell>
          <cell r="C200" t="str">
            <v>SUELDOS POR PAGAR</v>
          </cell>
          <cell r="D200">
            <v>0</v>
          </cell>
          <cell r="E200">
            <v>0</v>
          </cell>
          <cell r="F200">
            <v>50875.130000000012</v>
          </cell>
          <cell r="G200">
            <v>50875.130000000012</v>
          </cell>
          <cell r="H200">
            <v>0</v>
          </cell>
          <cell r="I200">
            <v>0</v>
          </cell>
        </row>
        <row r="201">
          <cell r="B201" t="str">
            <v>1.2.1.4</v>
          </cell>
          <cell r="C201" t="str">
            <v xml:space="preserve"> RETENCIONES DE EFECTIVO Y COBROS POR CUENTA DE TERCEROS </v>
          </cell>
          <cell r="D201">
            <v>0</v>
          </cell>
          <cell r="E201">
            <v>18010.524000000019</v>
          </cell>
          <cell r="F201">
            <v>14426.86</v>
          </cell>
          <cell r="G201">
            <v>16334.420000000002</v>
          </cell>
          <cell r="H201">
            <v>0</v>
          </cell>
          <cell r="I201">
            <v>19918.084000000021</v>
          </cell>
        </row>
        <row r="202">
          <cell r="B202" t="str">
            <v>1.2.1.4.1</v>
          </cell>
          <cell r="C202" t="str">
            <v xml:space="preserve"> IMPUESTOS RETENIDOS </v>
          </cell>
          <cell r="D202">
            <v>0</v>
          </cell>
          <cell r="E202">
            <v>18010.04400000002</v>
          </cell>
          <cell r="F202">
            <v>14426.86</v>
          </cell>
          <cell r="G202">
            <v>16334.420000000002</v>
          </cell>
          <cell r="H202">
            <v>0</v>
          </cell>
          <cell r="I202">
            <v>19917.604000000021</v>
          </cell>
        </row>
        <row r="203">
          <cell r="B203" t="str">
            <v>1.2.1.4.1.1</v>
          </cell>
          <cell r="C203" t="str">
            <v xml:space="preserve"> IMPUESTO SOBRE LA RENTA RETENIDO </v>
          </cell>
          <cell r="D203">
            <v>0</v>
          </cell>
          <cell r="E203">
            <v>13828.100000000009</v>
          </cell>
          <cell r="F203">
            <v>13822</v>
          </cell>
          <cell r="G203">
            <v>15110.580000000002</v>
          </cell>
          <cell r="H203">
            <v>0</v>
          </cell>
          <cell r="I203">
            <v>15116.680000000011</v>
          </cell>
        </row>
        <row r="204">
          <cell r="B204" t="str">
            <v>1.2.1.4.1.1.1</v>
          </cell>
          <cell r="C204" t="str">
            <v xml:space="preserve"> ISR RETENIDO A RESIDENTES EN EL PAIS </v>
          </cell>
          <cell r="D204">
            <v>0</v>
          </cell>
          <cell r="E204">
            <v>13828.100000000009</v>
          </cell>
          <cell r="F204">
            <v>13822</v>
          </cell>
          <cell r="G204">
            <v>15110.580000000002</v>
          </cell>
          <cell r="H204">
            <v>0</v>
          </cell>
          <cell r="I204">
            <v>15116.680000000011</v>
          </cell>
        </row>
        <row r="205">
          <cell r="B205" t="str">
            <v>1.2.1.4.1.1.1.1</v>
          </cell>
          <cell r="C205" t="str">
            <v>ISR RETENIDO POR SALARIOS</v>
          </cell>
          <cell r="D205">
            <v>0</v>
          </cell>
          <cell r="E205">
            <v>5717.8300000000017</v>
          </cell>
          <cell r="F205">
            <v>5716</v>
          </cell>
          <cell r="G205">
            <v>7439.6500000000005</v>
          </cell>
          <cell r="H205">
            <v>0</v>
          </cell>
          <cell r="I205">
            <v>7441.4800000000023</v>
          </cell>
        </row>
        <row r="206">
          <cell r="B206" t="str">
            <v>1.2.1.4.1.1.1.3</v>
          </cell>
          <cell r="C206" t="str">
            <v>ISR RETENIDO POR HONORARIOS ASIMILADOS A SALARIOS</v>
          </cell>
          <cell r="D206">
            <v>0</v>
          </cell>
          <cell r="E206">
            <v>8109.1800000000076</v>
          </cell>
          <cell r="F206">
            <v>8106</v>
          </cell>
          <cell r="G206">
            <v>7670.93</v>
          </cell>
          <cell r="H206">
            <v>0</v>
          </cell>
          <cell r="I206">
            <v>7674.1100000000079</v>
          </cell>
        </row>
        <row r="207">
          <cell r="B207" t="str">
            <v>1.2.1.4.1.1.1.5</v>
          </cell>
          <cell r="C207" t="str">
            <v>ISR RETENIDO POR HONORARIOS AL 10%</v>
          </cell>
          <cell r="D207">
            <v>0</v>
          </cell>
          <cell r="E207">
            <v>1.0900000000001455</v>
          </cell>
          <cell r="F207">
            <v>0</v>
          </cell>
          <cell r="G207">
            <v>0</v>
          </cell>
          <cell r="H207">
            <v>0</v>
          </cell>
          <cell r="I207">
            <v>1.0900000000001455</v>
          </cell>
        </row>
        <row r="208">
          <cell r="B208" t="str">
            <v>1.2.1.4.1.2</v>
          </cell>
          <cell r="C208" t="str">
            <v xml:space="preserve"> IMPUESTO AL VALOR AGREGADO RETENIDO </v>
          </cell>
          <cell r="D208">
            <v>0</v>
          </cell>
          <cell r="E208">
            <v>0.44400000000041473</v>
          </cell>
          <cell r="F208">
            <v>0</v>
          </cell>
          <cell r="G208">
            <v>0</v>
          </cell>
          <cell r="H208">
            <v>0</v>
          </cell>
          <cell r="I208">
            <v>0.44400000000041473</v>
          </cell>
        </row>
        <row r="209">
          <cell r="B209" t="str">
            <v>1.2.1.4.1.2.1</v>
          </cell>
          <cell r="C209" t="str">
            <v>IVA RETENIDO POR PAGAR</v>
          </cell>
          <cell r="D209">
            <v>0</v>
          </cell>
          <cell r="E209">
            <v>0.44400000000041473</v>
          </cell>
          <cell r="F209">
            <v>0</v>
          </cell>
          <cell r="G209">
            <v>0</v>
          </cell>
          <cell r="H209">
            <v>0</v>
          </cell>
          <cell r="I209">
            <v>0.44400000000041473</v>
          </cell>
        </row>
        <row r="210">
          <cell r="B210" t="str">
            <v>1.2.1.4.1.4</v>
          </cell>
          <cell r="C210" t="str">
            <v xml:space="preserve"> CUOTAS OBRERAS IMSS </v>
          </cell>
          <cell r="D210">
            <v>0</v>
          </cell>
          <cell r="E210">
            <v>4181.5000000000109</v>
          </cell>
          <cell r="F210">
            <v>604.86</v>
          </cell>
          <cell r="G210">
            <v>1223.8399999999999</v>
          </cell>
          <cell r="H210">
            <v>0</v>
          </cell>
          <cell r="I210">
            <v>4800.4800000000105</v>
          </cell>
        </row>
        <row r="211">
          <cell r="B211" t="str">
            <v>1.2.1.4.1.4.1</v>
          </cell>
          <cell r="C211" t="str">
            <v>CUOTAS OBRERAS IMSS</v>
          </cell>
          <cell r="D211">
            <v>0</v>
          </cell>
          <cell r="E211">
            <v>4181.5000000000109</v>
          </cell>
          <cell r="F211">
            <v>604.86</v>
          </cell>
          <cell r="G211">
            <v>1223.8399999999999</v>
          </cell>
          <cell r="H211">
            <v>0</v>
          </cell>
          <cell r="I211">
            <v>4800.4800000000105</v>
          </cell>
        </row>
        <row r="212">
          <cell r="B212" t="str">
            <v>1.2.1.4.2</v>
          </cell>
          <cell r="C212" t="str">
            <v xml:space="preserve"> COBROS POR CUENTA DE TERCEROS </v>
          </cell>
          <cell r="D212">
            <v>0</v>
          </cell>
          <cell r="E212">
            <v>0.47999999999956344</v>
          </cell>
          <cell r="F212">
            <v>0</v>
          </cell>
          <cell r="G212">
            <v>0</v>
          </cell>
          <cell r="H212">
            <v>0</v>
          </cell>
          <cell r="I212">
            <v>0.47999999999956344</v>
          </cell>
        </row>
        <row r="213">
          <cell r="B213" t="str">
            <v>1.2.1.4.2.1</v>
          </cell>
          <cell r="C213" t="str">
            <v>AMORTIZACION DE CREDITOS INFONAVIT</v>
          </cell>
          <cell r="D213">
            <v>0</v>
          </cell>
          <cell r="E213">
            <v>0.47999999999956344</v>
          </cell>
          <cell r="F213">
            <v>0</v>
          </cell>
          <cell r="G213">
            <v>0</v>
          </cell>
          <cell r="H213">
            <v>0</v>
          </cell>
          <cell r="I213">
            <v>0.47999999999956344</v>
          </cell>
        </row>
        <row r="214">
          <cell r="B214" t="str">
            <v>1.2.1.5</v>
          </cell>
          <cell r="C214" t="str">
            <v xml:space="preserve"> ANTICIPOS DE CLIENTES </v>
          </cell>
          <cell r="D214">
            <v>0</v>
          </cell>
          <cell r="E214">
            <v>768223.18211553164</v>
          </cell>
          <cell r="F214">
            <v>38752.688016</v>
          </cell>
          <cell r="G214">
            <v>20529.516200000002</v>
          </cell>
          <cell r="H214">
            <v>0</v>
          </cell>
          <cell r="I214">
            <v>750000.01029953174</v>
          </cell>
        </row>
        <row r="215">
          <cell r="B215" t="str">
            <v>1.2.1.5.1</v>
          </cell>
          <cell r="C215" t="str">
            <v xml:space="preserve"> ANTICIPOS DE CLIENTES </v>
          </cell>
          <cell r="D215">
            <v>0</v>
          </cell>
          <cell r="E215">
            <v>768223.18211553164</v>
          </cell>
          <cell r="F215">
            <v>38752.688016</v>
          </cell>
          <cell r="G215">
            <v>20529.516200000002</v>
          </cell>
          <cell r="H215">
            <v>0</v>
          </cell>
          <cell r="I215">
            <v>750000.01029953174</v>
          </cell>
        </row>
        <row r="216">
          <cell r="B216" t="str">
            <v>1.2.1.5.1.1</v>
          </cell>
          <cell r="C216" t="str">
            <v xml:space="preserve"> ANTICIPOS DE CLIENTES NACIONALES </v>
          </cell>
          <cell r="D216">
            <v>0</v>
          </cell>
          <cell r="E216">
            <v>768223.18211553164</v>
          </cell>
          <cell r="F216">
            <v>38752.688016</v>
          </cell>
          <cell r="G216">
            <v>20529.516200000002</v>
          </cell>
          <cell r="H216">
            <v>0</v>
          </cell>
          <cell r="I216">
            <v>750000.01029953174</v>
          </cell>
        </row>
        <row r="217">
          <cell r="B217" t="str">
            <v>1.2.1.5.1.1.1</v>
          </cell>
          <cell r="C217" t="str">
            <v xml:space="preserve">AB&amp;amp;C LEASING DE MÉXICO SAPI DE CV  </v>
          </cell>
          <cell r="D217">
            <v>0</v>
          </cell>
          <cell r="E217">
            <v>750000</v>
          </cell>
          <cell r="F217">
            <v>0</v>
          </cell>
          <cell r="G217">
            <v>0</v>
          </cell>
          <cell r="H217">
            <v>0</v>
          </cell>
          <cell r="I217">
            <v>750000</v>
          </cell>
        </row>
        <row r="218">
          <cell r="B218" t="str">
            <v>1.2.1.5.1.1.7</v>
          </cell>
          <cell r="C218" t="str">
            <v xml:space="preserve">FIXIER S.A. DE C.V.  </v>
          </cell>
          <cell r="D218">
            <v>0</v>
          </cell>
          <cell r="E218">
            <v>18223.180600000007</v>
          </cell>
          <cell r="F218">
            <v>36446.352416000002</v>
          </cell>
          <cell r="G218">
            <v>18223.18</v>
          </cell>
          <cell r="H218">
            <v>0</v>
          </cell>
          <cell r="I218">
            <v>0</v>
          </cell>
        </row>
        <row r="219">
          <cell r="B219" t="str">
            <v>1.2.1.5.1.1.16</v>
          </cell>
          <cell r="C219" t="str">
            <v xml:space="preserve">QUALITY MEDICAL SERVICE SA DE CV  </v>
          </cell>
          <cell r="D219">
            <v>0</v>
          </cell>
          <cell r="E219">
            <v>0</v>
          </cell>
          <cell r="F219">
            <v>2306.3355999999999</v>
          </cell>
          <cell r="G219">
            <v>2306.3362000000002</v>
          </cell>
          <cell r="H219">
            <v>0</v>
          </cell>
          <cell r="I219">
            <v>0</v>
          </cell>
        </row>
        <row r="220">
          <cell r="B220" t="str">
            <v>1.2.1.8</v>
          </cell>
          <cell r="C220" t="str">
            <v xml:space="preserve"> PASIVOS FINANCIEROS E INSTRUMENTOS FINANCIEROS DE DEUDA </v>
          </cell>
          <cell r="D220">
            <v>0</v>
          </cell>
          <cell r="E220">
            <v>250000</v>
          </cell>
          <cell r="F220">
            <v>0</v>
          </cell>
          <cell r="G220">
            <v>0</v>
          </cell>
          <cell r="H220">
            <v>0</v>
          </cell>
          <cell r="I220">
            <v>250000</v>
          </cell>
        </row>
        <row r="221">
          <cell r="B221" t="str">
            <v>1.2.1.8.1</v>
          </cell>
          <cell r="C221" t="str">
            <v xml:space="preserve"> DOCUMENTOS POR PAGAR </v>
          </cell>
          <cell r="D221">
            <v>0</v>
          </cell>
          <cell r="E221">
            <v>250000</v>
          </cell>
          <cell r="F221">
            <v>0</v>
          </cell>
          <cell r="G221">
            <v>0</v>
          </cell>
          <cell r="H221">
            <v>0</v>
          </cell>
          <cell r="I221">
            <v>250000</v>
          </cell>
        </row>
        <row r="222">
          <cell r="B222" t="str">
            <v>1.2.1.8.1.2</v>
          </cell>
          <cell r="C222" t="str">
            <v xml:space="preserve"> PRESTAMOS NO BANCARIOS </v>
          </cell>
          <cell r="D222">
            <v>0</v>
          </cell>
          <cell r="E222">
            <v>250000</v>
          </cell>
          <cell r="F222">
            <v>0</v>
          </cell>
          <cell r="G222">
            <v>0</v>
          </cell>
          <cell r="H222">
            <v>0</v>
          </cell>
          <cell r="I222">
            <v>250000</v>
          </cell>
        </row>
        <row r="223">
          <cell r="B223" t="str">
            <v>1.2.1.8.1.2.1</v>
          </cell>
          <cell r="C223" t="str">
            <v xml:space="preserve"> PRESTAMOS NO BANCARIOS NACIONALES </v>
          </cell>
          <cell r="D223">
            <v>0</v>
          </cell>
          <cell r="E223">
            <v>250000</v>
          </cell>
          <cell r="F223">
            <v>0</v>
          </cell>
          <cell r="G223">
            <v>0</v>
          </cell>
          <cell r="H223">
            <v>0</v>
          </cell>
          <cell r="I223">
            <v>250000</v>
          </cell>
        </row>
        <row r="224">
          <cell r="B224" t="str">
            <v>1.2.1.8.1.2.1.1</v>
          </cell>
          <cell r="C224" t="str">
            <v xml:space="preserve"> MARINA LARIOS LEON </v>
          </cell>
          <cell r="D224">
            <v>0</v>
          </cell>
          <cell r="E224">
            <v>150000</v>
          </cell>
          <cell r="F224">
            <v>0</v>
          </cell>
          <cell r="G224">
            <v>0</v>
          </cell>
          <cell r="H224">
            <v>0</v>
          </cell>
          <cell r="I224">
            <v>150000</v>
          </cell>
        </row>
        <row r="225">
          <cell r="B225" t="str">
            <v>1.2.1.8.1.2.1.1.1</v>
          </cell>
          <cell r="C225" t="str">
            <v>MARINA LARIOS LEON 06/04/2021 PRESTAMO MARINA LARIOS 200,000.00 Tasa: 18.00 Plazo: 6 Semestres</v>
          </cell>
          <cell r="D225">
            <v>0</v>
          </cell>
          <cell r="E225">
            <v>150000</v>
          </cell>
          <cell r="F225">
            <v>0</v>
          </cell>
          <cell r="G225">
            <v>0</v>
          </cell>
          <cell r="H225">
            <v>0</v>
          </cell>
          <cell r="I225">
            <v>150000</v>
          </cell>
        </row>
        <row r="226">
          <cell r="B226" t="str">
            <v>1.2.1.8.1.2.1.2</v>
          </cell>
          <cell r="C226" t="str">
            <v xml:space="preserve"> ALEJANDRO CARVALLO LEON </v>
          </cell>
          <cell r="D226">
            <v>0</v>
          </cell>
          <cell r="E226">
            <v>100000</v>
          </cell>
          <cell r="F226">
            <v>0</v>
          </cell>
          <cell r="G226">
            <v>0</v>
          </cell>
          <cell r="H226">
            <v>0</v>
          </cell>
          <cell r="I226">
            <v>100000</v>
          </cell>
        </row>
        <row r="227">
          <cell r="B227" t="str">
            <v>1.2.1.8.1.2.1.2.1</v>
          </cell>
          <cell r="C227" t="str">
            <v>ALEJANDRO CARVALLO LEON 13/04/2021 PRESTAMO ALEJANDRO CARVALLO 100,000.00 Tasa: 18.00 Plazo: 6 Semestres</v>
          </cell>
          <cell r="D227">
            <v>0</v>
          </cell>
          <cell r="E227">
            <v>100000</v>
          </cell>
          <cell r="F227">
            <v>0</v>
          </cell>
          <cell r="G227">
            <v>0</v>
          </cell>
          <cell r="H227">
            <v>0</v>
          </cell>
          <cell r="I227">
            <v>100000</v>
          </cell>
        </row>
        <row r="228">
          <cell r="B228" t="str">
            <v>1.2.1.11</v>
          </cell>
          <cell r="C228" t="str">
            <v xml:space="preserve"> OTROS PASIVOS A CORTO PLAZO </v>
          </cell>
          <cell r="D228">
            <v>0</v>
          </cell>
          <cell r="E228">
            <v>67333.815852831613</v>
          </cell>
          <cell r="F228">
            <v>68445.631531999985</v>
          </cell>
          <cell r="G228">
            <v>143738.64014799998</v>
          </cell>
          <cell r="H228">
            <v>0</v>
          </cell>
          <cell r="I228">
            <v>142626.82446883162</v>
          </cell>
        </row>
        <row r="229">
          <cell r="B229" t="str">
            <v>1.2.1.11.1</v>
          </cell>
          <cell r="C229" t="str">
            <v xml:space="preserve"> IMPUESTOS TRASLADADOS COBRADOS </v>
          </cell>
          <cell r="D229">
            <v>0</v>
          </cell>
          <cell r="E229">
            <v>0.34325216058641672</v>
          </cell>
          <cell r="F229">
            <v>0</v>
          </cell>
          <cell r="G229">
            <v>47503.634548000002</v>
          </cell>
          <cell r="H229">
            <v>0</v>
          </cell>
          <cell r="I229">
            <v>47503.977800160588</v>
          </cell>
        </row>
        <row r="230">
          <cell r="B230" t="str">
            <v>1.2.1.11.1.1</v>
          </cell>
          <cell r="C230" t="str">
            <v xml:space="preserve"> IVA TRASLADADO COBRADO </v>
          </cell>
          <cell r="D230">
            <v>0</v>
          </cell>
          <cell r="E230">
            <v>0.34325216058641672</v>
          </cell>
          <cell r="F230">
            <v>0</v>
          </cell>
          <cell r="G230">
            <v>47503.634548000002</v>
          </cell>
          <cell r="H230">
            <v>0</v>
          </cell>
          <cell r="I230">
            <v>47503.977800160588</v>
          </cell>
        </row>
        <row r="231">
          <cell r="B231" t="str">
            <v>1.2.1.11.1.1.1</v>
          </cell>
          <cell r="C231" t="str">
            <v>IVA TRASLADADO COBRADO</v>
          </cell>
          <cell r="D231">
            <v>0</v>
          </cell>
          <cell r="E231">
            <v>0.34325216058641672</v>
          </cell>
          <cell r="F231">
            <v>0</v>
          </cell>
          <cell r="G231">
            <v>47503.634548000002</v>
          </cell>
          <cell r="H231">
            <v>0</v>
          </cell>
          <cell r="I231">
            <v>47503.977800160588</v>
          </cell>
        </row>
        <row r="232">
          <cell r="B232" t="str">
            <v>1.2.1.11.2</v>
          </cell>
          <cell r="C232" t="str">
            <v xml:space="preserve"> IMPUESTOS TRASLADADOS NO COBRADOS </v>
          </cell>
          <cell r="D232">
            <v>0</v>
          </cell>
          <cell r="E232">
            <v>67333.472600670997</v>
          </cell>
          <cell r="F232">
            <v>53335.05153199999</v>
          </cell>
          <cell r="G232">
            <v>81124.425599999988</v>
          </cell>
          <cell r="H232">
            <v>0</v>
          </cell>
          <cell r="I232">
            <v>95122.846668671002</v>
          </cell>
        </row>
        <row r="233">
          <cell r="B233" t="str">
            <v>1.2.1.11.2.1</v>
          </cell>
          <cell r="C233" t="str">
            <v xml:space="preserve"> IVA TRASLADADO NO COBRADO </v>
          </cell>
          <cell r="D233">
            <v>0</v>
          </cell>
          <cell r="E233">
            <v>67333.472600670997</v>
          </cell>
          <cell r="F233">
            <v>53335.05153199999</v>
          </cell>
          <cell r="G233">
            <v>81124.425599999988</v>
          </cell>
          <cell r="H233">
            <v>0</v>
          </cell>
          <cell r="I233">
            <v>95122.846668671002</v>
          </cell>
        </row>
        <row r="234">
          <cell r="B234" t="str">
            <v>1.2.1.11.2.1.1</v>
          </cell>
          <cell r="C234" t="str">
            <v>IVA TRASLADADO 16% NO COBRADO</v>
          </cell>
          <cell r="D234">
            <v>0</v>
          </cell>
          <cell r="E234">
            <v>67333.472600670997</v>
          </cell>
          <cell r="F234">
            <v>53335.05153199999</v>
          </cell>
          <cell r="G234">
            <v>81124.425599999988</v>
          </cell>
          <cell r="H234">
            <v>0</v>
          </cell>
          <cell r="I234">
            <v>95122.846668671002</v>
          </cell>
        </row>
        <row r="235">
          <cell r="B235" t="str">
            <v>1.2.1.11.3</v>
          </cell>
          <cell r="C235" t="str">
            <v xml:space="preserve"> IMPUESTOS RETENIDOS NO PAGADOS </v>
          </cell>
          <cell r="D235">
            <v>0</v>
          </cell>
          <cell r="E235">
            <v>0</v>
          </cell>
          <cell r="F235">
            <v>15110.58</v>
          </cell>
          <cell r="G235">
            <v>15110.580000000002</v>
          </cell>
          <cell r="H235">
            <v>0</v>
          </cell>
          <cell r="I235">
            <v>0</v>
          </cell>
        </row>
        <row r="236">
          <cell r="B236" t="str">
            <v>1.2.1.11.3.1</v>
          </cell>
          <cell r="C236" t="str">
            <v xml:space="preserve"> ISR RETENIDO NO PAGADO </v>
          </cell>
          <cell r="D236">
            <v>0</v>
          </cell>
          <cell r="E236">
            <v>0</v>
          </cell>
          <cell r="F236">
            <v>15110.58</v>
          </cell>
          <cell r="G236">
            <v>15110.580000000002</v>
          </cell>
          <cell r="H236">
            <v>0</v>
          </cell>
          <cell r="I236">
            <v>0</v>
          </cell>
        </row>
        <row r="237">
          <cell r="B237" t="str">
            <v>1.2.1.11.3.1.1</v>
          </cell>
          <cell r="C237" t="str">
            <v xml:space="preserve"> ISR RETENIDO A RESIDENTES EN EL PAIS NO PAGADO </v>
          </cell>
          <cell r="D237">
            <v>0</v>
          </cell>
          <cell r="E237">
            <v>0</v>
          </cell>
          <cell r="F237">
            <v>15110.58</v>
          </cell>
          <cell r="G237">
            <v>15110.580000000002</v>
          </cell>
          <cell r="H237">
            <v>0</v>
          </cell>
          <cell r="I237">
            <v>0</v>
          </cell>
        </row>
        <row r="238">
          <cell r="B238" t="str">
            <v>1.2.1.11.3.1.1.1</v>
          </cell>
          <cell r="C238" t="str">
            <v>ISR RETENIDO POR SALARIOS</v>
          </cell>
          <cell r="D238">
            <v>0</v>
          </cell>
          <cell r="E238">
            <v>0</v>
          </cell>
          <cell r="F238">
            <v>7439.65</v>
          </cell>
          <cell r="G238">
            <v>7439.65</v>
          </cell>
          <cell r="H238">
            <v>0</v>
          </cell>
          <cell r="I238">
            <v>0</v>
          </cell>
        </row>
        <row r="239">
          <cell r="B239" t="str">
            <v>1.2.1.11.3.1.1.3</v>
          </cell>
          <cell r="C239" t="str">
            <v>ISR RETENIDO POR HONORARIOS ASIMILADOS A SALARIOS NO PAGADO</v>
          </cell>
          <cell r="D239">
            <v>0</v>
          </cell>
          <cell r="E239">
            <v>0</v>
          </cell>
          <cell r="F239">
            <v>7670.93</v>
          </cell>
          <cell r="G239">
            <v>7670.9300000000012</v>
          </cell>
          <cell r="H239">
            <v>0</v>
          </cell>
          <cell r="I239">
            <v>0</v>
          </cell>
        </row>
        <row r="240">
          <cell r="B240" t="str">
            <v>1.3</v>
          </cell>
          <cell r="C240" t="str">
            <v xml:space="preserve"> CAPITAL CONTABLE </v>
          </cell>
          <cell r="D240">
            <v>0</v>
          </cell>
          <cell r="E240">
            <v>-499752.73048838042</v>
          </cell>
          <cell r="F240">
            <v>0</v>
          </cell>
          <cell r="G240">
            <v>0</v>
          </cell>
          <cell r="H240">
            <v>0</v>
          </cell>
          <cell r="I240">
            <v>-499752.73048838042</v>
          </cell>
        </row>
        <row r="241">
          <cell r="B241" t="str">
            <v>1.3.1</v>
          </cell>
          <cell r="C241" t="str">
            <v xml:space="preserve"> CAPITAL CONTRIBUIDO </v>
          </cell>
          <cell r="D241">
            <v>0</v>
          </cell>
          <cell r="E241">
            <v>50000</v>
          </cell>
          <cell r="F241">
            <v>0</v>
          </cell>
          <cell r="G241">
            <v>0</v>
          </cell>
          <cell r="H241">
            <v>0</v>
          </cell>
          <cell r="I241">
            <v>50000</v>
          </cell>
        </row>
        <row r="242">
          <cell r="B242" t="str">
            <v>1.3.1.1</v>
          </cell>
          <cell r="C242" t="str">
            <v xml:space="preserve"> CAPITAL SOCIAL </v>
          </cell>
          <cell r="D242">
            <v>0</v>
          </cell>
          <cell r="E242">
            <v>50000</v>
          </cell>
          <cell r="F242">
            <v>0</v>
          </cell>
          <cell r="G242">
            <v>0</v>
          </cell>
          <cell r="H242">
            <v>0</v>
          </cell>
          <cell r="I242">
            <v>50000</v>
          </cell>
        </row>
        <row r="243">
          <cell r="B243" t="str">
            <v>1.3.1.1.1</v>
          </cell>
          <cell r="C243" t="str">
            <v xml:space="preserve"> CAPITAL SOCIAL FIJO </v>
          </cell>
          <cell r="D243">
            <v>0</v>
          </cell>
          <cell r="E243">
            <v>50000</v>
          </cell>
          <cell r="F243">
            <v>0</v>
          </cell>
          <cell r="G243">
            <v>0</v>
          </cell>
          <cell r="H243">
            <v>0</v>
          </cell>
          <cell r="I243">
            <v>50000</v>
          </cell>
        </row>
        <row r="244">
          <cell r="B244" t="str">
            <v>1.3.1.1.1.3</v>
          </cell>
          <cell r="C244" t="str">
            <v xml:space="preserve"> CAPITAL SOCIAL FIJO SUSCRITO EXHIBIDO </v>
          </cell>
          <cell r="D244">
            <v>0</v>
          </cell>
          <cell r="E244">
            <v>50000</v>
          </cell>
          <cell r="F244">
            <v>0</v>
          </cell>
          <cell r="G244">
            <v>0</v>
          </cell>
          <cell r="H244">
            <v>0</v>
          </cell>
          <cell r="I244">
            <v>50000</v>
          </cell>
        </row>
        <row r="245">
          <cell r="B245" t="str">
            <v>1.3.1.1.1.3.1</v>
          </cell>
          <cell r="C245" t="str">
            <v xml:space="preserve">ERNESTO LARIOS LEON  </v>
          </cell>
          <cell r="D245">
            <v>0</v>
          </cell>
          <cell r="E245">
            <v>50000</v>
          </cell>
          <cell r="F245">
            <v>0</v>
          </cell>
          <cell r="G245">
            <v>0</v>
          </cell>
          <cell r="H245">
            <v>0</v>
          </cell>
          <cell r="I245">
            <v>50000</v>
          </cell>
        </row>
        <row r="246">
          <cell r="B246" t="str">
            <v>1.3.2</v>
          </cell>
          <cell r="C246" t="str">
            <v xml:space="preserve"> CAPITAL GANADO (DEFICIT) </v>
          </cell>
          <cell r="D246">
            <v>0</v>
          </cell>
          <cell r="E246">
            <v>-549752.73048838042</v>
          </cell>
          <cell r="F246">
            <v>0</v>
          </cell>
          <cell r="G246">
            <v>0</v>
          </cell>
          <cell r="H246">
            <v>0</v>
          </cell>
          <cell r="I246">
            <v>-549752.73048838042</v>
          </cell>
        </row>
        <row r="247">
          <cell r="B247" t="str">
            <v>1.3.2.1</v>
          </cell>
          <cell r="C247" t="str">
            <v xml:space="preserve"> UTILIDADES O PERDIDAS ACUMULADAS </v>
          </cell>
          <cell r="D247">
            <v>0</v>
          </cell>
          <cell r="E247">
            <v>-549752.73048838042</v>
          </cell>
          <cell r="F247">
            <v>0</v>
          </cell>
          <cell r="G247">
            <v>0</v>
          </cell>
          <cell r="H247">
            <v>0</v>
          </cell>
          <cell r="I247">
            <v>-549752.73048838042</v>
          </cell>
        </row>
        <row r="248">
          <cell r="B248" t="str">
            <v>1.3.2.1.2</v>
          </cell>
          <cell r="C248" t="str">
            <v xml:space="preserve"> PERDIDAS ACUMULADAS DE EJERCICIOS ANTERIORES </v>
          </cell>
          <cell r="D248">
            <v>549752.73048838042</v>
          </cell>
          <cell r="E248">
            <v>0</v>
          </cell>
          <cell r="F248">
            <v>0</v>
          </cell>
          <cell r="G248">
            <v>0</v>
          </cell>
          <cell r="H248">
            <v>549752.73048838042</v>
          </cell>
          <cell r="I248">
            <v>0</v>
          </cell>
        </row>
        <row r="249">
          <cell r="B249" t="str">
            <v>1.3.2.1.2.1</v>
          </cell>
          <cell r="C249" t="str">
            <v>Ejercicio 2020</v>
          </cell>
          <cell r="D249">
            <v>120919.96815006</v>
          </cell>
          <cell r="E249">
            <v>0</v>
          </cell>
          <cell r="F249">
            <v>0</v>
          </cell>
          <cell r="G249">
            <v>0</v>
          </cell>
          <cell r="H249">
            <v>120919.96815006</v>
          </cell>
          <cell r="I249">
            <v>0</v>
          </cell>
        </row>
        <row r="250">
          <cell r="B250" t="str">
            <v>1.3.2.1.2.2</v>
          </cell>
          <cell r="C250" t="str">
            <v>Ejercicio 2021</v>
          </cell>
          <cell r="D250">
            <v>428832.76233832038</v>
          </cell>
          <cell r="E250">
            <v>0</v>
          </cell>
          <cell r="F250">
            <v>0</v>
          </cell>
          <cell r="G250">
            <v>0</v>
          </cell>
          <cell r="H250">
            <v>428832.76233832038</v>
          </cell>
          <cell r="I250">
            <v>0</v>
          </cell>
        </row>
        <row r="251">
          <cell r="B251" t="str">
            <v>2.1</v>
          </cell>
          <cell r="C251" t="str">
            <v xml:space="preserve"> VENTAS O INGRESOS NETOS </v>
          </cell>
          <cell r="D251">
            <v>0</v>
          </cell>
          <cell r="E251">
            <v>1302770.4798599989</v>
          </cell>
          <cell r="F251">
            <v>0</v>
          </cell>
          <cell r="G251">
            <v>488804.47999999986</v>
          </cell>
          <cell r="H251">
            <v>0</v>
          </cell>
          <cell r="I251">
            <v>1791574.9598599989</v>
          </cell>
        </row>
        <row r="252">
          <cell r="B252" t="str">
            <v>2.1.1</v>
          </cell>
          <cell r="C252" t="str">
            <v xml:space="preserve"> VENTAS NETAS DE MERCANCIA </v>
          </cell>
          <cell r="D252">
            <v>0</v>
          </cell>
          <cell r="E252">
            <v>1292447.2729999989</v>
          </cell>
          <cell r="F252">
            <v>0</v>
          </cell>
          <cell r="G252">
            <v>488804.47999999986</v>
          </cell>
          <cell r="H252">
            <v>0</v>
          </cell>
          <cell r="I252">
            <v>1781251.7529999989</v>
          </cell>
        </row>
        <row r="253">
          <cell r="B253" t="str">
            <v>2.1.1.1</v>
          </cell>
          <cell r="C253" t="str">
            <v xml:space="preserve"> VENTAS NETAS DE MERCANCIAS NACIONALES </v>
          </cell>
          <cell r="D253">
            <v>0</v>
          </cell>
          <cell r="E253">
            <v>1292447.2729999989</v>
          </cell>
          <cell r="F253">
            <v>0</v>
          </cell>
          <cell r="G253">
            <v>488804.47999999986</v>
          </cell>
          <cell r="H253">
            <v>0</v>
          </cell>
          <cell r="I253">
            <v>1781251.7529999989</v>
          </cell>
        </row>
        <row r="254">
          <cell r="B254" t="str">
            <v>2.1.1.1.1</v>
          </cell>
          <cell r="C254" t="str">
            <v xml:space="preserve"> VENTAS Y/O SERVICIOS GRAVADOS A LA TASA GENERAL </v>
          </cell>
          <cell r="D254">
            <v>0</v>
          </cell>
          <cell r="E254">
            <v>1303511.3229999989</v>
          </cell>
          <cell r="F254">
            <v>0</v>
          </cell>
          <cell r="G254">
            <v>488804.47999999986</v>
          </cell>
          <cell r="H254">
            <v>0</v>
          </cell>
          <cell r="I254">
            <v>1792315.8029999989</v>
          </cell>
        </row>
        <row r="255">
          <cell r="B255" t="str">
            <v>2.1.1.1.1.1</v>
          </cell>
          <cell r="C255" t="str">
            <v>VENTAS Y/O SERVICIOS GRAVADOS A LA TASA GENERAL DE CONTADO</v>
          </cell>
          <cell r="D255">
            <v>0</v>
          </cell>
          <cell r="E255">
            <v>70212.020000000106</v>
          </cell>
          <cell r="F255">
            <v>0</v>
          </cell>
          <cell r="G255">
            <v>46590.8</v>
          </cell>
          <cell r="H255">
            <v>0</v>
          </cell>
          <cell r="I255">
            <v>116802.82000000011</v>
          </cell>
        </row>
        <row r="256">
          <cell r="B256" t="str">
            <v>2.1.1.1.1.2</v>
          </cell>
          <cell r="C256" t="str">
            <v>VENTAS Y/O SERVICIOS GRAVADOS A LA TASA GENERAL A CREDITO</v>
          </cell>
          <cell r="D256">
            <v>0</v>
          </cell>
          <cell r="E256">
            <v>1233299.3029999989</v>
          </cell>
          <cell r="F256">
            <v>0</v>
          </cell>
          <cell r="G256">
            <v>442213.67999999988</v>
          </cell>
          <cell r="H256">
            <v>0</v>
          </cell>
          <cell r="I256">
            <v>1675512.9829999988</v>
          </cell>
        </row>
        <row r="257">
          <cell r="B257" t="str">
            <v>2.1.1.1.4</v>
          </cell>
          <cell r="C257" t="str">
            <v xml:space="preserve"> DEVOLUCIONES, REBAJAS Y BONIFICACIONES SOBRE VENTAS NACIONALES </v>
          </cell>
          <cell r="D257">
            <v>11064.05</v>
          </cell>
          <cell r="E257">
            <v>0</v>
          </cell>
          <cell r="F257">
            <v>0</v>
          </cell>
          <cell r="G257">
            <v>0</v>
          </cell>
          <cell r="H257">
            <v>11064.05</v>
          </cell>
          <cell r="I257">
            <v>0</v>
          </cell>
        </row>
        <row r="258">
          <cell r="B258" t="str">
            <v>2.1.1.1.4.1</v>
          </cell>
          <cell r="C258" t="str">
            <v xml:space="preserve"> DEVOLUCIONES SOBRE VENTAS NACIONALES </v>
          </cell>
          <cell r="D258">
            <v>11064.05</v>
          </cell>
          <cell r="E258">
            <v>0</v>
          </cell>
          <cell r="F258">
            <v>0</v>
          </cell>
          <cell r="G258">
            <v>0</v>
          </cell>
          <cell r="H258">
            <v>11064.05</v>
          </cell>
          <cell r="I258">
            <v>0</v>
          </cell>
        </row>
        <row r="259">
          <cell r="B259" t="str">
            <v>2.1.1.1.4.1.1</v>
          </cell>
          <cell r="C259" t="str">
            <v>DEVOLUCIONES SOBRE VENTAS NACIONALES A LA TASA GENERAL</v>
          </cell>
          <cell r="D259">
            <v>11064.05</v>
          </cell>
          <cell r="E259">
            <v>0</v>
          </cell>
          <cell r="F259">
            <v>0</v>
          </cell>
          <cell r="G259">
            <v>0</v>
          </cell>
          <cell r="H259">
            <v>11064.05</v>
          </cell>
          <cell r="I259">
            <v>0</v>
          </cell>
        </row>
        <row r="260">
          <cell r="B260" t="str">
            <v>2.1.2</v>
          </cell>
          <cell r="C260" t="str">
            <v xml:space="preserve"> INGRESOS NETOS POR: </v>
          </cell>
          <cell r="D260">
            <v>0</v>
          </cell>
          <cell r="E260">
            <v>10323.20686</v>
          </cell>
          <cell r="F260">
            <v>0</v>
          </cell>
          <cell r="G260">
            <v>0</v>
          </cell>
          <cell r="H260">
            <v>0</v>
          </cell>
          <cell r="I260">
            <v>10323.20686</v>
          </cell>
        </row>
        <row r="261">
          <cell r="B261" t="str">
            <v>2.1.2.1</v>
          </cell>
          <cell r="C261" t="str">
            <v xml:space="preserve"> SERVICIOS ADMINISTRATVOS </v>
          </cell>
          <cell r="D261">
            <v>0</v>
          </cell>
          <cell r="E261">
            <v>10323.20686</v>
          </cell>
          <cell r="F261">
            <v>0</v>
          </cell>
          <cell r="G261">
            <v>0</v>
          </cell>
          <cell r="H261">
            <v>0</v>
          </cell>
          <cell r="I261">
            <v>10323.20686</v>
          </cell>
        </row>
        <row r="262">
          <cell r="B262" t="str">
            <v>2.1.2.1.1</v>
          </cell>
          <cell r="C262" t="str">
            <v xml:space="preserve"> SERVICIOS ADMINISTRATIVOS </v>
          </cell>
          <cell r="D262">
            <v>0</v>
          </cell>
          <cell r="E262">
            <v>10323.20686</v>
          </cell>
          <cell r="F262">
            <v>0</v>
          </cell>
          <cell r="G262">
            <v>0</v>
          </cell>
          <cell r="H262">
            <v>0</v>
          </cell>
          <cell r="I262">
            <v>10323.20686</v>
          </cell>
        </row>
        <row r="263">
          <cell r="B263" t="str">
            <v>2.1.2.1.1.1</v>
          </cell>
          <cell r="C263" t="str">
            <v>SERVICIO DE LOGISTICA</v>
          </cell>
          <cell r="D263">
            <v>0</v>
          </cell>
          <cell r="E263">
            <v>10323.20686</v>
          </cell>
          <cell r="F263">
            <v>0</v>
          </cell>
          <cell r="G263">
            <v>0</v>
          </cell>
          <cell r="H263">
            <v>0</v>
          </cell>
          <cell r="I263">
            <v>10323.20686</v>
          </cell>
        </row>
        <row r="264">
          <cell r="B264" t="str">
            <v>2.2</v>
          </cell>
          <cell r="C264" t="str">
            <v xml:space="preserve"> COSTOS Y GASTOS </v>
          </cell>
          <cell r="D264">
            <v>1352647.604067001</v>
          </cell>
          <cell r="E264">
            <v>0</v>
          </cell>
          <cell r="F264">
            <v>406578.00268000003</v>
          </cell>
          <cell r="G264">
            <v>0</v>
          </cell>
          <cell r="H264">
            <v>1759225.6067470009</v>
          </cell>
          <cell r="I264">
            <v>0</v>
          </cell>
        </row>
        <row r="265">
          <cell r="B265" t="str">
            <v>2.2.1</v>
          </cell>
          <cell r="C265" t="str">
            <v xml:space="preserve"> COSTO DE VENTAS O DE SERVICIOS </v>
          </cell>
          <cell r="D265">
            <v>630262.43746900104</v>
          </cell>
          <cell r="E265">
            <v>0</v>
          </cell>
          <cell r="F265">
            <v>239614.56925500001</v>
          </cell>
          <cell r="G265">
            <v>0</v>
          </cell>
          <cell r="H265">
            <v>869877.00672400102</v>
          </cell>
          <cell r="I265">
            <v>0</v>
          </cell>
        </row>
        <row r="266">
          <cell r="B266" t="str">
            <v>2.2.1.1</v>
          </cell>
          <cell r="C266" t="str">
            <v>COSTO DE VENTAS O DE SERVICIOS</v>
          </cell>
          <cell r="D266">
            <v>630262.43746900104</v>
          </cell>
          <cell r="E266">
            <v>0</v>
          </cell>
          <cell r="F266">
            <v>239614.56925500001</v>
          </cell>
          <cell r="G266">
            <v>0</v>
          </cell>
          <cell r="H266">
            <v>869877.00672400102</v>
          </cell>
          <cell r="I266">
            <v>0</v>
          </cell>
        </row>
        <row r="267">
          <cell r="B267" t="str">
            <v>2.2.2</v>
          </cell>
          <cell r="C267" t="str">
            <v xml:space="preserve"> GASTOS GENERALES </v>
          </cell>
          <cell r="D267">
            <v>722385.16659799998</v>
          </cell>
          <cell r="E267">
            <v>0</v>
          </cell>
          <cell r="F267">
            <v>166963.433425</v>
          </cell>
          <cell r="G267">
            <v>0</v>
          </cell>
          <cell r="H267">
            <v>889348.60002300004</v>
          </cell>
          <cell r="I267">
            <v>0</v>
          </cell>
        </row>
        <row r="268">
          <cell r="B268" t="str">
            <v>2.2.2.3</v>
          </cell>
          <cell r="C268" t="str">
            <v xml:space="preserve"> GASTOS GENERALES </v>
          </cell>
          <cell r="D268">
            <v>722385.16659799998</v>
          </cell>
          <cell r="E268">
            <v>0</v>
          </cell>
          <cell r="F268">
            <v>166963.433425</v>
          </cell>
          <cell r="G268">
            <v>0</v>
          </cell>
          <cell r="H268">
            <v>889348.60002300004</v>
          </cell>
          <cell r="I268">
            <v>0</v>
          </cell>
        </row>
        <row r="269">
          <cell r="B269" t="str">
            <v>2.2.2.3.1</v>
          </cell>
          <cell r="C269" t="str">
            <v xml:space="preserve"> BENEFICIOS A LOS EMPLEADOS DIRECTOS </v>
          </cell>
          <cell r="D269">
            <v>195629.25999999995</v>
          </cell>
          <cell r="E269">
            <v>0</v>
          </cell>
          <cell r="F269">
            <v>59538.62000000001</v>
          </cell>
          <cell r="G269">
            <v>0</v>
          </cell>
          <cell r="H269">
            <v>255167.87999999995</v>
          </cell>
          <cell r="I269">
            <v>0</v>
          </cell>
        </row>
        <row r="270">
          <cell r="B270" t="str">
            <v>2.2.2.3.1.1</v>
          </cell>
          <cell r="C270" t="str">
            <v xml:space="preserve"> SUELDOS Y SALARIOS </v>
          </cell>
          <cell r="D270">
            <v>171899.27999999991</v>
          </cell>
          <cell r="E270">
            <v>0</v>
          </cell>
          <cell r="F270">
            <v>44589.45</v>
          </cell>
          <cell r="G270">
            <v>0</v>
          </cell>
          <cell r="H270">
            <v>216488.72999999992</v>
          </cell>
          <cell r="I270">
            <v>0</v>
          </cell>
        </row>
        <row r="271">
          <cell r="B271" t="str">
            <v>2.2.2.3.1.1.1</v>
          </cell>
          <cell r="C271" t="str">
            <v>SUELDOS</v>
          </cell>
          <cell r="D271">
            <v>171899.27999999991</v>
          </cell>
          <cell r="E271">
            <v>0</v>
          </cell>
          <cell r="F271">
            <v>44589.45</v>
          </cell>
          <cell r="G271">
            <v>0</v>
          </cell>
          <cell r="H271">
            <v>216488.72999999992</v>
          </cell>
          <cell r="I271">
            <v>0</v>
          </cell>
        </row>
        <row r="272">
          <cell r="B272" t="str">
            <v>2.2.2.3.1.3</v>
          </cell>
          <cell r="C272" t="str">
            <v xml:space="preserve"> HORAS EXTRAS </v>
          </cell>
          <cell r="D272">
            <v>7487.07</v>
          </cell>
          <cell r="E272">
            <v>0</v>
          </cell>
          <cell r="F272">
            <v>1044.4100000000001</v>
          </cell>
          <cell r="G272">
            <v>0</v>
          </cell>
          <cell r="H272">
            <v>8531.48</v>
          </cell>
          <cell r="I272">
            <v>0</v>
          </cell>
        </row>
        <row r="273">
          <cell r="B273" t="str">
            <v>2.2.2.3.1.3.1</v>
          </cell>
          <cell r="C273" t="str">
            <v>HORAS EXTRAS DOBLES</v>
          </cell>
          <cell r="D273">
            <v>7487.07</v>
          </cell>
          <cell r="E273">
            <v>0</v>
          </cell>
          <cell r="F273">
            <v>1044.4100000000001</v>
          </cell>
          <cell r="G273">
            <v>0</v>
          </cell>
          <cell r="H273">
            <v>8531.48</v>
          </cell>
          <cell r="I273">
            <v>0</v>
          </cell>
        </row>
        <row r="274">
          <cell r="B274" t="str">
            <v>2.2.2.3.1.4</v>
          </cell>
          <cell r="C274" t="str">
            <v>VACACIONES</v>
          </cell>
          <cell r="D274">
            <v>1887.72</v>
          </cell>
          <cell r="E274">
            <v>0</v>
          </cell>
          <cell r="F274">
            <v>5185.93</v>
          </cell>
          <cell r="G274">
            <v>0</v>
          </cell>
          <cell r="H274">
            <v>7073.6500000000005</v>
          </cell>
          <cell r="I274">
            <v>0</v>
          </cell>
        </row>
        <row r="275">
          <cell r="B275" t="str">
            <v>2.2.2.3.1.5</v>
          </cell>
          <cell r="C275" t="str">
            <v>PRIMA VACACIONAL</v>
          </cell>
          <cell r="D275">
            <v>471.92999999999995</v>
          </cell>
          <cell r="E275">
            <v>0</v>
          </cell>
          <cell r="F275">
            <v>1296.48</v>
          </cell>
          <cell r="G275">
            <v>0</v>
          </cell>
          <cell r="H275">
            <v>1768.4099999999999</v>
          </cell>
          <cell r="I275">
            <v>0</v>
          </cell>
        </row>
        <row r="276">
          <cell r="B276" t="str">
            <v>2.2.2.3.1.9</v>
          </cell>
          <cell r="C276" t="str">
            <v>AGUINALDO</v>
          </cell>
          <cell r="D276">
            <v>435.92000000000189</v>
          </cell>
          <cell r="E276">
            <v>0</v>
          </cell>
          <cell r="F276">
            <v>4387.55</v>
          </cell>
          <cell r="G276">
            <v>0</v>
          </cell>
          <cell r="H276">
            <v>4823.4700000000021</v>
          </cell>
          <cell r="I276">
            <v>0</v>
          </cell>
        </row>
        <row r="277">
          <cell r="B277" t="str">
            <v>2.2.2.3.1.11</v>
          </cell>
          <cell r="C277" t="str">
            <v>COMISIONES</v>
          </cell>
          <cell r="D277">
            <v>5308.1399999999994</v>
          </cell>
          <cell r="E277">
            <v>0</v>
          </cell>
          <cell r="F277">
            <v>0</v>
          </cell>
          <cell r="G277">
            <v>0</v>
          </cell>
          <cell r="H277">
            <v>5308.1399999999994</v>
          </cell>
          <cell r="I277">
            <v>0</v>
          </cell>
        </row>
        <row r="278">
          <cell r="B278" t="str">
            <v>2.2.2.3.1.16</v>
          </cell>
          <cell r="C278" t="str">
            <v xml:space="preserve"> PRESTACIONES AL PERSONAL </v>
          </cell>
          <cell r="D278">
            <v>8139.2</v>
          </cell>
          <cell r="E278">
            <v>0</v>
          </cell>
          <cell r="F278">
            <v>3034.8</v>
          </cell>
          <cell r="G278">
            <v>0</v>
          </cell>
          <cell r="H278">
            <v>11174</v>
          </cell>
          <cell r="I278">
            <v>0</v>
          </cell>
        </row>
        <row r="279">
          <cell r="B279" t="str">
            <v>2.2.2.3.1.16.1</v>
          </cell>
          <cell r="C279" t="str">
            <v xml:space="preserve"> PREVISION SOCIAL </v>
          </cell>
          <cell r="D279">
            <v>8139.2</v>
          </cell>
          <cell r="E279">
            <v>0</v>
          </cell>
          <cell r="F279">
            <v>3034.8</v>
          </cell>
          <cell r="G279">
            <v>0</v>
          </cell>
          <cell r="H279">
            <v>11174</v>
          </cell>
          <cell r="I279">
            <v>0</v>
          </cell>
        </row>
        <row r="280">
          <cell r="B280" t="str">
            <v>2.2.2.3.1.16.1.2</v>
          </cell>
          <cell r="C280" t="str">
            <v>VALES DE DESPENSA A TRAVES DE MONEDERO ELECTRONICO</v>
          </cell>
          <cell r="D280">
            <v>8139.2</v>
          </cell>
          <cell r="E280">
            <v>0</v>
          </cell>
          <cell r="F280">
            <v>3034.8</v>
          </cell>
          <cell r="G280">
            <v>0</v>
          </cell>
          <cell r="H280">
            <v>11174</v>
          </cell>
          <cell r="I280">
            <v>0</v>
          </cell>
        </row>
        <row r="281">
          <cell r="B281" t="str">
            <v>2.2.2.3.4</v>
          </cell>
          <cell r="C281" t="str">
            <v xml:space="preserve"> IMPUESTOS Y APORTACIONES SOBRE SUELDOS Y SALARIOS </v>
          </cell>
          <cell r="D281">
            <v>41472.9</v>
          </cell>
          <cell r="E281">
            <v>0</v>
          </cell>
          <cell r="F281">
            <v>6067.15</v>
          </cell>
          <cell r="G281">
            <v>0</v>
          </cell>
          <cell r="H281">
            <v>47540.049999999996</v>
          </cell>
          <cell r="I281">
            <v>0</v>
          </cell>
        </row>
        <row r="282">
          <cell r="B282" t="str">
            <v>2.2.2.3.4.1</v>
          </cell>
          <cell r="C282" t="str">
            <v xml:space="preserve"> CUOTAS AL I.M.S.S. </v>
          </cell>
          <cell r="D282">
            <v>15346.130000000001</v>
          </cell>
          <cell r="E282">
            <v>0</v>
          </cell>
          <cell r="F282">
            <v>4281.1499999999996</v>
          </cell>
          <cell r="G282">
            <v>0</v>
          </cell>
          <cell r="H282">
            <v>19627.28</v>
          </cell>
          <cell r="I282">
            <v>0</v>
          </cell>
        </row>
        <row r="283">
          <cell r="B283" t="str">
            <v>2.2.2.3.4.1.1</v>
          </cell>
          <cell r="C283" t="str">
            <v>CUOTA FIJA</v>
          </cell>
          <cell r="D283">
            <v>5139.3900000000012</v>
          </cell>
          <cell r="E283">
            <v>0</v>
          </cell>
          <cell r="F283">
            <v>1531.06</v>
          </cell>
          <cell r="G283">
            <v>0</v>
          </cell>
          <cell r="H283">
            <v>6670.4500000000007</v>
          </cell>
          <cell r="I283">
            <v>0</v>
          </cell>
        </row>
        <row r="284">
          <cell r="B284" t="str">
            <v>2.2.2.3.4.1.2</v>
          </cell>
          <cell r="C284" t="str">
            <v>EXCEDENTE 3 SMGDI</v>
          </cell>
          <cell r="D284">
            <v>1145.0100000000002</v>
          </cell>
          <cell r="E284">
            <v>0</v>
          </cell>
          <cell r="F284">
            <v>289.08</v>
          </cell>
          <cell r="G284">
            <v>0</v>
          </cell>
          <cell r="H284">
            <v>1434.0900000000001</v>
          </cell>
          <cell r="I284">
            <v>0</v>
          </cell>
        </row>
        <row r="285">
          <cell r="B285" t="str">
            <v>2.2.2.3.4.1.3</v>
          </cell>
          <cell r="C285" t="str">
            <v>PRESTACIONES EN DINERO</v>
          </cell>
          <cell r="D285">
            <v>1257.7000000000003</v>
          </cell>
          <cell r="E285">
            <v>0</v>
          </cell>
          <cell r="F285">
            <v>341.57</v>
          </cell>
          <cell r="G285">
            <v>0</v>
          </cell>
          <cell r="H285">
            <v>1599.2700000000002</v>
          </cell>
          <cell r="I285">
            <v>0</v>
          </cell>
        </row>
        <row r="286">
          <cell r="B286" t="str">
            <v>2.2.2.3.4.1.4</v>
          </cell>
          <cell r="C286" t="str">
            <v>GASTOS MEDICOS PENSIONADOS</v>
          </cell>
          <cell r="D286">
            <v>1886.5199999999995</v>
          </cell>
          <cell r="E286">
            <v>0</v>
          </cell>
          <cell r="F286">
            <v>512.35</v>
          </cell>
          <cell r="G286">
            <v>0</v>
          </cell>
          <cell r="H286">
            <v>2398.8699999999994</v>
          </cell>
          <cell r="I286">
            <v>0</v>
          </cell>
        </row>
        <row r="287">
          <cell r="B287" t="str">
            <v>2.2.2.3.4.1.5</v>
          </cell>
          <cell r="C287" t="str">
            <v>RIESGOS DE TRABAJO</v>
          </cell>
          <cell r="D287">
            <v>976.59000000000106</v>
          </cell>
          <cell r="E287">
            <v>0</v>
          </cell>
          <cell r="F287">
            <v>265.22000000000003</v>
          </cell>
          <cell r="G287">
            <v>0</v>
          </cell>
          <cell r="H287">
            <v>1241.8100000000011</v>
          </cell>
          <cell r="I287">
            <v>0</v>
          </cell>
        </row>
        <row r="288">
          <cell r="B288" t="str">
            <v>2.2.2.3.4.1.6</v>
          </cell>
          <cell r="C288" t="str">
            <v>INVALIDEZ Y VIDA</v>
          </cell>
          <cell r="D288">
            <v>3144.2199999999975</v>
          </cell>
          <cell r="E288">
            <v>0</v>
          </cell>
          <cell r="F288">
            <v>853.91</v>
          </cell>
          <cell r="G288">
            <v>0</v>
          </cell>
          <cell r="H288">
            <v>3998.1299999999974</v>
          </cell>
          <cell r="I288">
            <v>0</v>
          </cell>
        </row>
        <row r="289">
          <cell r="B289" t="str">
            <v>2.2.2.3.4.1.7</v>
          </cell>
          <cell r="C289" t="str">
            <v>GUARDERIAS Y PRESTACIONES SOCIALES</v>
          </cell>
          <cell r="D289">
            <v>1796.7000000000007</v>
          </cell>
          <cell r="E289">
            <v>0</v>
          </cell>
          <cell r="F289">
            <v>487.96</v>
          </cell>
          <cell r="G289">
            <v>0</v>
          </cell>
          <cell r="H289">
            <v>2284.6600000000008</v>
          </cell>
          <cell r="I289">
            <v>0</v>
          </cell>
        </row>
        <row r="290">
          <cell r="B290" t="str">
            <v>2.2.2.3.4.2</v>
          </cell>
          <cell r="C290" t="str">
            <v xml:space="preserve"> APORTACIONES AL INFONAVIT </v>
          </cell>
          <cell r="D290">
            <v>8983.4900000000016</v>
          </cell>
          <cell r="E290">
            <v>0</v>
          </cell>
          <cell r="F290">
            <v>0</v>
          </cell>
          <cell r="G290">
            <v>0</v>
          </cell>
          <cell r="H290">
            <v>8983.4900000000016</v>
          </cell>
          <cell r="I290">
            <v>0</v>
          </cell>
        </row>
        <row r="291">
          <cell r="B291" t="str">
            <v>2.2.2.3.4.2.1</v>
          </cell>
          <cell r="C291" t="str">
            <v>INFONAVIT-APORTACION PATRONAL SIN CREDITO</v>
          </cell>
          <cell r="D291">
            <v>8983.4900000000016</v>
          </cell>
          <cell r="E291">
            <v>0</v>
          </cell>
          <cell r="F291">
            <v>0</v>
          </cell>
          <cell r="G291">
            <v>0</v>
          </cell>
          <cell r="H291">
            <v>8983.4900000000016</v>
          </cell>
          <cell r="I291">
            <v>0</v>
          </cell>
        </row>
        <row r="292">
          <cell r="B292" t="str">
            <v>2.2.2.3.4.3</v>
          </cell>
          <cell r="C292" t="str">
            <v xml:space="preserve"> APORTACIONES AL SAR </v>
          </cell>
          <cell r="D292">
            <v>11274.279999999997</v>
          </cell>
          <cell r="E292">
            <v>0</v>
          </cell>
          <cell r="F292">
            <v>0</v>
          </cell>
          <cell r="G292">
            <v>0</v>
          </cell>
          <cell r="H292">
            <v>11274.279999999997</v>
          </cell>
          <cell r="I292">
            <v>0</v>
          </cell>
        </row>
        <row r="293">
          <cell r="B293" t="str">
            <v>2.2.2.3.4.3.1</v>
          </cell>
          <cell r="C293" t="str">
            <v>RETIRO</v>
          </cell>
          <cell r="D293">
            <v>3593.3799999999992</v>
          </cell>
          <cell r="E293">
            <v>0</v>
          </cell>
          <cell r="F293">
            <v>0</v>
          </cell>
          <cell r="G293">
            <v>0</v>
          </cell>
          <cell r="H293">
            <v>3593.3799999999992</v>
          </cell>
          <cell r="I293">
            <v>0</v>
          </cell>
        </row>
        <row r="294">
          <cell r="B294" t="str">
            <v>2.2.2.3.4.3.2</v>
          </cell>
          <cell r="C294" t="str">
            <v>CESANTIA EN EDAD AVANZADA Y VEJEZ</v>
          </cell>
          <cell r="D294">
            <v>7680.8999999999978</v>
          </cell>
          <cell r="E294">
            <v>0</v>
          </cell>
          <cell r="F294">
            <v>0</v>
          </cell>
          <cell r="G294">
            <v>0</v>
          </cell>
          <cell r="H294">
            <v>7680.8999999999978</v>
          </cell>
          <cell r="I294">
            <v>0</v>
          </cell>
        </row>
        <row r="295">
          <cell r="B295" t="str">
            <v>2.2.2.3.4.4</v>
          </cell>
          <cell r="C295" t="str">
            <v>IMPUESTO ESTATAL SOBRE NOMINAS</v>
          </cell>
          <cell r="D295">
            <v>5869</v>
          </cell>
          <cell r="E295">
            <v>0</v>
          </cell>
          <cell r="F295">
            <v>1786</v>
          </cell>
          <cell r="G295">
            <v>0</v>
          </cell>
          <cell r="H295">
            <v>7655</v>
          </cell>
          <cell r="I295">
            <v>0</v>
          </cell>
        </row>
        <row r="296">
          <cell r="B296" t="str">
            <v>2.2.2.3.6</v>
          </cell>
          <cell r="C296" t="str">
            <v xml:space="preserve"> HONORARIOS </v>
          </cell>
          <cell r="D296">
            <v>281951.58999999997</v>
          </cell>
          <cell r="E296">
            <v>0</v>
          </cell>
          <cell r="F296">
            <v>55800.01</v>
          </cell>
          <cell r="G296">
            <v>0</v>
          </cell>
          <cell r="H296">
            <v>337751.6</v>
          </cell>
          <cell r="I296">
            <v>0</v>
          </cell>
        </row>
        <row r="297">
          <cell r="B297" t="str">
            <v>2.2.2.3.6.1</v>
          </cell>
          <cell r="C297" t="str">
            <v xml:space="preserve"> HONORARIOS A PERSONAS FISICAS </v>
          </cell>
          <cell r="D297">
            <v>23329.449999999997</v>
          </cell>
          <cell r="E297">
            <v>0</v>
          </cell>
          <cell r="F297">
            <v>0</v>
          </cell>
          <cell r="G297">
            <v>0</v>
          </cell>
          <cell r="H297">
            <v>23329.449999999997</v>
          </cell>
          <cell r="I297">
            <v>0</v>
          </cell>
        </row>
        <row r="298">
          <cell r="B298" t="str">
            <v>2.2.2.3.6.1.1</v>
          </cell>
          <cell r="C298" t="str">
            <v>HONORARIOS A PERSONAS FISICAS RESIDENTES NACIONALES</v>
          </cell>
          <cell r="D298">
            <v>23329.449999999997</v>
          </cell>
          <cell r="E298">
            <v>0</v>
          </cell>
          <cell r="F298">
            <v>0</v>
          </cell>
          <cell r="G298">
            <v>0</v>
          </cell>
          <cell r="H298">
            <v>23329.449999999997</v>
          </cell>
          <cell r="I298">
            <v>0</v>
          </cell>
        </row>
        <row r="299">
          <cell r="B299" t="str">
            <v>2.2.2.3.6.2</v>
          </cell>
          <cell r="C299" t="str">
            <v xml:space="preserve"> HONORARIOS A PERSONAS MORALES </v>
          </cell>
          <cell r="D299">
            <v>18000</v>
          </cell>
          <cell r="E299">
            <v>0</v>
          </cell>
          <cell r="F299">
            <v>4500</v>
          </cell>
          <cell r="G299">
            <v>0</v>
          </cell>
          <cell r="H299">
            <v>22500</v>
          </cell>
          <cell r="I299">
            <v>0</v>
          </cell>
        </row>
        <row r="300">
          <cell r="B300" t="str">
            <v>2.2.2.3.6.2.1</v>
          </cell>
          <cell r="C300" t="str">
            <v>HONORARIOS A PERSONAS MORALES RESIDENTES  NACIONALES</v>
          </cell>
          <cell r="D300">
            <v>18000</v>
          </cell>
          <cell r="E300">
            <v>0</v>
          </cell>
          <cell r="F300">
            <v>4500</v>
          </cell>
          <cell r="G300">
            <v>0</v>
          </cell>
          <cell r="H300">
            <v>22500</v>
          </cell>
          <cell r="I300">
            <v>0</v>
          </cell>
        </row>
        <row r="301">
          <cell r="B301" t="str">
            <v>2.2.2.3.6.5</v>
          </cell>
          <cell r="C301" t="str">
            <v xml:space="preserve"> HONORARIOS ASIMILADOS A SALARIOS </v>
          </cell>
          <cell r="D301">
            <v>240622.13999999998</v>
          </cell>
          <cell r="E301">
            <v>0</v>
          </cell>
          <cell r="F301">
            <v>51300.01</v>
          </cell>
          <cell r="G301">
            <v>0</v>
          </cell>
          <cell r="H301">
            <v>291922.14999999997</v>
          </cell>
          <cell r="I301">
            <v>0</v>
          </cell>
        </row>
        <row r="302">
          <cell r="B302" t="str">
            <v>2.2.2.3.6.5.3</v>
          </cell>
          <cell r="C302" t="str">
            <v>EDUARDO ROMERO FLORES</v>
          </cell>
          <cell r="D302">
            <v>19322.629999999997</v>
          </cell>
          <cell r="E302">
            <v>0</v>
          </cell>
          <cell r="F302">
            <v>6571.2999999999993</v>
          </cell>
          <cell r="G302">
            <v>0</v>
          </cell>
          <cell r="H302">
            <v>25893.929999999997</v>
          </cell>
          <cell r="I302">
            <v>0</v>
          </cell>
        </row>
        <row r="303">
          <cell r="B303" t="str">
            <v>2.2.2.3.6.5.6</v>
          </cell>
          <cell r="C303" t="str">
            <v xml:space="preserve">SALISA CELIA GASCA COLIN  </v>
          </cell>
          <cell r="D303">
            <v>28528.919999999969</v>
          </cell>
          <cell r="E303">
            <v>0</v>
          </cell>
          <cell r="F303">
            <v>7856.76</v>
          </cell>
          <cell r="G303">
            <v>0</v>
          </cell>
          <cell r="H303">
            <v>36385.679999999971</v>
          </cell>
          <cell r="I303">
            <v>0</v>
          </cell>
        </row>
        <row r="304">
          <cell r="B304" t="str">
            <v>2.2.2.3.6.5.7</v>
          </cell>
          <cell r="C304" t="str">
            <v xml:space="preserve">BRENDA ABIGAIL RIOS MARTINEZ  </v>
          </cell>
          <cell r="D304">
            <v>607.66000000000008</v>
          </cell>
          <cell r="E304">
            <v>0</v>
          </cell>
          <cell r="F304">
            <v>231.25</v>
          </cell>
          <cell r="G304">
            <v>0</v>
          </cell>
          <cell r="H304">
            <v>838.91000000000008</v>
          </cell>
          <cell r="I304">
            <v>0</v>
          </cell>
        </row>
        <row r="305">
          <cell r="B305" t="str">
            <v>2.2.2.3.6.5.8</v>
          </cell>
          <cell r="C305" t="str">
            <v xml:space="preserve">BRENDA GUTIERREZ VILLANUEVA  </v>
          </cell>
          <cell r="D305">
            <v>23289.700000000012</v>
          </cell>
          <cell r="E305">
            <v>0</v>
          </cell>
          <cell r="F305">
            <v>6333.82</v>
          </cell>
          <cell r="G305">
            <v>0</v>
          </cell>
          <cell r="H305">
            <v>29623.520000000011</v>
          </cell>
          <cell r="I305">
            <v>0</v>
          </cell>
        </row>
        <row r="306">
          <cell r="B306" t="str">
            <v>2.2.2.3.6.5.10</v>
          </cell>
          <cell r="C306" t="str">
            <v xml:space="preserve">DANIELA ALEJANDRA VILLANUEVA CUEVAS  </v>
          </cell>
          <cell r="D306">
            <v>20168.900000000001</v>
          </cell>
          <cell r="E306">
            <v>0</v>
          </cell>
          <cell r="F306">
            <v>7085.1</v>
          </cell>
          <cell r="G306">
            <v>0</v>
          </cell>
          <cell r="H306">
            <v>27254</v>
          </cell>
          <cell r="I306">
            <v>0</v>
          </cell>
        </row>
        <row r="307">
          <cell r="B307" t="str">
            <v>2.2.2.3.6.5.11</v>
          </cell>
          <cell r="C307" t="str">
            <v xml:space="preserve">MARIA FERNANDA BASURTO GALEANA  </v>
          </cell>
          <cell r="D307">
            <v>36459.610000000008</v>
          </cell>
          <cell r="E307">
            <v>0</v>
          </cell>
          <cell r="F307">
            <v>0</v>
          </cell>
          <cell r="G307">
            <v>0</v>
          </cell>
          <cell r="H307">
            <v>36459.610000000008</v>
          </cell>
          <cell r="I307">
            <v>0</v>
          </cell>
        </row>
        <row r="308">
          <cell r="B308" t="str">
            <v>2.2.2.3.6.5.12</v>
          </cell>
          <cell r="C308" t="str">
            <v xml:space="preserve">MARIANA MONSERRAT MARIN CAMPOS  </v>
          </cell>
          <cell r="D308">
            <v>18252.640000000014</v>
          </cell>
          <cell r="E308">
            <v>0</v>
          </cell>
          <cell r="F308">
            <v>4563.16</v>
          </cell>
          <cell r="G308">
            <v>0</v>
          </cell>
          <cell r="H308">
            <v>22815.800000000014</v>
          </cell>
          <cell r="I308">
            <v>0</v>
          </cell>
        </row>
        <row r="309">
          <cell r="B309" t="str">
            <v>2.2.2.3.6.5.13</v>
          </cell>
          <cell r="C309" t="str">
            <v xml:space="preserve">CITLALLI GARCIA ALVARADO  </v>
          </cell>
          <cell r="D309">
            <v>23782.120000000003</v>
          </cell>
          <cell r="E309">
            <v>0</v>
          </cell>
          <cell r="F309">
            <v>5311.54</v>
          </cell>
          <cell r="G309">
            <v>0</v>
          </cell>
          <cell r="H309">
            <v>29093.660000000003</v>
          </cell>
          <cell r="I309">
            <v>0</v>
          </cell>
        </row>
        <row r="310">
          <cell r="B310" t="str">
            <v>2.2.2.3.6.5.14</v>
          </cell>
          <cell r="C310" t="str">
            <v xml:space="preserve">ANDREA DE LA LUZ GARCIA  </v>
          </cell>
          <cell r="D310">
            <v>10035.58</v>
          </cell>
          <cell r="E310">
            <v>0</v>
          </cell>
          <cell r="F310">
            <v>821.18</v>
          </cell>
          <cell r="G310">
            <v>0</v>
          </cell>
          <cell r="H310">
            <v>10856.76</v>
          </cell>
          <cell r="I310">
            <v>0</v>
          </cell>
        </row>
        <row r="311">
          <cell r="B311" t="str">
            <v>2.2.2.3.6.5.15</v>
          </cell>
          <cell r="C311" t="str">
            <v xml:space="preserve">MARIANA MONTSERRAT LERMA HERNANDEZ  </v>
          </cell>
          <cell r="D311">
            <v>20322.48</v>
          </cell>
          <cell r="E311">
            <v>0</v>
          </cell>
          <cell r="F311">
            <v>5864.02</v>
          </cell>
          <cell r="G311">
            <v>0</v>
          </cell>
          <cell r="H311">
            <v>26186.5</v>
          </cell>
          <cell r="I311">
            <v>0</v>
          </cell>
        </row>
        <row r="312">
          <cell r="B312" t="str">
            <v>2.2.2.3.6.5.16</v>
          </cell>
          <cell r="C312" t="str">
            <v>JOSE LUIS RODRIGUEZ VALDEZ</v>
          </cell>
          <cell r="D312">
            <v>39851.9</v>
          </cell>
          <cell r="E312">
            <v>0</v>
          </cell>
          <cell r="F312">
            <v>6661.88</v>
          </cell>
          <cell r="G312">
            <v>0</v>
          </cell>
          <cell r="H312">
            <v>46513.78</v>
          </cell>
          <cell r="I312">
            <v>0</v>
          </cell>
        </row>
        <row r="313">
          <cell r="B313" t="str">
            <v>2.2.2.3.7</v>
          </cell>
          <cell r="C313" t="str">
            <v xml:space="preserve"> ARRENDAMIENTOS </v>
          </cell>
          <cell r="D313">
            <v>85058.599999999991</v>
          </cell>
          <cell r="E313">
            <v>0</v>
          </cell>
          <cell r="F313">
            <v>20520</v>
          </cell>
          <cell r="G313">
            <v>0</v>
          </cell>
          <cell r="H313">
            <v>105578.59999999999</v>
          </cell>
          <cell r="I313">
            <v>0</v>
          </cell>
        </row>
        <row r="314">
          <cell r="B314" t="str">
            <v>2.2.2.3.7.2</v>
          </cell>
          <cell r="C314" t="str">
            <v>ARRENDAMIENTO A PERSONAS MORALES RESIDENTES NACIONALES</v>
          </cell>
          <cell r="D314">
            <v>85058.599999999991</v>
          </cell>
          <cell r="E314">
            <v>0</v>
          </cell>
          <cell r="F314">
            <v>20520</v>
          </cell>
          <cell r="G314">
            <v>0</v>
          </cell>
          <cell r="H314">
            <v>105578.59999999999</v>
          </cell>
          <cell r="I314">
            <v>0</v>
          </cell>
        </row>
        <row r="315">
          <cell r="B315" t="str">
            <v>2.2.2.3.8</v>
          </cell>
          <cell r="C315" t="str">
            <v xml:space="preserve"> COMBUSTIBLES Y LUBRICANTES </v>
          </cell>
          <cell r="D315">
            <v>20514.12000000001</v>
          </cell>
          <cell r="E315">
            <v>0</v>
          </cell>
          <cell r="F315">
            <v>4211.0200000000004</v>
          </cell>
          <cell r="G315">
            <v>0</v>
          </cell>
          <cell r="H315">
            <v>24725.14000000001</v>
          </cell>
          <cell r="I315">
            <v>0</v>
          </cell>
        </row>
        <row r="316">
          <cell r="B316" t="str">
            <v>2.2.2.3.8.1</v>
          </cell>
          <cell r="C316" t="str">
            <v>GASOLINA</v>
          </cell>
          <cell r="D316">
            <v>19846.330000000009</v>
          </cell>
          <cell r="E316">
            <v>0</v>
          </cell>
          <cell r="F316">
            <v>4211.0200000000004</v>
          </cell>
          <cell r="G316">
            <v>0</v>
          </cell>
          <cell r="H316">
            <v>24057.350000000009</v>
          </cell>
          <cell r="I316">
            <v>0</v>
          </cell>
        </row>
        <row r="317">
          <cell r="B317" t="str">
            <v>2.2.2.3.8.4</v>
          </cell>
          <cell r="C317" t="str">
            <v>ACEITES Y LUBRICANTES</v>
          </cell>
          <cell r="D317">
            <v>667.79000000000008</v>
          </cell>
          <cell r="E317">
            <v>0</v>
          </cell>
          <cell r="F317">
            <v>0</v>
          </cell>
          <cell r="G317">
            <v>0</v>
          </cell>
          <cell r="H317">
            <v>667.79000000000008</v>
          </cell>
          <cell r="I317">
            <v>0</v>
          </cell>
        </row>
        <row r="318">
          <cell r="B318" t="str">
            <v>2.2.2.3.9</v>
          </cell>
          <cell r="C318" t="str">
            <v xml:space="preserve"> VIATICOS Y GASTOS DE VIAJE </v>
          </cell>
          <cell r="D318">
            <v>0</v>
          </cell>
          <cell r="E318">
            <v>0</v>
          </cell>
          <cell r="F318">
            <v>4060.53</v>
          </cell>
          <cell r="G318">
            <v>0</v>
          </cell>
          <cell r="H318">
            <v>4060.53</v>
          </cell>
          <cell r="I318">
            <v>0</v>
          </cell>
        </row>
        <row r="319">
          <cell r="B319" t="str">
            <v>2.2.2.3.9.3</v>
          </cell>
          <cell r="C319" t="str">
            <v>CONSUMO DE ALIMENTOS (VIATICOS)</v>
          </cell>
          <cell r="D319">
            <v>0</v>
          </cell>
          <cell r="E319">
            <v>0</v>
          </cell>
          <cell r="F319">
            <v>801.73</v>
          </cell>
          <cell r="G319">
            <v>0</v>
          </cell>
          <cell r="H319">
            <v>801.73</v>
          </cell>
          <cell r="I319">
            <v>0</v>
          </cell>
        </row>
        <row r="320">
          <cell r="B320" t="str">
            <v>2.2.2.3.9.4</v>
          </cell>
          <cell r="C320" t="str">
            <v>CUOTAS DE PEAJE</v>
          </cell>
          <cell r="D320">
            <v>0</v>
          </cell>
          <cell r="E320">
            <v>0</v>
          </cell>
          <cell r="F320">
            <v>100</v>
          </cell>
          <cell r="G320">
            <v>0</v>
          </cell>
          <cell r="H320">
            <v>100</v>
          </cell>
          <cell r="I320">
            <v>0</v>
          </cell>
        </row>
        <row r="321">
          <cell r="B321" t="str">
            <v>2.2.2.3.9.9</v>
          </cell>
          <cell r="C321" t="str">
            <v>OTROS VIATICOS Y GASTOS DE VIAJE</v>
          </cell>
          <cell r="D321">
            <v>0</v>
          </cell>
          <cell r="E321">
            <v>0</v>
          </cell>
          <cell r="F321">
            <v>3158.8</v>
          </cell>
          <cell r="G321">
            <v>0</v>
          </cell>
          <cell r="H321">
            <v>3158.8</v>
          </cell>
          <cell r="I321">
            <v>0</v>
          </cell>
        </row>
        <row r="322">
          <cell r="B322" t="str">
            <v>2.2.2.3.10</v>
          </cell>
          <cell r="C322" t="str">
            <v xml:space="preserve"> DEPRECIACIONES </v>
          </cell>
          <cell r="D322">
            <v>12210.772400000009</v>
          </cell>
          <cell r="E322">
            <v>0</v>
          </cell>
          <cell r="F322">
            <v>3052.6931</v>
          </cell>
          <cell r="G322">
            <v>0</v>
          </cell>
          <cell r="H322">
            <v>15263.465500000009</v>
          </cell>
          <cell r="I322">
            <v>0</v>
          </cell>
        </row>
        <row r="323">
          <cell r="B323" t="str">
            <v>2.2.2.3.10.17</v>
          </cell>
          <cell r="C323" t="str">
            <v>DEPRECIACION DE OTROS ACTIVOS FIJOS</v>
          </cell>
          <cell r="D323">
            <v>12210.772400000009</v>
          </cell>
          <cell r="E323">
            <v>0</v>
          </cell>
          <cell r="F323">
            <v>3052.6931</v>
          </cell>
          <cell r="G323">
            <v>0</v>
          </cell>
          <cell r="H323">
            <v>15263.465500000009</v>
          </cell>
          <cell r="I323">
            <v>0</v>
          </cell>
        </row>
        <row r="324">
          <cell r="B324" t="str">
            <v>2.2.2.3.12</v>
          </cell>
          <cell r="C324" t="str">
            <v xml:space="preserve"> TELEFONO </v>
          </cell>
          <cell r="D324">
            <v>385.1800000000012</v>
          </cell>
          <cell r="E324">
            <v>0</v>
          </cell>
          <cell r="F324">
            <v>90.26</v>
          </cell>
          <cell r="G324">
            <v>0</v>
          </cell>
          <cell r="H324">
            <v>475.44000000000119</v>
          </cell>
          <cell r="I324">
            <v>0</v>
          </cell>
        </row>
        <row r="325">
          <cell r="B325" t="str">
            <v>2.2.2.3.12.1</v>
          </cell>
          <cell r="C325" t="str">
            <v>TELEFONO FIJO</v>
          </cell>
          <cell r="D325">
            <v>385.1800000000012</v>
          </cell>
          <cell r="E325">
            <v>0</v>
          </cell>
          <cell r="F325">
            <v>90.26</v>
          </cell>
          <cell r="G325">
            <v>0</v>
          </cell>
          <cell r="H325">
            <v>475.44000000000119</v>
          </cell>
          <cell r="I325">
            <v>0</v>
          </cell>
        </row>
        <row r="326">
          <cell r="B326" t="str">
            <v>2.2.2.3.13</v>
          </cell>
          <cell r="C326" t="str">
            <v>INTERNET</v>
          </cell>
          <cell r="D326">
            <v>1397.5999999999967</v>
          </cell>
          <cell r="E326">
            <v>0</v>
          </cell>
          <cell r="F326">
            <v>349.4</v>
          </cell>
          <cell r="G326">
            <v>0</v>
          </cell>
          <cell r="H326">
            <v>1746.9999999999968</v>
          </cell>
          <cell r="I326">
            <v>0</v>
          </cell>
        </row>
        <row r="327">
          <cell r="B327" t="str">
            <v>2.2.2.3.14</v>
          </cell>
          <cell r="C327" t="str">
            <v xml:space="preserve"> AGUA </v>
          </cell>
          <cell r="D327">
            <v>0</v>
          </cell>
          <cell r="E327">
            <v>0</v>
          </cell>
          <cell r="F327">
            <v>24</v>
          </cell>
          <cell r="G327">
            <v>0</v>
          </cell>
          <cell r="H327">
            <v>24</v>
          </cell>
          <cell r="I327">
            <v>0</v>
          </cell>
        </row>
        <row r="328">
          <cell r="B328" t="str">
            <v>2.2.2.3.14.3</v>
          </cell>
          <cell r="C328" t="str">
            <v>AGUA PURIFICADA (GASTOS)</v>
          </cell>
          <cell r="D328">
            <v>0</v>
          </cell>
          <cell r="E328">
            <v>0</v>
          </cell>
          <cell r="F328">
            <v>24</v>
          </cell>
          <cell r="G328">
            <v>0</v>
          </cell>
          <cell r="H328">
            <v>24</v>
          </cell>
          <cell r="I328">
            <v>0</v>
          </cell>
        </row>
        <row r="329">
          <cell r="B329" t="str">
            <v>2.2.2.3.18</v>
          </cell>
          <cell r="C329" t="str">
            <v xml:space="preserve"> PAPELERIA Y ARTICULOS DE OFICINA </v>
          </cell>
          <cell r="D329">
            <v>2079.5200000000004</v>
          </cell>
          <cell r="E329">
            <v>0</v>
          </cell>
          <cell r="F329">
            <v>2280.23</v>
          </cell>
          <cell r="G329">
            <v>0</v>
          </cell>
          <cell r="H329">
            <v>4359.75</v>
          </cell>
          <cell r="I329">
            <v>0</v>
          </cell>
        </row>
        <row r="330">
          <cell r="B330" t="str">
            <v>2.2.2.3.18.1</v>
          </cell>
          <cell r="C330" t="str">
            <v>PAPELERIA Y ARTICULOS DE OFICINA</v>
          </cell>
          <cell r="D330">
            <v>2079.5200000000004</v>
          </cell>
          <cell r="E330">
            <v>0</v>
          </cell>
          <cell r="F330">
            <v>2280.23</v>
          </cell>
          <cell r="G330">
            <v>0</v>
          </cell>
          <cell r="H330">
            <v>4359.75</v>
          </cell>
          <cell r="I330">
            <v>0</v>
          </cell>
        </row>
        <row r="331">
          <cell r="B331" t="str">
            <v>2.2.2.3.19</v>
          </cell>
          <cell r="C331" t="str">
            <v xml:space="preserve"> MANTENIMIENTO Y CONSERVACION </v>
          </cell>
          <cell r="D331">
            <v>7607.4000000000005</v>
          </cell>
          <cell r="E331">
            <v>0</v>
          </cell>
          <cell r="F331">
            <v>4365.619999999999</v>
          </cell>
          <cell r="G331">
            <v>0</v>
          </cell>
          <cell r="H331">
            <v>11973.02</v>
          </cell>
          <cell r="I331">
            <v>0</v>
          </cell>
        </row>
        <row r="332">
          <cell r="B332" t="str">
            <v>2.2.2.3.19.1</v>
          </cell>
          <cell r="C332" t="str">
            <v>MANTENIMIENTO DE MAQUINARIA Y EQUIPO</v>
          </cell>
          <cell r="D332">
            <v>3620.69</v>
          </cell>
          <cell r="E332">
            <v>0</v>
          </cell>
          <cell r="F332">
            <v>0</v>
          </cell>
          <cell r="G332">
            <v>0</v>
          </cell>
          <cell r="H332">
            <v>3620.69</v>
          </cell>
          <cell r="I332">
            <v>0</v>
          </cell>
        </row>
        <row r="333">
          <cell r="B333" t="str">
            <v>2.2.2.3.19.2</v>
          </cell>
          <cell r="C333" t="str">
            <v>MANTENIMIENTO DE EDIFICIO</v>
          </cell>
          <cell r="D333">
            <v>2028</v>
          </cell>
          <cell r="E333">
            <v>0</v>
          </cell>
          <cell r="F333">
            <v>507</v>
          </cell>
          <cell r="G333">
            <v>0</v>
          </cell>
          <cell r="H333">
            <v>2535</v>
          </cell>
          <cell r="I333">
            <v>0</v>
          </cell>
        </row>
        <row r="334">
          <cell r="B334" t="str">
            <v>2.2.2.3.19.5</v>
          </cell>
          <cell r="C334" t="str">
            <v>MANTENIMIENTO DE EQUIPO DE TRANSPORTE</v>
          </cell>
          <cell r="D334">
            <v>1958.71</v>
          </cell>
          <cell r="E334">
            <v>0</v>
          </cell>
          <cell r="F334">
            <v>3858.619999999999</v>
          </cell>
          <cell r="G334">
            <v>0</v>
          </cell>
          <cell r="H334">
            <v>5817.329999999999</v>
          </cell>
          <cell r="I334">
            <v>0</v>
          </cell>
        </row>
        <row r="335">
          <cell r="B335" t="str">
            <v>2.2.2.3.21</v>
          </cell>
          <cell r="C335" t="str">
            <v xml:space="preserve"> OTROS IMPUESTOS Y DERECHOS </v>
          </cell>
          <cell r="D335">
            <v>0</v>
          </cell>
          <cell r="E335">
            <v>0</v>
          </cell>
          <cell r="F335">
            <v>850</v>
          </cell>
          <cell r="G335">
            <v>0</v>
          </cell>
          <cell r="H335">
            <v>850</v>
          </cell>
          <cell r="I335">
            <v>0</v>
          </cell>
        </row>
        <row r="336">
          <cell r="B336" t="str">
            <v>2.2.2.3.21.3</v>
          </cell>
          <cell r="C336" t="str">
            <v>PAGO DE DERECHOS</v>
          </cell>
          <cell r="D336">
            <v>0</v>
          </cell>
          <cell r="E336">
            <v>0</v>
          </cell>
          <cell r="F336">
            <v>850</v>
          </cell>
          <cell r="G336">
            <v>0</v>
          </cell>
          <cell r="H336">
            <v>850</v>
          </cell>
          <cell r="I336">
            <v>0</v>
          </cell>
        </row>
        <row r="337">
          <cell r="B337" t="str">
            <v>2.2.2.3.22</v>
          </cell>
          <cell r="C337" t="str">
            <v>RECARGOS FISCALES</v>
          </cell>
          <cell r="D337">
            <v>233</v>
          </cell>
          <cell r="E337">
            <v>0</v>
          </cell>
          <cell r="F337">
            <v>200.99</v>
          </cell>
          <cell r="G337">
            <v>0</v>
          </cell>
          <cell r="H337">
            <v>433.99</v>
          </cell>
          <cell r="I337">
            <v>0</v>
          </cell>
        </row>
        <row r="338">
          <cell r="B338" t="str">
            <v>2.2.2.3.24</v>
          </cell>
          <cell r="C338" t="str">
            <v xml:space="preserve"> CUOTAS Y SUSCRIPCIONES </v>
          </cell>
          <cell r="D338">
            <v>1163.7931000000008</v>
          </cell>
          <cell r="E338">
            <v>0</v>
          </cell>
          <cell r="F338">
            <v>318.97000000000003</v>
          </cell>
          <cell r="G338">
            <v>0</v>
          </cell>
          <cell r="H338">
            <v>1482.7631000000008</v>
          </cell>
          <cell r="I338">
            <v>0</v>
          </cell>
        </row>
        <row r="339">
          <cell r="B339" t="str">
            <v>2.2.2.3.24.7</v>
          </cell>
          <cell r="C339" t="str">
            <v>SUSCRIPCION A SERVICIOS DE COMPUTO EN LA NUBE</v>
          </cell>
          <cell r="D339">
            <v>1163.7931000000008</v>
          </cell>
          <cell r="E339">
            <v>0</v>
          </cell>
          <cell r="F339">
            <v>318.97000000000003</v>
          </cell>
          <cell r="G339">
            <v>0</v>
          </cell>
          <cell r="H339">
            <v>1482.7631000000008</v>
          </cell>
          <cell r="I339">
            <v>0</v>
          </cell>
        </row>
        <row r="340">
          <cell r="B340" t="str">
            <v>2.2.2.3.26</v>
          </cell>
          <cell r="C340" t="str">
            <v>CAPACITACION AL PERSONAL</v>
          </cell>
          <cell r="D340">
            <v>22500</v>
          </cell>
          <cell r="E340">
            <v>0</v>
          </cell>
          <cell r="F340">
            <v>0</v>
          </cell>
          <cell r="G340">
            <v>0</v>
          </cell>
          <cell r="H340">
            <v>22500</v>
          </cell>
          <cell r="I340">
            <v>0</v>
          </cell>
        </row>
        <row r="341">
          <cell r="B341" t="str">
            <v>2.2.2.3.31</v>
          </cell>
          <cell r="C341" t="str">
            <v xml:space="preserve"> GASTOS DE IMPORTACION </v>
          </cell>
          <cell r="D341">
            <v>899.99999999999091</v>
          </cell>
          <cell r="E341">
            <v>0</v>
          </cell>
          <cell r="F341">
            <v>0</v>
          </cell>
          <cell r="G341">
            <v>0</v>
          </cell>
          <cell r="H341">
            <v>899.99999999999181</v>
          </cell>
          <cell r="I341">
            <v>0</v>
          </cell>
        </row>
        <row r="342">
          <cell r="B342" t="str">
            <v>2.2.2.3.31.5</v>
          </cell>
          <cell r="C342" t="str">
            <v>OTROS GASTOS DE IMPORTACION</v>
          </cell>
          <cell r="D342">
            <v>899.99999999999091</v>
          </cell>
          <cell r="E342">
            <v>0</v>
          </cell>
          <cell r="F342">
            <v>0</v>
          </cell>
          <cell r="G342">
            <v>0</v>
          </cell>
          <cell r="H342">
            <v>899.99999999999181</v>
          </cell>
          <cell r="I342">
            <v>0</v>
          </cell>
        </row>
        <row r="343">
          <cell r="B343" t="str">
            <v>2.2.2.3.34</v>
          </cell>
          <cell r="C343" t="str">
            <v xml:space="preserve"> COMISIONES BANCARIAS </v>
          </cell>
          <cell r="D343">
            <v>6807.5</v>
          </cell>
          <cell r="E343">
            <v>0</v>
          </cell>
          <cell r="F343">
            <v>1493.7</v>
          </cell>
          <cell r="G343">
            <v>0</v>
          </cell>
          <cell r="H343">
            <v>8301.2000000000007</v>
          </cell>
          <cell r="I343">
            <v>0</v>
          </cell>
        </row>
        <row r="344">
          <cell r="B344" t="str">
            <v>2.2.2.3.34.1</v>
          </cell>
          <cell r="C344" t="str">
            <v>COMISIONES BANCARIAS</v>
          </cell>
          <cell r="D344">
            <v>6807.5</v>
          </cell>
          <cell r="E344">
            <v>0</v>
          </cell>
          <cell r="F344">
            <v>1493.7</v>
          </cell>
          <cell r="G344">
            <v>0</v>
          </cell>
          <cell r="H344">
            <v>8301.2000000000007</v>
          </cell>
          <cell r="I344">
            <v>0</v>
          </cell>
        </row>
        <row r="345">
          <cell r="B345" t="str">
            <v>2.2.2.3.36</v>
          </cell>
          <cell r="C345" t="str">
            <v>OTRAS COMISIONES</v>
          </cell>
          <cell r="D345">
            <v>578.49</v>
          </cell>
          <cell r="E345">
            <v>0</v>
          </cell>
          <cell r="F345">
            <v>120.7</v>
          </cell>
          <cell r="G345">
            <v>0</v>
          </cell>
          <cell r="H345">
            <v>699.19</v>
          </cell>
          <cell r="I345">
            <v>0</v>
          </cell>
        </row>
        <row r="346">
          <cell r="B346" t="str">
            <v>2.2.2.3.45</v>
          </cell>
          <cell r="C346" t="str">
            <v>CORREO O SERVICIO  POSTAL</v>
          </cell>
          <cell r="D346">
            <v>773.16999999999985</v>
          </cell>
          <cell r="E346">
            <v>0</v>
          </cell>
          <cell r="F346">
            <v>978.26</v>
          </cell>
          <cell r="G346">
            <v>0</v>
          </cell>
          <cell r="H346">
            <v>1751.4299999999998</v>
          </cell>
          <cell r="I346">
            <v>0</v>
          </cell>
        </row>
        <row r="347">
          <cell r="B347" t="str">
            <v>2.2.2.3.49</v>
          </cell>
          <cell r="C347" t="str">
            <v>COMIDAS AL PERSONAL</v>
          </cell>
          <cell r="D347">
            <v>295.49439999999959</v>
          </cell>
          <cell r="E347">
            <v>0</v>
          </cell>
          <cell r="F347">
            <v>0</v>
          </cell>
          <cell r="G347">
            <v>0</v>
          </cell>
          <cell r="H347">
            <v>295.49439999999959</v>
          </cell>
          <cell r="I347">
            <v>0</v>
          </cell>
        </row>
        <row r="348">
          <cell r="B348" t="str">
            <v>2.2.2.3.50</v>
          </cell>
          <cell r="C348" t="str">
            <v>CAFETERIA Y GASTOS DE COMEDOR</v>
          </cell>
          <cell r="D348">
            <v>0</v>
          </cell>
          <cell r="E348">
            <v>0</v>
          </cell>
          <cell r="F348">
            <v>154.02000000000001</v>
          </cell>
          <cell r="G348">
            <v>0</v>
          </cell>
          <cell r="H348">
            <v>154.02000000000001</v>
          </cell>
          <cell r="I348">
            <v>0</v>
          </cell>
        </row>
        <row r="349">
          <cell r="B349" t="str">
            <v>2.2.2.3.51</v>
          </cell>
          <cell r="C349" t="str">
            <v>HERRAMIENTAS DE MANO  Y EQUIPO MENOR</v>
          </cell>
          <cell r="D349">
            <v>3398.63</v>
          </cell>
          <cell r="E349">
            <v>0</v>
          </cell>
          <cell r="F349">
            <v>330.55</v>
          </cell>
          <cell r="G349">
            <v>0</v>
          </cell>
          <cell r="H349">
            <v>3729.1800000000003</v>
          </cell>
          <cell r="I349">
            <v>0</v>
          </cell>
        </row>
        <row r="350">
          <cell r="B350" t="str">
            <v>2.2.2.3.56</v>
          </cell>
          <cell r="C350" t="str">
            <v>HOSPEDAJE WEB</v>
          </cell>
          <cell r="D350">
            <v>3318.9699999999993</v>
          </cell>
          <cell r="E350">
            <v>0</v>
          </cell>
          <cell r="F350">
            <v>0</v>
          </cell>
          <cell r="G350">
            <v>0</v>
          </cell>
          <cell r="H350">
            <v>3318.9699999999993</v>
          </cell>
          <cell r="I350">
            <v>0</v>
          </cell>
        </row>
        <row r="351">
          <cell r="B351" t="str">
            <v>2.2.2.3.64</v>
          </cell>
          <cell r="C351" t="str">
            <v xml:space="preserve"> MATERIALES PARA LABORATORIO </v>
          </cell>
          <cell r="D351">
            <v>33471.176698000003</v>
          </cell>
          <cell r="E351">
            <v>0</v>
          </cell>
          <cell r="F351">
            <v>2111.710325</v>
          </cell>
          <cell r="G351">
            <v>0</v>
          </cell>
          <cell r="H351">
            <v>35582.887023000003</v>
          </cell>
          <cell r="I351">
            <v>0</v>
          </cell>
        </row>
        <row r="352">
          <cell r="B352" t="str">
            <v>2.2.2.3.64.1</v>
          </cell>
          <cell r="C352" t="str">
            <v>EVALUACIONES DE PRODUCTO</v>
          </cell>
          <cell r="D352">
            <v>33471.176698000003</v>
          </cell>
          <cell r="E352">
            <v>0</v>
          </cell>
          <cell r="F352">
            <v>2111.710325</v>
          </cell>
          <cell r="G352">
            <v>0</v>
          </cell>
          <cell r="H352">
            <v>35582.887023000003</v>
          </cell>
          <cell r="I352">
            <v>0</v>
          </cell>
        </row>
        <row r="353">
          <cell r="B353" t="str">
            <v>2.2.2.3.72</v>
          </cell>
          <cell r="C353" t="str">
            <v>ESTACIONAMIENTOS PUBLICOS</v>
          </cell>
          <cell r="D353">
            <v>638</v>
          </cell>
          <cell r="E353">
            <v>0</v>
          </cell>
          <cell r="F353">
            <v>45</v>
          </cell>
          <cell r="G353">
            <v>0</v>
          </cell>
          <cell r="H353">
            <v>683</v>
          </cell>
          <cell r="I353">
            <v>0</v>
          </cell>
        </row>
        <row r="354">
          <cell r="B354" t="str">
            <v>2.3</v>
          </cell>
          <cell r="C354" t="str">
            <v xml:space="preserve"> OTROS INGRESOS Y OTROS GASTOS </v>
          </cell>
          <cell r="D354">
            <v>0</v>
          </cell>
          <cell r="E354">
            <v>-5381.1348236713011</v>
          </cell>
          <cell r="F354">
            <v>32206.491187</v>
          </cell>
          <cell r="G354">
            <v>3.4346779328000001</v>
          </cell>
          <cell r="H354">
            <v>0</v>
          </cell>
          <cell r="I354">
            <v>-37584.191332738497</v>
          </cell>
        </row>
        <row r="355">
          <cell r="B355" t="str">
            <v>2.3.1</v>
          </cell>
          <cell r="C355" t="str">
            <v xml:space="preserve"> OTROS INGRESOS </v>
          </cell>
          <cell r="D355">
            <v>0</v>
          </cell>
          <cell r="E355">
            <v>220.03724032869999</v>
          </cell>
          <cell r="F355">
            <v>4.6399999999999997E-2</v>
          </cell>
          <cell r="G355">
            <v>3.4346779328000001</v>
          </cell>
          <cell r="H355">
            <v>0</v>
          </cell>
          <cell r="I355">
            <v>223.4255182615</v>
          </cell>
        </row>
        <row r="356">
          <cell r="B356" t="str">
            <v>2.3.1.13</v>
          </cell>
          <cell r="C356" t="str">
            <v>AJUSTE POR SALDOS PEQUEÑOS</v>
          </cell>
          <cell r="D356">
            <v>0</v>
          </cell>
          <cell r="E356">
            <v>220.03724032869999</v>
          </cell>
          <cell r="F356">
            <v>4.6399999999999997E-2</v>
          </cell>
          <cell r="G356">
            <v>3.4346779328000001</v>
          </cell>
          <cell r="H356">
            <v>0</v>
          </cell>
          <cell r="I356">
            <v>223.4255182615</v>
          </cell>
        </row>
        <row r="357">
          <cell r="B357" t="str">
            <v>2.3.2</v>
          </cell>
          <cell r="C357" t="str">
            <v xml:space="preserve"> OTROS GASTOS </v>
          </cell>
          <cell r="D357">
            <v>5601.1720640000012</v>
          </cell>
          <cell r="E357">
            <v>0</v>
          </cell>
          <cell r="F357">
            <v>32206.444787</v>
          </cell>
          <cell r="G357">
            <v>0</v>
          </cell>
          <cell r="H357">
            <v>37807.616850999999</v>
          </cell>
          <cell r="I357">
            <v>0</v>
          </cell>
        </row>
        <row r="358">
          <cell r="B358" t="str">
            <v>2.3.2.1</v>
          </cell>
          <cell r="C358" t="str">
            <v>OTROS GASTOS</v>
          </cell>
          <cell r="D358">
            <v>724.7</v>
          </cell>
          <cell r="E358">
            <v>0</v>
          </cell>
          <cell r="F358">
            <v>21946.09</v>
          </cell>
          <cell r="G358">
            <v>0</v>
          </cell>
          <cell r="H358">
            <v>22670.79</v>
          </cell>
          <cell r="I358">
            <v>0</v>
          </cell>
        </row>
        <row r="359">
          <cell r="B359" t="str">
            <v>2.3.2.11</v>
          </cell>
          <cell r="C359" t="str">
            <v>MERMAS Y/O DESPERDICIOS DE INVENTARIOS</v>
          </cell>
          <cell r="D359">
            <v>4876.4720640000014</v>
          </cell>
          <cell r="E359">
            <v>0</v>
          </cell>
          <cell r="F359">
            <v>1662.4838110000001</v>
          </cell>
          <cell r="G359">
            <v>0</v>
          </cell>
          <cell r="H359">
            <v>6538.9558750000015</v>
          </cell>
          <cell r="I359">
            <v>0</v>
          </cell>
        </row>
        <row r="360">
          <cell r="B360" t="str">
            <v>2.3.2.13</v>
          </cell>
          <cell r="C360" t="str">
            <v>OBSEQUIOS OTORGADOS</v>
          </cell>
          <cell r="D360">
            <v>0</v>
          </cell>
          <cell r="E360">
            <v>0</v>
          </cell>
          <cell r="F360">
            <v>8597.8709760000002</v>
          </cell>
          <cell r="G360">
            <v>0</v>
          </cell>
          <cell r="H360">
            <v>8597.8709760000002</v>
          </cell>
          <cell r="I360">
            <v>0</v>
          </cell>
        </row>
        <row r="361">
          <cell r="B361" t="str">
            <v>2.4</v>
          </cell>
          <cell r="C361" t="str">
            <v xml:space="preserve"> RESULTADO INTEGRAL DE FINANCIAMIENTO </v>
          </cell>
          <cell r="D361">
            <v>12287.187441999986</v>
          </cell>
          <cell r="E361">
            <v>0</v>
          </cell>
          <cell r="F361">
            <v>634.68089999999995</v>
          </cell>
          <cell r="G361">
            <v>7004.5198999999993</v>
          </cell>
          <cell r="H361">
            <v>5917.3484419999859</v>
          </cell>
          <cell r="I361">
            <v>0</v>
          </cell>
        </row>
        <row r="362">
          <cell r="B362" t="str">
            <v>2.4.1</v>
          </cell>
          <cell r="C362" t="str">
            <v xml:space="preserve"> INTERESES A CARGO </v>
          </cell>
          <cell r="D362">
            <v>16500</v>
          </cell>
          <cell r="E362">
            <v>0</v>
          </cell>
          <cell r="F362">
            <v>0</v>
          </cell>
          <cell r="G362">
            <v>0</v>
          </cell>
          <cell r="H362">
            <v>16500</v>
          </cell>
          <cell r="I362">
            <v>0</v>
          </cell>
        </row>
        <row r="363">
          <cell r="B363" t="str">
            <v>2.4.1.2</v>
          </cell>
          <cell r="C363" t="str">
            <v xml:space="preserve"> INTERESES A CARGO DE PERSONAS FISICAS </v>
          </cell>
          <cell r="D363">
            <v>16500</v>
          </cell>
          <cell r="E363">
            <v>0</v>
          </cell>
          <cell r="F363">
            <v>0</v>
          </cell>
          <cell r="G363">
            <v>0</v>
          </cell>
          <cell r="H363">
            <v>16500</v>
          </cell>
          <cell r="I363">
            <v>0</v>
          </cell>
        </row>
        <row r="364">
          <cell r="B364" t="str">
            <v>2.4.1.2.1</v>
          </cell>
          <cell r="C364" t="str">
            <v>INTERESES A CARGO DE PERSONAS FISICAS NACIONAL</v>
          </cell>
          <cell r="D364">
            <v>16500</v>
          </cell>
          <cell r="E364">
            <v>0</v>
          </cell>
          <cell r="F364">
            <v>0</v>
          </cell>
          <cell r="G364">
            <v>0</v>
          </cell>
          <cell r="H364">
            <v>16500</v>
          </cell>
          <cell r="I364">
            <v>0</v>
          </cell>
        </row>
        <row r="365">
          <cell r="B365" t="str">
            <v>2.4.3</v>
          </cell>
          <cell r="C365" t="str">
            <v xml:space="preserve"> FLUCTUACION CAMBIARIA </v>
          </cell>
          <cell r="D365">
            <v>5940.9477069999848</v>
          </cell>
          <cell r="E365">
            <v>0</v>
          </cell>
          <cell r="F365">
            <v>634.68089999999995</v>
          </cell>
          <cell r="G365">
            <v>7004.5198999999993</v>
          </cell>
          <cell r="H365">
            <v>-428.89129300001514</v>
          </cell>
          <cell r="I365">
            <v>0</v>
          </cell>
        </row>
        <row r="366">
          <cell r="B366" t="str">
            <v>2.4.3.1</v>
          </cell>
          <cell r="C366" t="str">
            <v xml:space="preserve"> PERDIDA CAMBIARIA </v>
          </cell>
          <cell r="D366">
            <v>21338.415907000002</v>
          </cell>
          <cell r="E366">
            <v>0</v>
          </cell>
          <cell r="F366">
            <v>634.68089999999995</v>
          </cell>
          <cell r="G366">
            <v>0</v>
          </cell>
          <cell r="H366">
            <v>21973.096807000002</v>
          </cell>
          <cell r="I366">
            <v>0</v>
          </cell>
        </row>
        <row r="367">
          <cell r="B367" t="str">
            <v>2.4.3.1.1</v>
          </cell>
          <cell r="C367" t="str">
            <v>PERDIDA CAMBIARIA</v>
          </cell>
          <cell r="D367">
            <v>21338.415907000002</v>
          </cell>
          <cell r="E367">
            <v>0</v>
          </cell>
          <cell r="F367">
            <v>634.68089999999995</v>
          </cell>
          <cell r="G367">
            <v>0</v>
          </cell>
          <cell r="H367">
            <v>21973.096807000002</v>
          </cell>
          <cell r="I367">
            <v>0</v>
          </cell>
        </row>
        <row r="368">
          <cell r="B368" t="str">
            <v>2.4.3.2</v>
          </cell>
          <cell r="C368" t="str">
            <v xml:space="preserve"> GANANCIA CAMBIARIA </v>
          </cell>
          <cell r="D368">
            <v>0</v>
          </cell>
          <cell r="E368">
            <v>15397.468200000018</v>
          </cell>
          <cell r="F368">
            <v>0</v>
          </cell>
          <cell r="G368">
            <v>7004.5198999999993</v>
          </cell>
          <cell r="H368">
            <v>0</v>
          </cell>
          <cell r="I368">
            <v>22401.988100000017</v>
          </cell>
        </row>
        <row r="369">
          <cell r="B369" t="str">
            <v>2.4.3.2.1</v>
          </cell>
          <cell r="C369" t="str">
            <v>GANANCIA CAMBIARIA</v>
          </cell>
          <cell r="D369">
            <v>0</v>
          </cell>
          <cell r="E369">
            <v>15397.468200000018</v>
          </cell>
          <cell r="F369">
            <v>0</v>
          </cell>
          <cell r="G369">
            <v>7004.5198999999993</v>
          </cell>
          <cell r="H369">
            <v>0</v>
          </cell>
          <cell r="I369">
            <v>22401.988100000017</v>
          </cell>
        </row>
        <row r="370">
          <cell r="B370" t="str">
            <v>2.4.6</v>
          </cell>
          <cell r="C370" t="str">
            <v xml:space="preserve"> OTROS CONCEPTOS FINANCIEROS </v>
          </cell>
          <cell r="D370">
            <v>-10153.760264999999</v>
          </cell>
          <cell r="E370">
            <v>0</v>
          </cell>
          <cell r="F370">
            <v>0</v>
          </cell>
          <cell r="G370">
            <v>0</v>
          </cell>
          <cell r="H370">
            <v>-10153.760264999999</v>
          </cell>
          <cell r="I370">
            <v>0</v>
          </cell>
        </row>
        <row r="371">
          <cell r="B371" t="str">
            <v>2.4.6.2</v>
          </cell>
          <cell r="C371" t="str">
            <v xml:space="preserve"> OTROS CONCEPTOS FINANCIEROS A FAVOR </v>
          </cell>
          <cell r="D371">
            <v>0</v>
          </cell>
          <cell r="E371">
            <v>10153.760264999999</v>
          </cell>
          <cell r="F371">
            <v>0</v>
          </cell>
          <cell r="G371">
            <v>0</v>
          </cell>
          <cell r="H371">
            <v>0</v>
          </cell>
          <cell r="I371">
            <v>10153.760264999999</v>
          </cell>
        </row>
        <row r="372">
          <cell r="B372" t="str">
            <v>2.4.6.2.2</v>
          </cell>
          <cell r="C372" t="str">
            <v>DESCUENTO SOBRE COMPRAS COMERCIAL</v>
          </cell>
          <cell r="D372">
            <v>0</v>
          </cell>
          <cell r="E372">
            <v>10153.760264999999</v>
          </cell>
          <cell r="F372">
            <v>0</v>
          </cell>
          <cell r="G372">
            <v>0</v>
          </cell>
          <cell r="H372">
            <v>0</v>
          </cell>
          <cell r="I372">
            <v>10153.760264999999</v>
          </cell>
        </row>
        <row r="373">
          <cell r="B373" t="str">
            <v/>
          </cell>
          <cell r="C373" t="str">
            <v>&lt;div align="right"&gt; TOTALES &lt;/div&gt;</v>
          </cell>
          <cell r="D373">
            <v>3049964.1902485737</v>
          </cell>
          <cell r="E373">
            <v>3049964.1909306515</v>
          </cell>
          <cell r="F373">
            <v>2585800.7761229724</v>
          </cell>
          <cell r="G373">
            <v>2585800.7761229733</v>
          </cell>
          <cell r="H373">
            <v>3772460.2563366131</v>
          </cell>
          <cell r="I373">
            <v>3772460.2570186914</v>
          </cell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5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6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7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8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9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21"/>
      <sheetName val="FEB21"/>
      <sheetName val="MZO21"/>
      <sheetName val="ABR21"/>
      <sheetName val="MAY21"/>
      <sheetName val="JUN21"/>
      <sheetName val="JUL21"/>
      <sheetName val="AGO21"/>
      <sheetName val="SEP21"/>
      <sheetName val="OCT21"/>
      <sheetName val="NOV21"/>
      <sheetName val="DIC21"/>
      <sheetName val="2021"/>
    </sheetNames>
    <sheetDataSet>
      <sheetData sheetId="0">
        <row r="2">
          <cell r="A2" t="str">
            <v>1.1</v>
          </cell>
          <cell r="B2" t="str">
            <v xml:space="preserve"> ACTIVO </v>
          </cell>
          <cell r="C2">
            <v>20916814.382727031</v>
          </cell>
          <cell r="D2">
            <v>0</v>
          </cell>
          <cell r="E2">
            <v>3340569.7190230009</v>
          </cell>
          <cell r="F2">
            <v>3773283.7034140006</v>
          </cell>
          <cell r="G2">
            <v>20484100.398336027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16980299.593327004</v>
          </cell>
          <cell r="D3">
            <v>0</v>
          </cell>
          <cell r="E3">
            <v>3340569.7190230009</v>
          </cell>
          <cell r="F3">
            <v>3708957.1476140004</v>
          </cell>
          <cell r="G3">
            <v>16611912.164736003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191517.2214524477</v>
          </cell>
          <cell r="D4">
            <v>0</v>
          </cell>
          <cell r="E4">
            <v>1587005.4100000011</v>
          </cell>
          <cell r="F4">
            <v>1498130.1700000002</v>
          </cell>
          <cell r="G4">
            <v>280392.46145244868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191517.2214524477</v>
          </cell>
          <cell r="D5">
            <v>0</v>
          </cell>
          <cell r="E5">
            <v>1587005.4100000011</v>
          </cell>
          <cell r="F5">
            <v>1498130.1700000002</v>
          </cell>
          <cell r="G5">
            <v>280392.46145244868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191517.2214524477</v>
          </cell>
          <cell r="D6">
            <v>0</v>
          </cell>
          <cell r="E6">
            <v>1587005.4100000011</v>
          </cell>
          <cell r="F6">
            <v>1498130.1700000002</v>
          </cell>
          <cell r="G6">
            <v>280392.46145244868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6814.5427999978419</v>
          </cell>
          <cell r="D7">
            <v>0</v>
          </cell>
          <cell r="E7">
            <v>33561</v>
          </cell>
          <cell r="F7">
            <v>33561</v>
          </cell>
          <cell r="G7">
            <v>6814.5427999978419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6814.5427999978419</v>
          </cell>
          <cell r="D8">
            <v>0</v>
          </cell>
          <cell r="E8">
            <v>33561</v>
          </cell>
          <cell r="F8">
            <v>33561</v>
          </cell>
          <cell r="G8">
            <v>6814.5427999978419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6814.5427999978419</v>
          </cell>
          <cell r="D9">
            <v>0</v>
          </cell>
          <cell r="E9">
            <v>33561</v>
          </cell>
          <cell r="F9">
            <v>33561</v>
          </cell>
          <cell r="G9">
            <v>6814.5427999978419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184702.67865244986</v>
          </cell>
          <cell r="D10">
            <v>0</v>
          </cell>
          <cell r="E10">
            <v>1553444.4100000011</v>
          </cell>
          <cell r="F10">
            <v>1464569.1700000002</v>
          </cell>
          <cell r="G10">
            <v>273577.91865245084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184702.67865244986</v>
          </cell>
          <cell r="D11">
            <v>0</v>
          </cell>
          <cell r="E11">
            <v>1553444.4100000011</v>
          </cell>
          <cell r="F11">
            <v>1464569.1700000002</v>
          </cell>
          <cell r="G11">
            <v>273577.91865245084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102591.40870042145</v>
          </cell>
          <cell r="D12">
            <v>0</v>
          </cell>
          <cell r="E12">
            <v>1430444.4100000011</v>
          </cell>
          <cell r="F12">
            <v>1301647.0900000001</v>
          </cell>
          <cell r="G12">
            <v>231388.72870042245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17070.290000025183</v>
          </cell>
          <cell r="D13">
            <v>0</v>
          </cell>
          <cell r="E13">
            <v>123000</v>
          </cell>
          <cell r="F13">
            <v>102959.51</v>
          </cell>
          <cell r="G13">
            <v>37110.780000025188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65040.980000003241</v>
          </cell>
          <cell r="D14">
            <v>0</v>
          </cell>
          <cell r="E14">
            <v>0</v>
          </cell>
          <cell r="F14">
            <v>59962.57</v>
          </cell>
          <cell r="G14">
            <v>5078.4100000032413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4542579.6430927478</v>
          </cell>
          <cell r="D15">
            <v>0</v>
          </cell>
          <cell r="E15">
            <v>1054710.5175719997</v>
          </cell>
          <cell r="F15">
            <v>1412388.319995</v>
          </cell>
          <cell r="G15">
            <v>4184901.8406697479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4283715.2650369881</v>
          </cell>
          <cell r="D16">
            <v>0</v>
          </cell>
          <cell r="E16">
            <v>1054234.8501719998</v>
          </cell>
          <cell r="F16">
            <v>1412388.319995</v>
          </cell>
          <cell r="G16">
            <v>3925561.7952139881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4283715.2650369881</v>
          </cell>
          <cell r="D17">
            <v>0</v>
          </cell>
          <cell r="E17">
            <v>1054234.8501719998</v>
          </cell>
          <cell r="F17">
            <v>1412388.319995</v>
          </cell>
          <cell r="G17">
            <v>3925561.7952139881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28527.032399999909</v>
          </cell>
          <cell r="D18">
            <v>0</v>
          </cell>
          <cell r="E18">
            <v>0</v>
          </cell>
          <cell r="F18">
            <v>13855.399600000001</v>
          </cell>
          <cell r="G18">
            <v>14671.632799999908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934.81272858008742</v>
          </cell>
          <cell r="D19">
            <v>0</v>
          </cell>
          <cell r="E19">
            <v>9924.0319999999992</v>
          </cell>
          <cell r="F19">
            <v>9924.0319989999971</v>
          </cell>
          <cell r="G19">
            <v>934.81272958008958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96135.651198006235</v>
          </cell>
          <cell r="D20">
            <v>0</v>
          </cell>
          <cell r="E20">
            <v>0</v>
          </cell>
          <cell r="F20">
            <v>33754.596400000002</v>
          </cell>
          <cell r="G20">
            <v>62381.054798006233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0</v>
          </cell>
          <cell r="G21">
            <v>163044.49600100028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138631.27730399696</v>
          </cell>
          <cell r="D22">
            <v>0</v>
          </cell>
          <cell r="E22">
            <v>-10440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9583.1920010001631</v>
          </cell>
          <cell r="D24">
            <v>0</v>
          </cell>
          <cell r="E24">
            <v>0</v>
          </cell>
          <cell r="F24">
            <v>0</v>
          </cell>
          <cell r="G24">
            <v>9583.1920010001631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177283.36179900821</v>
          </cell>
          <cell r="D26">
            <v>0</v>
          </cell>
          <cell r="E26">
            <v>32981.120000000003</v>
          </cell>
          <cell r="F26">
            <v>115805.12</v>
          </cell>
          <cell r="G26">
            <v>94459.361799008213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0</v>
          </cell>
          <cell r="D27">
            <v>0</v>
          </cell>
          <cell r="E27">
            <v>6003.5219999999999</v>
          </cell>
          <cell r="F27">
            <v>0</v>
          </cell>
          <cell r="G27">
            <v>6003.5264010001001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426011.64440600947</v>
          </cell>
          <cell r="D28">
            <v>0</v>
          </cell>
          <cell r="E28">
            <v>87981.858799999987</v>
          </cell>
          <cell r="F28">
            <v>85317.675200000012</v>
          </cell>
          <cell r="G28">
            <v>428675.82800600945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307004.13099899935</v>
          </cell>
          <cell r="D29">
            <v>0</v>
          </cell>
          <cell r="E29">
            <v>0</v>
          </cell>
          <cell r="F29">
            <v>0</v>
          </cell>
          <cell r="G29">
            <v>307004.13099899935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133720.65920500015</v>
          </cell>
          <cell r="D30">
            <v>0</v>
          </cell>
          <cell r="E30">
            <v>39622.804400000001</v>
          </cell>
          <cell r="F30">
            <v>0</v>
          </cell>
          <cell r="G30">
            <v>173343.46360500014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137484.40720000002</v>
          </cell>
          <cell r="D31">
            <v>0</v>
          </cell>
          <cell r="E31">
            <v>33754.596400000002</v>
          </cell>
          <cell r="F31">
            <v>89303.852799999993</v>
          </cell>
          <cell r="G31">
            <v>81935.150800000032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176640.28020600509</v>
          </cell>
          <cell r="D32">
            <v>0</v>
          </cell>
          <cell r="E32">
            <v>107201.6204</v>
          </cell>
          <cell r="F32">
            <v>33724.308799999999</v>
          </cell>
          <cell r="G32">
            <v>250117.5918060051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2018.4091970010195</v>
          </cell>
          <cell r="D33">
            <v>0</v>
          </cell>
          <cell r="E33">
            <v>0</v>
          </cell>
          <cell r="F33">
            <v>0</v>
          </cell>
          <cell r="G33">
            <v>2018.4091970010195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35630.24000199791</v>
          </cell>
          <cell r="D34">
            <v>0</v>
          </cell>
          <cell r="E34">
            <v>0</v>
          </cell>
          <cell r="F34">
            <v>0</v>
          </cell>
          <cell r="G34">
            <v>35630.24000199791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96822.997600999661</v>
          </cell>
          <cell r="D35">
            <v>0</v>
          </cell>
          <cell r="E35">
            <v>0</v>
          </cell>
          <cell r="F35">
            <v>0</v>
          </cell>
          <cell r="G35">
            <v>96822.997600999661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92084.517200000002</v>
          </cell>
          <cell r="D36">
            <v>0</v>
          </cell>
          <cell r="E36">
            <v>0</v>
          </cell>
          <cell r="F36">
            <v>0</v>
          </cell>
          <cell r="G36">
            <v>92084.517200000002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23902.393661379232</v>
          </cell>
          <cell r="D37">
            <v>0</v>
          </cell>
          <cell r="E37">
            <v>0</v>
          </cell>
          <cell r="F37">
            <v>0</v>
          </cell>
          <cell r="G37">
            <v>23902.393661379232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8787</v>
          </cell>
          <cell r="D38">
            <v>0</v>
          </cell>
          <cell r="E38">
            <v>14645</v>
          </cell>
          <cell r="F38">
            <v>8787</v>
          </cell>
          <cell r="G38">
            <v>14645</v>
          </cell>
          <cell r="H38">
            <v>0</v>
          </cell>
        </row>
        <row r="39">
          <cell r="A39" t="str">
            <v>1.1.1.3.1.1.41</v>
          </cell>
          <cell r="B39" t="str">
            <v xml:space="preserve">SEDNA HOSPITAL S.A. DE C.V.  </v>
          </cell>
          <cell r="C39">
            <v>2900.0120010010432</v>
          </cell>
          <cell r="D39">
            <v>0</v>
          </cell>
          <cell r="E39">
            <v>0</v>
          </cell>
          <cell r="F39">
            <v>0</v>
          </cell>
          <cell r="G39">
            <v>2900.0120010010432</v>
          </cell>
          <cell r="H39">
            <v>0</v>
          </cell>
        </row>
        <row r="40">
          <cell r="A40" t="str">
            <v>1.1.1.3.1.1.43</v>
          </cell>
          <cell r="B40" t="str">
            <v xml:space="preserve">LHM Importaciones SA. de CV.  </v>
          </cell>
          <cell r="C40">
            <v>10150</v>
          </cell>
          <cell r="D40">
            <v>0</v>
          </cell>
          <cell r="E40">
            <v>0</v>
          </cell>
          <cell r="F40">
            <v>0</v>
          </cell>
          <cell r="G40">
            <v>10150</v>
          </cell>
          <cell r="H40">
            <v>0</v>
          </cell>
        </row>
        <row r="41">
          <cell r="A41" t="str">
            <v>1.1.1.3.1.1.46</v>
          </cell>
          <cell r="B41" t="str">
            <v xml:space="preserve">HBD CENTRO DE CIRUGIA DE CORTA ESTANCIA MEXICO UNO S A P I DE C V  </v>
          </cell>
          <cell r="C41">
            <v>204464.88240000012</v>
          </cell>
          <cell r="D41">
            <v>0</v>
          </cell>
          <cell r="E41">
            <v>0</v>
          </cell>
          <cell r="F41">
            <v>0</v>
          </cell>
          <cell r="G41">
            <v>204464.88240000012</v>
          </cell>
          <cell r="H41">
            <v>0</v>
          </cell>
        </row>
        <row r="42">
          <cell r="A42" t="str">
            <v>1.1.1.3.1.1.48</v>
          </cell>
          <cell r="B42" t="str">
            <v xml:space="preserve">SATELITE SPORTS CLINIC AMBULATORIAS S.A. DE C.V.  </v>
          </cell>
          <cell r="C42">
            <v>64676.008399999933</v>
          </cell>
          <cell r="D42">
            <v>0</v>
          </cell>
          <cell r="E42">
            <v>0</v>
          </cell>
          <cell r="F42">
            <v>0</v>
          </cell>
          <cell r="G42">
            <v>64676.008399999933</v>
          </cell>
          <cell r="H42">
            <v>0</v>
          </cell>
        </row>
        <row r="43">
          <cell r="A43" t="str">
            <v>1.1.1.3.1.1.50</v>
          </cell>
          <cell r="B43" t="str">
            <v xml:space="preserve">STROPS SERVICIOS S.A. DE C.V.  </v>
          </cell>
          <cell r="C43">
            <v>14586.08</v>
          </cell>
          <cell r="D43">
            <v>0</v>
          </cell>
          <cell r="E43">
            <v>0</v>
          </cell>
          <cell r="F43">
            <v>0</v>
          </cell>
          <cell r="G43">
            <v>14586.08</v>
          </cell>
          <cell r="H43">
            <v>0</v>
          </cell>
        </row>
        <row r="44">
          <cell r="A44" t="str">
            <v>1.1.1.3.1.1.51</v>
          </cell>
          <cell r="B44" t="str">
            <v xml:space="preserve">Sistema Municipal Para el Desarrollo Integral de la Familia del Municipio de Corregidora, Qro.  </v>
          </cell>
          <cell r="C44">
            <v>3000</v>
          </cell>
          <cell r="D44">
            <v>0</v>
          </cell>
          <cell r="E44">
            <v>0</v>
          </cell>
          <cell r="F44">
            <v>0</v>
          </cell>
          <cell r="G44">
            <v>3000</v>
          </cell>
          <cell r="H44">
            <v>0</v>
          </cell>
        </row>
        <row r="45">
          <cell r="A45" t="str">
            <v>1.1.1.3.1.1.52</v>
          </cell>
          <cell r="B45" t="str">
            <v xml:space="preserve">CLINICA DE ESPECIALIDADES MEDICAS DEL SUR SC  </v>
          </cell>
          <cell r="C45">
            <v>264072.67919499893</v>
          </cell>
          <cell r="D45">
            <v>0</v>
          </cell>
          <cell r="E45">
            <v>77853.400000000009</v>
          </cell>
          <cell r="F45">
            <v>217080.09160000001</v>
          </cell>
          <cell r="G45">
            <v>124845.98759499891</v>
          </cell>
          <cell r="H45">
            <v>0</v>
          </cell>
        </row>
        <row r="46">
          <cell r="A46" t="str">
            <v>1.1.1.3.1.1.53</v>
          </cell>
          <cell r="B46" t="str">
            <v xml:space="preserve">NUEVO SANATORIO DURANGO S.A DE C.V  </v>
          </cell>
          <cell r="C46">
            <v>142622.76600000064</v>
          </cell>
          <cell r="D46">
            <v>0</v>
          </cell>
          <cell r="E46">
            <v>0</v>
          </cell>
          <cell r="F46">
            <v>0</v>
          </cell>
          <cell r="G46">
            <v>142622.76600000064</v>
          </cell>
          <cell r="H46">
            <v>0</v>
          </cell>
        </row>
        <row r="47">
          <cell r="A47" t="str">
            <v>1.1.1.3.1.1.56</v>
          </cell>
          <cell r="B47" t="str">
            <v xml:space="preserve">SERVICIOS HOSPITALARIOS PALACE ATHENEA, S.A. DE C.V.  </v>
          </cell>
          <cell r="C47">
            <v>7539.9991999999911</v>
          </cell>
          <cell r="D47">
            <v>0</v>
          </cell>
          <cell r="E47">
            <v>0</v>
          </cell>
          <cell r="F47">
            <v>0</v>
          </cell>
          <cell r="G47">
            <v>7539.9991999999911</v>
          </cell>
          <cell r="H47">
            <v>0</v>
          </cell>
        </row>
        <row r="48">
          <cell r="A48" t="str">
            <v>1.1.1.3.1.1.76</v>
          </cell>
          <cell r="B48" t="str">
            <v xml:space="preserve">BIOSPINE, S.A. DE C.V.  </v>
          </cell>
          <cell r="C48">
            <v>17441.645599999989</v>
          </cell>
          <cell r="D48">
            <v>0</v>
          </cell>
          <cell r="E48">
            <v>0</v>
          </cell>
          <cell r="F48">
            <v>0</v>
          </cell>
          <cell r="G48">
            <v>17441.645599999989</v>
          </cell>
          <cell r="H48">
            <v>0</v>
          </cell>
        </row>
        <row r="49">
          <cell r="A49" t="str">
            <v>1.1.1.3.1.1.88</v>
          </cell>
          <cell r="B49" t="str">
            <v xml:space="preserve">MEDICAL PAYMENT SOLUTION, S.C.  </v>
          </cell>
          <cell r="C49">
            <v>243645.8676000002</v>
          </cell>
          <cell r="D49">
            <v>0</v>
          </cell>
          <cell r="E49">
            <v>0</v>
          </cell>
          <cell r="F49">
            <v>0</v>
          </cell>
          <cell r="G49">
            <v>243645.8676000002</v>
          </cell>
          <cell r="H49">
            <v>0</v>
          </cell>
        </row>
        <row r="50">
          <cell r="A50" t="str">
            <v>1.1.1.3.1.1.112</v>
          </cell>
          <cell r="B50" t="str">
            <v xml:space="preserve">BRILOS DE MÉXICO S.A. DE C.V.  </v>
          </cell>
          <cell r="C50">
            <v>4059.9943980006501</v>
          </cell>
          <cell r="D50">
            <v>0</v>
          </cell>
          <cell r="E50">
            <v>103942.61199999999</v>
          </cell>
          <cell r="F50">
            <v>108002.606</v>
          </cell>
          <cell r="G50">
            <v>0</v>
          </cell>
          <cell r="H50">
            <v>0</v>
          </cell>
        </row>
        <row r="51">
          <cell r="A51" t="str">
            <v>1.1.1.3.1.1.114</v>
          </cell>
          <cell r="B51" t="str">
            <v xml:space="preserve">HSAI CORTA ESTANCIA S.A. DE C.V.  </v>
          </cell>
          <cell r="C51">
            <v>230500.24000099988</v>
          </cell>
          <cell r="D51">
            <v>0</v>
          </cell>
          <cell r="E51">
            <v>44105.52</v>
          </cell>
          <cell r="F51">
            <v>0</v>
          </cell>
          <cell r="G51">
            <v>274605.7600009999</v>
          </cell>
          <cell r="H51">
            <v>0</v>
          </cell>
        </row>
        <row r="52">
          <cell r="A52" t="str">
            <v>1.1.1.3.1.1.118</v>
          </cell>
          <cell r="B52" t="str">
            <v xml:space="preserve">APLICACIONES MEDICAS INTEGRALES S.A. DE C.V.  </v>
          </cell>
          <cell r="C52">
            <v>16122.628400000161</v>
          </cell>
          <cell r="D52">
            <v>0</v>
          </cell>
          <cell r="E52">
            <v>0</v>
          </cell>
          <cell r="F52">
            <v>0</v>
          </cell>
          <cell r="G52">
            <v>16122.628400000161</v>
          </cell>
          <cell r="H52">
            <v>0</v>
          </cell>
        </row>
        <row r="53">
          <cell r="A53" t="str">
            <v>1.1.1.3.1.1.148</v>
          </cell>
          <cell r="B53" t="str">
            <v xml:space="preserve">SANATORIO TRINIDAD S.A. DE C.V.  </v>
          </cell>
          <cell r="C53">
            <v>32294.643598999828</v>
          </cell>
          <cell r="D53">
            <v>0</v>
          </cell>
          <cell r="E53">
            <v>0</v>
          </cell>
          <cell r="F53">
            <v>32294.643599999999</v>
          </cell>
          <cell r="G53">
            <v>0</v>
          </cell>
          <cell r="H53">
            <v>0</v>
          </cell>
        </row>
        <row r="54">
          <cell r="A54" t="str">
            <v>1.1.1.3.1.1.166</v>
          </cell>
          <cell r="B54" t="str">
            <v xml:space="preserve">GLOBE MEDICA INTERNACIONAL S.A DE C.V  </v>
          </cell>
          <cell r="C54">
            <v>0</v>
          </cell>
          <cell r="D54">
            <v>0</v>
          </cell>
          <cell r="E54">
            <v>2296.8000000000002</v>
          </cell>
          <cell r="F54">
            <v>0</v>
          </cell>
          <cell r="G54">
            <v>2296.8000000000002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0</v>
          </cell>
          <cell r="F55">
            <v>0</v>
          </cell>
          <cell r="G55">
            <v>28999.999999999985</v>
          </cell>
          <cell r="H55">
            <v>0</v>
          </cell>
        </row>
        <row r="56">
          <cell r="A56" t="str">
            <v>1.1.1.3.1.1.193</v>
          </cell>
          <cell r="B56" t="str">
            <v xml:space="preserve">W&amp;amp;GPM PROVEEDOR UNIVERSAL S.A DE C.V.  </v>
          </cell>
          <cell r="C56">
            <v>3539.937200000044</v>
          </cell>
          <cell r="D56">
            <v>0</v>
          </cell>
          <cell r="E56">
            <v>0</v>
          </cell>
          <cell r="F56">
            <v>3539.9371999999998</v>
          </cell>
          <cell r="G56">
            <v>0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259119.48000099976</v>
          </cell>
          <cell r="D58">
            <v>0</v>
          </cell>
          <cell r="E58">
            <v>189723.45199999999</v>
          </cell>
          <cell r="F58">
            <v>305519.4776000001</v>
          </cell>
          <cell r="G58">
            <v>143323.45440099965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1.1.1.3.1.1.225</v>
          </cell>
          <cell r="B60" t="str">
            <v>DAVID NIEVES MOCTEZUMA</v>
          </cell>
          <cell r="C60">
            <v>0</v>
          </cell>
          <cell r="D60">
            <v>0</v>
          </cell>
          <cell r="E60">
            <v>4958.7400440000001</v>
          </cell>
          <cell r="F60">
            <v>4958.7400440000001</v>
          </cell>
          <cell r="G60">
            <v>0</v>
          </cell>
          <cell r="H60">
            <v>0</v>
          </cell>
        </row>
        <row r="61">
          <cell r="A61" t="str">
            <v>1.1.1.3.1.1.257</v>
          </cell>
          <cell r="B61" t="str">
            <v>ALEJANDRO ORTEGA MOLINA</v>
          </cell>
          <cell r="C61">
            <v>6960.0000000000009</v>
          </cell>
          <cell r="D61">
            <v>0</v>
          </cell>
          <cell r="E61">
            <v>0</v>
          </cell>
          <cell r="F61">
            <v>6960</v>
          </cell>
          <cell r="G61">
            <v>0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2499.9999839999946</v>
          </cell>
          <cell r="D62">
            <v>0</v>
          </cell>
          <cell r="E62">
            <v>0</v>
          </cell>
          <cell r="F62">
            <v>2499.999984</v>
          </cell>
          <cell r="G62">
            <v>0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7748.7999990000026</v>
          </cell>
          <cell r="D64">
            <v>0</v>
          </cell>
          <cell r="E64">
            <v>48325.252000000008</v>
          </cell>
          <cell r="F64">
            <v>0</v>
          </cell>
          <cell r="G64">
            <v>56074.05199900001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295305.79823699931</v>
          </cell>
          <cell r="D65">
            <v>0</v>
          </cell>
          <cell r="E65">
            <v>0</v>
          </cell>
          <cell r="F65">
            <v>122080.67823999999</v>
          </cell>
          <cell r="G65">
            <v>173225.11999699933</v>
          </cell>
          <cell r="H65">
            <v>0</v>
          </cell>
        </row>
        <row r="66">
          <cell r="A66" t="str">
            <v>1.1.1.3.1.1.288</v>
          </cell>
          <cell r="B66" t="str">
            <v xml:space="preserve">UNIDAD HOSPITALARIA LA PAZ SA DE CV  </v>
          </cell>
          <cell r="C66">
            <v>18223.960399999996</v>
          </cell>
          <cell r="D66">
            <v>0</v>
          </cell>
          <cell r="E66">
            <v>0</v>
          </cell>
          <cell r="F66">
            <v>0</v>
          </cell>
          <cell r="G66">
            <v>18223.960399999996</v>
          </cell>
          <cell r="H66">
            <v>0</v>
          </cell>
        </row>
        <row r="67">
          <cell r="A67" t="str">
            <v>1.1.1.3.1.1.290</v>
          </cell>
          <cell r="B67" t="str">
            <v>GUILLERMINA JIMENEZ RODRIGUEZ</v>
          </cell>
          <cell r="C67">
            <v>3.5500000000001819</v>
          </cell>
          <cell r="D67">
            <v>0</v>
          </cell>
          <cell r="E67">
            <v>0</v>
          </cell>
          <cell r="F67">
            <v>0</v>
          </cell>
          <cell r="G67">
            <v>3.5500000000001819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20079.600000000093</v>
          </cell>
          <cell r="D68">
            <v>0</v>
          </cell>
          <cell r="E68">
            <v>42839.959999999992</v>
          </cell>
          <cell r="F68">
            <v>0</v>
          </cell>
          <cell r="G68">
            <v>62919.560000000085</v>
          </cell>
          <cell r="H68">
            <v>0</v>
          </cell>
        </row>
        <row r="69">
          <cell r="A69" t="str">
            <v>1.1.1.3.1.1.335</v>
          </cell>
          <cell r="B69" t="str">
            <v xml:space="preserve">PLATINUM MEDIC SOLUTIONS, S.A. DE C.V.  </v>
          </cell>
          <cell r="C69">
            <v>0</v>
          </cell>
          <cell r="D69">
            <v>0</v>
          </cell>
          <cell r="E69">
            <v>77500.759999999995</v>
          </cell>
          <cell r="F69">
            <v>77500.759999999995</v>
          </cell>
          <cell r="G69">
            <v>0</v>
          </cell>
          <cell r="H69">
            <v>0</v>
          </cell>
        </row>
        <row r="70">
          <cell r="A70" t="str">
            <v>1.1.1.3.1.1.363</v>
          </cell>
          <cell r="B70" t="str">
            <v xml:space="preserve">GENERICOS INYECTABLES DE GUADALAJARA SA DE CV  </v>
          </cell>
          <cell r="C70">
            <v>0</v>
          </cell>
          <cell r="D70">
            <v>0</v>
          </cell>
          <cell r="E70">
            <v>8021.4812000000002</v>
          </cell>
          <cell r="F70">
            <v>8021.4811999999993</v>
          </cell>
          <cell r="G70">
            <v>0</v>
          </cell>
          <cell r="H70">
            <v>0</v>
          </cell>
        </row>
        <row r="71">
          <cell r="A71" t="str">
            <v>1.1.1.3.1.1.368</v>
          </cell>
          <cell r="B71" t="str">
            <v>JULIO CESAR LOPEZ SALINAS</v>
          </cell>
          <cell r="C71">
            <v>16675.289999999986</v>
          </cell>
          <cell r="D71">
            <v>0</v>
          </cell>
          <cell r="E71">
            <v>0</v>
          </cell>
          <cell r="F71">
            <v>16675.29</v>
          </cell>
          <cell r="G71">
            <v>0</v>
          </cell>
          <cell r="H71">
            <v>0</v>
          </cell>
        </row>
        <row r="72">
          <cell r="A72" t="str">
            <v>1.1.1.3.1.1.373</v>
          </cell>
          <cell r="B72" t="str">
            <v xml:space="preserve">PROVEEDORA GENUS S.A. DE C.V.  </v>
          </cell>
          <cell r="C72">
            <v>0</v>
          </cell>
          <cell r="D72">
            <v>0</v>
          </cell>
          <cell r="E72">
            <v>30442.75</v>
          </cell>
          <cell r="F72">
            <v>30442.75</v>
          </cell>
          <cell r="G72">
            <v>0</v>
          </cell>
          <cell r="H72">
            <v>0</v>
          </cell>
        </row>
        <row r="73">
          <cell r="A73" t="str">
            <v>1.1.1.3.1.1.376</v>
          </cell>
          <cell r="B73" t="str">
            <v xml:space="preserve">ORTOLAP DEL SURESTE SA DE CV  </v>
          </cell>
          <cell r="C73">
            <v>101768.1456</v>
          </cell>
          <cell r="D73">
            <v>0</v>
          </cell>
          <cell r="E73">
            <v>16209.689200000001</v>
          </cell>
          <cell r="F73">
            <v>0</v>
          </cell>
          <cell r="G73">
            <v>117977.83480000001</v>
          </cell>
          <cell r="H73">
            <v>0</v>
          </cell>
        </row>
        <row r="74">
          <cell r="A74" t="str">
            <v>1.1.1.3.1.1.380</v>
          </cell>
          <cell r="B74" t="str">
            <v>GUSTAVO AGUILAR ENRIQUEZ</v>
          </cell>
          <cell r="C74">
            <v>0</v>
          </cell>
          <cell r="D74">
            <v>0</v>
          </cell>
          <cell r="E74">
            <v>8120</v>
          </cell>
          <cell r="F74">
            <v>8120</v>
          </cell>
          <cell r="G74">
            <v>0</v>
          </cell>
          <cell r="H74">
            <v>0</v>
          </cell>
        </row>
        <row r="75">
          <cell r="A75" t="str">
            <v>1.1.1.3.1.1.381</v>
          </cell>
          <cell r="B75" t="str">
            <v>AURELIA ANGELICA CASTILLO SILVA</v>
          </cell>
          <cell r="C75">
            <v>0</v>
          </cell>
          <cell r="D75">
            <v>0</v>
          </cell>
          <cell r="E75">
            <v>13929.03002</v>
          </cell>
          <cell r="F75">
            <v>13929.03002</v>
          </cell>
          <cell r="G75">
            <v>0</v>
          </cell>
          <cell r="H75">
            <v>0</v>
          </cell>
        </row>
        <row r="76">
          <cell r="A76" t="str">
            <v>1.1.1.3.1.1.382</v>
          </cell>
          <cell r="B76" t="str">
            <v>MISAEL ANDRÉS BAENA ALVAREZ</v>
          </cell>
          <cell r="C76">
            <v>0</v>
          </cell>
          <cell r="D76">
            <v>0</v>
          </cell>
          <cell r="E76">
            <v>20585.519963999999</v>
          </cell>
          <cell r="F76">
            <v>20585.519963999999</v>
          </cell>
          <cell r="G76">
            <v>0</v>
          </cell>
          <cell r="H76">
            <v>0</v>
          </cell>
        </row>
        <row r="77">
          <cell r="A77" t="str">
            <v>1.1.1.3.1.1.383</v>
          </cell>
          <cell r="B77" t="str">
            <v>MARTHA MARGARITA REYES ZUÑIGA</v>
          </cell>
          <cell r="C77">
            <v>0</v>
          </cell>
          <cell r="D77">
            <v>0</v>
          </cell>
          <cell r="E77">
            <v>43705.329744000002</v>
          </cell>
          <cell r="F77">
            <v>43705.329744000002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258864.37805575971</v>
          </cell>
          <cell r="D78">
            <v>0</v>
          </cell>
          <cell r="E78">
            <v>475.66739999999999</v>
          </cell>
          <cell r="F78">
            <v>0</v>
          </cell>
          <cell r="G78">
            <v>259340.04545575971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15578.378055759693</v>
          </cell>
          <cell r="D79">
            <v>0</v>
          </cell>
          <cell r="E79">
            <v>475.66739999999999</v>
          </cell>
          <cell r="F79">
            <v>0</v>
          </cell>
          <cell r="G79">
            <v>16054.045455759693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15578.378055759693</v>
          </cell>
          <cell r="D80">
            <v>0</v>
          </cell>
          <cell r="E80">
            <v>475.66739999999999</v>
          </cell>
          <cell r="F80">
            <v>0</v>
          </cell>
          <cell r="G80">
            <v>16054.045455759693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1635.2020480000647</v>
          </cell>
          <cell r="D81">
            <v>0</v>
          </cell>
          <cell r="E81">
            <v>475.66739999999999</v>
          </cell>
          <cell r="F81">
            <v>0</v>
          </cell>
          <cell r="G81">
            <v>2110.8694480000645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10291100.724993005</v>
          </cell>
          <cell r="D86">
            <v>0</v>
          </cell>
          <cell r="E86">
            <v>403268.44</v>
          </cell>
          <cell r="F86">
            <v>483159.48846800003</v>
          </cell>
          <cell r="G86">
            <v>10211209.676525004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10291100.724993004</v>
          </cell>
          <cell r="D87">
            <v>0</v>
          </cell>
          <cell r="E87">
            <v>403268.44</v>
          </cell>
          <cell r="F87">
            <v>483159.48846800003</v>
          </cell>
          <cell r="G87">
            <v>10211209.676525002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10228247.750445001</v>
          </cell>
          <cell r="D88">
            <v>0</v>
          </cell>
          <cell r="E88">
            <v>403267.44326799997</v>
          </cell>
          <cell r="F88">
            <v>483159.48846800003</v>
          </cell>
          <cell r="G88">
            <v>10148355.705245001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58563.083109000334</v>
          </cell>
          <cell r="D89">
            <v>0</v>
          </cell>
          <cell r="E89">
            <v>0</v>
          </cell>
          <cell r="F89">
            <v>0</v>
          </cell>
          <cell r="G89">
            <v>58563.083109000334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4289.8931280000052</v>
          </cell>
          <cell r="D90">
            <v>0</v>
          </cell>
          <cell r="E90">
            <v>0</v>
          </cell>
          <cell r="F90">
            <v>0</v>
          </cell>
          <cell r="G90">
            <v>4289.8931280000052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0</v>
          </cell>
          <cell r="D91">
            <v>0</v>
          </cell>
          <cell r="E91">
            <v>0.99673199999999995</v>
          </cell>
          <cell r="F91">
            <v>0</v>
          </cell>
          <cell r="G91">
            <v>0.99369100000603794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5549.0021922403776</v>
          </cell>
          <cell r="D92">
            <v>0</v>
          </cell>
          <cell r="E92">
            <v>5392.95</v>
          </cell>
          <cell r="F92">
            <v>5100</v>
          </cell>
          <cell r="G92">
            <v>5841.9521922403774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5449.0021922403776</v>
          </cell>
          <cell r="D93">
            <v>0</v>
          </cell>
          <cell r="E93">
            <v>0</v>
          </cell>
          <cell r="F93">
            <v>5000</v>
          </cell>
          <cell r="G93">
            <v>449.00219224037755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5449.0021922403776</v>
          </cell>
          <cell r="D94">
            <v>0</v>
          </cell>
          <cell r="E94">
            <v>0</v>
          </cell>
          <cell r="F94">
            <v>5000</v>
          </cell>
          <cell r="G94">
            <v>449.00219224037755</v>
          </cell>
          <cell r="H94">
            <v>0</v>
          </cell>
        </row>
        <row r="95">
          <cell r="A95" t="str">
            <v>1.1.1.9.1.1.11</v>
          </cell>
          <cell r="B95" t="str">
            <v xml:space="preserve">SERVICIO GASOLINERO XOLA SA DE CV  </v>
          </cell>
          <cell r="C95">
            <v>5000</v>
          </cell>
          <cell r="D95">
            <v>0</v>
          </cell>
          <cell r="E95">
            <v>0</v>
          </cell>
          <cell r="F95">
            <v>5000</v>
          </cell>
          <cell r="G95">
            <v>0</v>
          </cell>
          <cell r="H95">
            <v>0</v>
          </cell>
        </row>
        <row r="96">
          <cell r="A96" t="str">
            <v>1.1.1.9.1.1.52</v>
          </cell>
          <cell r="B96" t="str">
            <v>LOURDES VELAZQUEZ MERIN</v>
          </cell>
          <cell r="C96">
            <v>449</v>
          </cell>
          <cell r="D96">
            <v>0</v>
          </cell>
          <cell r="E96">
            <v>0</v>
          </cell>
          <cell r="F96">
            <v>0</v>
          </cell>
          <cell r="G96">
            <v>449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0</v>
          </cell>
          <cell r="D97">
            <v>0</v>
          </cell>
          <cell r="E97">
            <v>5392.95</v>
          </cell>
          <cell r="F97">
            <v>0</v>
          </cell>
          <cell r="G97">
            <v>5392.95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0</v>
          </cell>
          <cell r="D98">
            <v>0</v>
          </cell>
          <cell r="E98">
            <v>5392.95</v>
          </cell>
          <cell r="F98">
            <v>0</v>
          </cell>
          <cell r="G98">
            <v>5392.95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0</v>
          </cell>
          <cell r="D99">
            <v>0</v>
          </cell>
          <cell r="E99">
            <v>5392.95</v>
          </cell>
          <cell r="F99">
            <v>0</v>
          </cell>
          <cell r="G99">
            <v>5392.95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100</v>
          </cell>
          <cell r="D100">
            <v>0</v>
          </cell>
          <cell r="E100">
            <v>0</v>
          </cell>
          <cell r="F100">
            <v>100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100</v>
          </cell>
          <cell r="D101">
            <v>0</v>
          </cell>
          <cell r="E101">
            <v>0</v>
          </cell>
          <cell r="F101">
            <v>100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100</v>
          </cell>
          <cell r="D102">
            <v>0</v>
          </cell>
          <cell r="E102">
            <v>0</v>
          </cell>
          <cell r="F102">
            <v>100</v>
          </cell>
          <cell r="G102">
            <v>0</v>
          </cell>
          <cell r="H102">
            <v>0</v>
          </cell>
        </row>
        <row r="103">
          <cell r="A103" t="str">
            <v>1.1.1.10</v>
          </cell>
          <cell r="B103" t="str">
            <v xml:space="preserve"> OTROS ACTIVOS A CORTO PLAZO </v>
          </cell>
          <cell r="C103">
            <v>1949553.0015965628</v>
          </cell>
          <cell r="D103">
            <v>0</v>
          </cell>
          <cell r="E103">
            <v>290192.40145099984</v>
          </cell>
          <cell r="F103">
            <v>310179.16915099998</v>
          </cell>
          <cell r="G103">
            <v>1929566.2338965626</v>
          </cell>
          <cell r="H103">
            <v>0</v>
          </cell>
        </row>
        <row r="104">
          <cell r="A104" t="str">
            <v>1.1.1.10.1</v>
          </cell>
          <cell r="B104" t="str">
            <v xml:space="preserve"> IMPUESTOS ACREDITABLES PAGADOS </v>
          </cell>
          <cell r="C104">
            <v>-230.13393884876223</v>
          </cell>
          <cell r="D104">
            <v>0</v>
          </cell>
          <cell r="E104">
            <v>154713.68915099971</v>
          </cell>
          <cell r="F104">
            <v>155248.43</v>
          </cell>
          <cell r="G104">
            <v>-764.87478784904761</v>
          </cell>
          <cell r="H104">
            <v>0</v>
          </cell>
        </row>
        <row r="105">
          <cell r="A105" t="str">
            <v>1.1.1.10.1.1</v>
          </cell>
          <cell r="B105" t="str">
            <v xml:space="preserve"> IVA ACREDITABLE PAGADO </v>
          </cell>
          <cell r="C105">
            <v>-230.13073884882033</v>
          </cell>
          <cell r="D105">
            <v>0</v>
          </cell>
          <cell r="E105">
            <v>154713.68915099971</v>
          </cell>
          <cell r="F105">
            <v>155248.43</v>
          </cell>
          <cell r="G105">
            <v>-764.87158784910571</v>
          </cell>
          <cell r="H105">
            <v>0</v>
          </cell>
        </row>
        <row r="106">
          <cell r="A106" t="str">
            <v>1.1.1.10.1.1.1</v>
          </cell>
          <cell r="B106" t="str">
            <v>IVA ACREDITABLE 16% PAGADO</v>
          </cell>
          <cell r="C106">
            <v>-230.13073884882033</v>
          </cell>
          <cell r="D106">
            <v>0</v>
          </cell>
          <cell r="E106">
            <v>154713.68915099971</v>
          </cell>
          <cell r="F106">
            <v>155248.43</v>
          </cell>
          <cell r="G106">
            <v>-764.87158784910571</v>
          </cell>
          <cell r="H106">
            <v>0</v>
          </cell>
        </row>
        <row r="107">
          <cell r="A107" t="str">
            <v>1.1.1.10.2</v>
          </cell>
          <cell r="B107" t="str">
            <v xml:space="preserve"> IMPUESTOS ACREDITABLES POR PAGAR </v>
          </cell>
          <cell r="C107">
            <v>1949333.3755354115</v>
          </cell>
          <cell r="D107">
            <v>0</v>
          </cell>
          <cell r="E107">
            <v>135214.91230000011</v>
          </cell>
          <cell r="F107">
            <v>154478.73915099999</v>
          </cell>
          <cell r="G107">
            <v>1930069.5486844117</v>
          </cell>
          <cell r="H107">
            <v>0</v>
          </cell>
        </row>
        <row r="108">
          <cell r="A108" t="str">
            <v>1.1.1.10.2.1</v>
          </cell>
          <cell r="B108" t="str">
            <v xml:space="preserve"> IVA PENDIENTE DE PAGO </v>
          </cell>
          <cell r="C108">
            <v>1949333.3756354116</v>
          </cell>
          <cell r="D108">
            <v>0</v>
          </cell>
          <cell r="E108">
            <v>135214.91230000011</v>
          </cell>
          <cell r="F108">
            <v>154478.73915099999</v>
          </cell>
          <cell r="G108">
            <v>1930069.5487844117</v>
          </cell>
          <cell r="H108">
            <v>0</v>
          </cell>
        </row>
        <row r="109">
          <cell r="A109" t="str">
            <v>1.1.1.10.2.1.1</v>
          </cell>
          <cell r="B109" t="str">
            <v>IVA ACREDITABLE 16% PENDIENTE DE PAGO</v>
          </cell>
          <cell r="C109">
            <v>1949333.3756354116</v>
          </cell>
          <cell r="D109">
            <v>0</v>
          </cell>
          <cell r="E109">
            <v>135214.91230000011</v>
          </cell>
          <cell r="F109">
            <v>154478.73915099999</v>
          </cell>
          <cell r="G109">
            <v>1930069.5487844117</v>
          </cell>
          <cell r="H109">
            <v>0</v>
          </cell>
        </row>
        <row r="110">
          <cell r="A110" t="str">
            <v>1.1.1.10.5</v>
          </cell>
          <cell r="B110" t="str">
            <v xml:space="preserve"> ESTIMULOS FISCALES </v>
          </cell>
          <cell r="C110">
            <v>449.75999999998021</v>
          </cell>
          <cell r="D110">
            <v>0</v>
          </cell>
          <cell r="E110">
            <v>263.8</v>
          </cell>
          <cell r="F110">
            <v>452</v>
          </cell>
          <cell r="G110">
            <v>261.55999999998022</v>
          </cell>
          <cell r="H110">
            <v>0</v>
          </cell>
        </row>
        <row r="111">
          <cell r="A111" t="str">
            <v>1.1.1.10.5.1</v>
          </cell>
          <cell r="B111" t="str">
            <v xml:space="preserve"> SUBSIDIO AL EMPLEO POR APLICAR </v>
          </cell>
          <cell r="C111">
            <v>449.75999999998021</v>
          </cell>
          <cell r="D111">
            <v>0</v>
          </cell>
          <cell r="E111">
            <v>263.8</v>
          </cell>
          <cell r="F111">
            <v>452</v>
          </cell>
          <cell r="G111">
            <v>261.55999999998022</v>
          </cell>
          <cell r="H111">
            <v>0</v>
          </cell>
        </row>
        <row r="112">
          <cell r="A112" t="str">
            <v>1.1.1.10.5.1.1</v>
          </cell>
          <cell r="B112" t="str">
            <v>SUBSIDIO AL EMPLEO POR APLICAR</v>
          </cell>
          <cell r="C112">
            <v>449.75999999998021</v>
          </cell>
          <cell r="D112">
            <v>0</v>
          </cell>
          <cell r="E112">
            <v>263.8</v>
          </cell>
          <cell r="F112">
            <v>452</v>
          </cell>
          <cell r="G112">
            <v>261.55999999998022</v>
          </cell>
          <cell r="H112">
            <v>0</v>
          </cell>
        </row>
        <row r="113">
          <cell r="A113" t="str">
            <v>1.1.2</v>
          </cell>
          <cell r="B113" t="str">
            <v xml:space="preserve"> ACTIVOS A LARGO PLAZO </v>
          </cell>
          <cell r="C113">
            <v>3936514.7894000257</v>
          </cell>
          <cell r="D113">
            <v>0</v>
          </cell>
          <cell r="E113">
            <v>0</v>
          </cell>
          <cell r="F113">
            <v>64326.555800000038</v>
          </cell>
          <cell r="G113">
            <v>3872188.2336000255</v>
          </cell>
          <cell r="H113">
            <v>0</v>
          </cell>
        </row>
        <row r="114">
          <cell r="A114" t="str">
            <v>1.1.2.1</v>
          </cell>
          <cell r="B114" t="str">
            <v xml:space="preserve"> PROPIEDADES, PLANTA Y EQUIPO </v>
          </cell>
          <cell r="C114">
            <v>3849584.3494000258</v>
          </cell>
          <cell r="D114">
            <v>0</v>
          </cell>
          <cell r="E114">
            <v>0</v>
          </cell>
          <cell r="F114">
            <v>64326.555800000038</v>
          </cell>
          <cell r="G114">
            <v>3785257.7936000256</v>
          </cell>
          <cell r="H114">
            <v>0</v>
          </cell>
        </row>
        <row r="115">
          <cell r="A115" t="str">
            <v>1.1.2.1.2</v>
          </cell>
          <cell r="B115" t="str">
            <v xml:space="preserve"> COMPONENTES SUJETOS A DEPRECIACION </v>
          </cell>
          <cell r="C115">
            <v>10910943.149800001</v>
          </cell>
          <cell r="D115">
            <v>0</v>
          </cell>
          <cell r="E115">
            <v>0</v>
          </cell>
          <cell r="F115">
            <v>0</v>
          </cell>
          <cell r="G115">
            <v>10910943.149800001</v>
          </cell>
          <cell r="H115">
            <v>0</v>
          </cell>
        </row>
        <row r="116">
          <cell r="A116" t="str">
            <v>1.1.2.1.2.2</v>
          </cell>
          <cell r="B116" t="str">
            <v xml:space="preserve"> MAQUINARIA Y EQUIPO </v>
          </cell>
          <cell r="C116">
            <v>7399085.2199999997</v>
          </cell>
          <cell r="D116">
            <v>0</v>
          </cell>
          <cell r="E116">
            <v>0</v>
          </cell>
          <cell r="F116">
            <v>0</v>
          </cell>
          <cell r="G116">
            <v>7399085.2199999997</v>
          </cell>
          <cell r="H116">
            <v>0</v>
          </cell>
        </row>
        <row r="117">
          <cell r="A117" t="str">
            <v>1.1.2.1.2.2.1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1.1.2.1.2.2.1.2</v>
          </cell>
          <cell r="B118" t="str">
            <v>MAQUINARIA Y EQUIPO</v>
          </cell>
          <cell r="C118">
            <v>6713370.2999999998</v>
          </cell>
          <cell r="D118">
            <v>0</v>
          </cell>
          <cell r="E118">
            <v>0</v>
          </cell>
          <cell r="F118">
            <v>0</v>
          </cell>
          <cell r="G118">
            <v>6713370.2999999998</v>
          </cell>
          <cell r="H118">
            <v>0</v>
          </cell>
        </row>
        <row r="119">
          <cell r="A119" t="str">
            <v>1.1.2.1.2.3</v>
          </cell>
          <cell r="B119" t="str">
            <v xml:space="preserve"> EQUIPO DE TRANSPORTE </v>
          </cell>
          <cell r="C119">
            <v>74870.69</v>
          </cell>
          <cell r="D119">
            <v>0</v>
          </cell>
          <cell r="E119">
            <v>0</v>
          </cell>
          <cell r="F119">
            <v>0</v>
          </cell>
          <cell r="G119">
            <v>74870.69</v>
          </cell>
          <cell r="H119">
            <v>0</v>
          </cell>
        </row>
        <row r="120">
          <cell r="A120" t="str">
            <v>1.1.2.1.2.3.1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1.1.2.1.2.4</v>
          </cell>
          <cell r="B121" t="str">
            <v xml:space="preserve"> MOBILIARIO Y EQUIPO DE OFICINA 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1.1.2.1.2.4.1</v>
          </cell>
          <cell r="B122" t="str">
            <v xml:space="preserve"> MOBILIARIO Y EQUIPO DE OFICINA </v>
          </cell>
          <cell r="C122">
            <v>8091</v>
          </cell>
          <cell r="D122">
            <v>0</v>
          </cell>
          <cell r="E122">
            <v>0</v>
          </cell>
          <cell r="F122">
            <v>0</v>
          </cell>
          <cell r="G122">
            <v>8091</v>
          </cell>
          <cell r="H122">
            <v>0</v>
          </cell>
        </row>
        <row r="123">
          <cell r="A123" t="str">
            <v>1.1.2.1.2.4.1.1</v>
          </cell>
          <cell r="B123" t="str">
            <v>MOBILIARIO Y EQUIPO DE OFICINA</v>
          </cell>
          <cell r="C123">
            <v>8091</v>
          </cell>
          <cell r="D123">
            <v>0</v>
          </cell>
          <cell r="E123">
            <v>0</v>
          </cell>
          <cell r="F123">
            <v>0</v>
          </cell>
          <cell r="G123">
            <v>8091</v>
          </cell>
          <cell r="H123">
            <v>0</v>
          </cell>
        </row>
        <row r="124">
          <cell r="A124" t="str">
            <v>1.1.2.1.2.5</v>
          </cell>
          <cell r="B124" t="str">
            <v xml:space="preserve"> EQUIPO DE COMPUTO </v>
          </cell>
          <cell r="C124">
            <v>3402996.2398000001</v>
          </cell>
          <cell r="D124">
            <v>0</v>
          </cell>
          <cell r="E124">
            <v>0</v>
          </cell>
          <cell r="F124">
            <v>0</v>
          </cell>
          <cell r="G124">
            <v>3402996.2398000001</v>
          </cell>
          <cell r="H124">
            <v>0</v>
          </cell>
        </row>
        <row r="125">
          <cell r="A125" t="str">
            <v>1.1.2.1.2.5.1</v>
          </cell>
          <cell r="B125" t="str">
            <v xml:space="preserve"> EQUIPO DE COMPUTO </v>
          </cell>
          <cell r="C125">
            <v>3402996.2398000001</v>
          </cell>
          <cell r="D125">
            <v>0</v>
          </cell>
          <cell r="E125">
            <v>0</v>
          </cell>
          <cell r="F125">
            <v>0</v>
          </cell>
          <cell r="G125">
            <v>3402996.2398000001</v>
          </cell>
          <cell r="H125">
            <v>0</v>
          </cell>
        </row>
        <row r="126">
          <cell r="A126" t="str">
            <v>1.1.2.1.2.5.1.1</v>
          </cell>
          <cell r="B126" t="str">
            <v>EQUIPO DE COMPUTO</v>
          </cell>
          <cell r="C126">
            <v>3378583.3</v>
          </cell>
          <cell r="D126">
            <v>0</v>
          </cell>
          <cell r="E126">
            <v>0</v>
          </cell>
          <cell r="F126">
            <v>0</v>
          </cell>
          <cell r="G126">
            <v>3378583.3</v>
          </cell>
          <cell r="H126">
            <v>0</v>
          </cell>
        </row>
        <row r="127">
          <cell r="A127" t="str">
            <v>1.1.2.1.2.16</v>
          </cell>
          <cell r="B127" t="str">
            <v xml:space="preserve"> OTROS ACTIVOS FIJOS 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1.1.2.1.2.16.1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1.1.2.1.2.16.1.4</v>
          </cell>
          <cell r="B129" t="str">
            <v>OTROS ACTIVOS FIJOS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1.1.2.1.3</v>
          </cell>
          <cell r="B130" t="str">
            <v xml:space="preserve"> DEPRECIACIONES ACUMULADAS </v>
          </cell>
          <cell r="C130">
            <v>0</v>
          </cell>
          <cell r="D130">
            <v>7061358.8003999749</v>
          </cell>
          <cell r="E130">
            <v>0</v>
          </cell>
          <cell r="F130">
            <v>64326.555800000038</v>
          </cell>
          <cell r="G130">
            <v>0</v>
          </cell>
          <cell r="H130">
            <v>7125685.3561999751</v>
          </cell>
        </row>
        <row r="131">
          <cell r="A131" t="str">
            <v>1.1.2.1.3.2</v>
          </cell>
          <cell r="B131" t="str">
            <v>DEPRECIACION ACUMULADA DE MAQUINARIA  Y EQUIPO</v>
          </cell>
          <cell r="C131">
            <v>0</v>
          </cell>
          <cell r="D131">
            <v>3582865.8495999961</v>
          </cell>
          <cell r="E131">
            <v>0</v>
          </cell>
          <cell r="F131">
            <v>61441.833600000042</v>
          </cell>
          <cell r="G131">
            <v>0</v>
          </cell>
          <cell r="H131">
            <v>3644307.6831999961</v>
          </cell>
        </row>
        <row r="132">
          <cell r="A132" t="str">
            <v>1.1.2.1.3.3</v>
          </cell>
          <cell r="B132" t="str">
            <v>DEPRECIACION ACUMULADA DE EQUIPO DE TRANSPORTE</v>
          </cell>
          <cell r="C132">
            <v>0</v>
          </cell>
          <cell r="D132">
            <v>49913.789999999994</v>
          </cell>
          <cell r="E132">
            <v>0</v>
          </cell>
          <cell r="F132">
            <v>1559.81</v>
          </cell>
          <cell r="G132">
            <v>0</v>
          </cell>
          <cell r="H132">
            <v>51473.599999999991</v>
          </cell>
        </row>
        <row r="133">
          <cell r="A133" t="str">
            <v>1.1.2.1.3.4</v>
          </cell>
          <cell r="B133" t="str">
            <v>DEPRECIACION ACUMULADA DE MOBILIARIO Y EQUIPO DE OFICINA</v>
          </cell>
          <cell r="C133">
            <v>0</v>
          </cell>
          <cell r="D133">
            <v>6203.0988000000079</v>
          </cell>
          <cell r="E133">
            <v>0</v>
          </cell>
          <cell r="F133">
            <v>67.433300000000003</v>
          </cell>
          <cell r="G133">
            <v>0</v>
          </cell>
          <cell r="H133">
            <v>6270.5321000000076</v>
          </cell>
        </row>
        <row r="134">
          <cell r="A134" t="str">
            <v>1.1.2.1.3.5</v>
          </cell>
          <cell r="B134" t="str">
            <v>DEPRECIACION ACUMULADA DE EQUIPO DE COMPUTO</v>
          </cell>
          <cell r="C134">
            <v>0</v>
          </cell>
          <cell r="D134">
            <v>3396476.061999979</v>
          </cell>
          <cell r="E134">
            <v>0</v>
          </cell>
          <cell r="F134">
            <v>1257.4789000000001</v>
          </cell>
          <cell r="G134">
            <v>0</v>
          </cell>
          <cell r="H134">
            <v>3397733.540899979</v>
          </cell>
        </row>
        <row r="135">
          <cell r="A135" t="str">
            <v>1.1.2.1.3.16</v>
          </cell>
          <cell r="B135" t="str">
            <v>DEPRECIACION ACUMULADA DE OTROS ACTIVOS FIJOS</v>
          </cell>
          <cell r="C135">
            <v>0</v>
          </cell>
          <cell r="D135">
            <v>25900</v>
          </cell>
          <cell r="E135">
            <v>0</v>
          </cell>
          <cell r="F135">
            <v>0</v>
          </cell>
          <cell r="G135">
            <v>0</v>
          </cell>
          <cell r="H135">
            <v>25900</v>
          </cell>
        </row>
        <row r="136">
          <cell r="A136" t="str">
            <v>1.1.2.5</v>
          </cell>
          <cell r="B136" t="str">
            <v xml:space="preserve"> OTROS ACTIVOS A LARGO PLAZO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</v>
          </cell>
          <cell r="B137" t="str">
            <v xml:space="preserve"> DEPOSITOS EN GARANTIA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1.1.2.5.7.2</v>
          </cell>
          <cell r="B138" t="str">
            <v xml:space="preserve"> DEPOSITOS EN GARANTIA DE ARRENDAMIENTO DE BIENES INMUEBLES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1.1.2.5.7.2.1</v>
          </cell>
          <cell r="B139" t="str">
            <v xml:space="preserve">DEPOSITOS EN GARANTIA 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1.2</v>
          </cell>
          <cell r="B140" t="str">
            <v xml:space="preserve"> PASIVO </v>
          </cell>
          <cell r="C140">
            <v>0</v>
          </cell>
          <cell r="D140">
            <v>15240070.884076122</v>
          </cell>
          <cell r="E140">
            <v>1889100.1765930001</v>
          </cell>
          <cell r="F140">
            <v>1710518.2159650004</v>
          </cell>
          <cell r="G140">
            <v>0</v>
          </cell>
          <cell r="H140">
            <v>15061488.923448119</v>
          </cell>
        </row>
        <row r="141">
          <cell r="A141" t="str">
            <v>1.2.1</v>
          </cell>
          <cell r="B141" t="str">
            <v xml:space="preserve"> PASIVOS A CORTO PLAZO </v>
          </cell>
          <cell r="C141">
            <v>0</v>
          </cell>
          <cell r="D141">
            <v>15240070.884076122</v>
          </cell>
          <cell r="E141">
            <v>1889100.1765930001</v>
          </cell>
          <cell r="F141">
            <v>1710518.2159650004</v>
          </cell>
          <cell r="G141">
            <v>0</v>
          </cell>
          <cell r="H141">
            <v>15061488.923448119</v>
          </cell>
        </row>
        <row r="142">
          <cell r="A142" t="str">
            <v>1.2.1.1</v>
          </cell>
          <cell r="B142" t="str">
            <v xml:space="preserve"> PROVEEDORES </v>
          </cell>
          <cell r="C142">
            <v>0</v>
          </cell>
          <cell r="D142">
            <v>14236664.273806248</v>
          </cell>
          <cell r="E142">
            <v>1150774.3</v>
          </cell>
          <cell r="F142">
            <v>1016562.1459</v>
          </cell>
          <cell r="G142">
            <v>0</v>
          </cell>
          <cell r="H142">
            <v>14102452.119706247</v>
          </cell>
        </row>
        <row r="143">
          <cell r="A143" t="str">
            <v>1.2.1.1.1</v>
          </cell>
          <cell r="B143" t="str">
            <v xml:space="preserve"> PROVEEDORES NACIONALES </v>
          </cell>
          <cell r="C143">
            <v>0</v>
          </cell>
          <cell r="D143">
            <v>14236664.273806248</v>
          </cell>
          <cell r="E143">
            <v>1150774.3</v>
          </cell>
          <cell r="F143">
            <v>1016562.1459</v>
          </cell>
          <cell r="G143">
            <v>0</v>
          </cell>
          <cell r="H143">
            <v>14102452.119706247</v>
          </cell>
        </row>
        <row r="144">
          <cell r="A144" t="str">
            <v>1.2.1.1.1.1</v>
          </cell>
          <cell r="B144" t="str">
            <v xml:space="preserve">ARTROMED SA DE CV  </v>
          </cell>
          <cell r="C144">
            <v>0</v>
          </cell>
          <cell r="D144">
            <v>1371186.4</v>
          </cell>
          <cell r="E144">
            <v>26784.400000000001</v>
          </cell>
          <cell r="F144">
            <v>49636.4</v>
          </cell>
          <cell r="G144">
            <v>0</v>
          </cell>
          <cell r="H144">
            <v>1394038.4</v>
          </cell>
        </row>
        <row r="145">
          <cell r="A145" t="str">
            <v>1.2.1.1.1.3</v>
          </cell>
          <cell r="B145" t="str">
            <v xml:space="preserve">SMITH &amp;amp; NEPHEW, S.A DE, C.V  </v>
          </cell>
          <cell r="C145">
            <v>0</v>
          </cell>
          <cell r="D145">
            <v>718352.52729998901</v>
          </cell>
          <cell r="E145">
            <v>633655.22</v>
          </cell>
          <cell r="F145">
            <v>398491.60999999993</v>
          </cell>
          <cell r="G145">
            <v>0</v>
          </cell>
          <cell r="H145">
            <v>483188.91729998897</v>
          </cell>
        </row>
        <row r="146">
          <cell r="A146" t="str">
            <v>1.2.1.1.1.4</v>
          </cell>
          <cell r="B146" t="str">
            <v xml:space="preserve">CATARINO SEBASTIAN ESTRELLA MENDEZ  </v>
          </cell>
          <cell r="C146">
            <v>0</v>
          </cell>
          <cell r="D146">
            <v>0</v>
          </cell>
          <cell r="E146">
            <v>38134.720000000001</v>
          </cell>
          <cell r="F146">
            <v>38134.720000000001</v>
          </cell>
          <cell r="G146">
            <v>0</v>
          </cell>
          <cell r="H146">
            <v>0</v>
          </cell>
        </row>
        <row r="147">
          <cell r="A147" t="str">
            <v>1.2.1.1.1.5</v>
          </cell>
          <cell r="B147" t="str">
            <v xml:space="preserve">DISTRIBUIDORA ORTHO, S. DE R.L. DE C.V.  </v>
          </cell>
          <cell r="C147">
            <v>0</v>
          </cell>
          <cell r="D147">
            <v>73608.800000000047</v>
          </cell>
          <cell r="E147">
            <v>0</v>
          </cell>
          <cell r="F147">
            <v>0</v>
          </cell>
          <cell r="G147">
            <v>0</v>
          </cell>
          <cell r="H147">
            <v>73608.800000000047</v>
          </cell>
        </row>
        <row r="148">
          <cell r="A148" t="str">
            <v>1.2.1.1.1.9</v>
          </cell>
          <cell r="B148" t="str">
            <v xml:space="preserve">INGENIERIA Y TECNOLOGIA ESPECIALIZADA ARMANI SA DE CV  </v>
          </cell>
          <cell r="C148">
            <v>0</v>
          </cell>
          <cell r="D148">
            <v>0</v>
          </cell>
          <cell r="E148">
            <v>207187.6</v>
          </cell>
          <cell r="F148">
            <v>207187.6</v>
          </cell>
          <cell r="G148">
            <v>0</v>
          </cell>
          <cell r="H148">
            <v>0</v>
          </cell>
        </row>
        <row r="149">
          <cell r="A149" t="str">
            <v>1.2.1.1.1.10</v>
          </cell>
          <cell r="B149" t="str">
            <v xml:space="preserve">VEHICULOS KOR S.A. DE C.V.  </v>
          </cell>
          <cell r="C149">
            <v>0</v>
          </cell>
          <cell r="D149">
            <v>0</v>
          </cell>
          <cell r="E149">
            <v>9088</v>
          </cell>
          <cell r="F149">
            <v>9088.0000999999993</v>
          </cell>
          <cell r="G149">
            <v>0</v>
          </cell>
          <cell r="H149">
            <v>0</v>
          </cell>
        </row>
        <row r="150">
          <cell r="A150" t="str">
            <v>1.2.1.1.1.11</v>
          </cell>
          <cell r="B150" t="str">
            <v xml:space="preserve">CLS MEDICA EN ORTOPEDIA S DE RL DE CV  </v>
          </cell>
          <cell r="C150">
            <v>0</v>
          </cell>
          <cell r="D150">
            <v>521940.37999999989</v>
          </cell>
          <cell r="E150">
            <v>0</v>
          </cell>
          <cell r="F150">
            <v>0</v>
          </cell>
          <cell r="G150">
            <v>0</v>
          </cell>
          <cell r="H150">
            <v>521940.37999999989</v>
          </cell>
        </row>
        <row r="151">
          <cell r="A151" t="str">
            <v>1.2.1.1.1.12</v>
          </cell>
          <cell r="B151" t="str">
            <v xml:space="preserve">MOISES VELAZQUEZ MERIN  </v>
          </cell>
          <cell r="C151">
            <v>0</v>
          </cell>
          <cell r="D151">
            <v>14616.000199999893</v>
          </cell>
          <cell r="E151">
            <v>14268</v>
          </cell>
          <cell r="F151">
            <v>14268</v>
          </cell>
          <cell r="G151">
            <v>0</v>
          </cell>
          <cell r="H151">
            <v>14616.000199999893</v>
          </cell>
        </row>
        <row r="152">
          <cell r="A152" t="str">
            <v>1.2.1.1.1.14</v>
          </cell>
          <cell r="B152" t="str">
            <v xml:space="preserve">SERVICIO GASOLINERO XOLA SA DE CV  </v>
          </cell>
          <cell r="C152">
            <v>0</v>
          </cell>
          <cell r="D152">
            <v>2760.1908999999287</v>
          </cell>
          <cell r="E152">
            <v>15500</v>
          </cell>
          <cell r="F152">
            <v>15500</v>
          </cell>
          <cell r="G152">
            <v>0</v>
          </cell>
          <cell r="H152">
            <v>2760.1908999999287</v>
          </cell>
        </row>
        <row r="153">
          <cell r="A153" t="str">
            <v>1.2.1.1.1.15</v>
          </cell>
          <cell r="B153" t="str">
            <v xml:space="preserve">Facileasing S.A. de C.V.  </v>
          </cell>
          <cell r="C153">
            <v>0</v>
          </cell>
          <cell r="D153">
            <v>0</v>
          </cell>
          <cell r="E153">
            <v>10622.27</v>
          </cell>
          <cell r="F153">
            <v>10622.27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66352</v>
          </cell>
          <cell r="F154">
            <v>66352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24376.500020461623</v>
          </cell>
          <cell r="E155">
            <v>0</v>
          </cell>
          <cell r="F155">
            <v>0</v>
          </cell>
          <cell r="G155">
            <v>0</v>
          </cell>
          <cell r="H155">
            <v>24376.500020461623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2320</v>
          </cell>
          <cell r="E156">
            <v>4640</v>
          </cell>
          <cell r="F156">
            <v>4640</v>
          </cell>
          <cell r="G156">
            <v>0</v>
          </cell>
          <cell r="H156">
            <v>2320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1104.9612999999954</v>
          </cell>
          <cell r="E157">
            <v>3447.1</v>
          </cell>
          <cell r="F157">
            <v>3447.1</v>
          </cell>
          <cell r="G157">
            <v>0</v>
          </cell>
          <cell r="H157">
            <v>1104.9612999999954</v>
          </cell>
        </row>
        <row r="158">
          <cell r="A158" t="str">
            <v>1.2.1.1.1.28</v>
          </cell>
          <cell r="B158" t="str">
            <v xml:space="preserve">ESTACIONAMIENTO  </v>
          </cell>
          <cell r="C158">
            <v>0</v>
          </cell>
          <cell r="D158">
            <v>0</v>
          </cell>
          <cell r="E158">
            <v>30.5</v>
          </cell>
          <cell r="F158">
            <v>30.5</v>
          </cell>
          <cell r="G158">
            <v>0</v>
          </cell>
          <cell r="H158">
            <v>0</v>
          </cell>
        </row>
        <row r="159">
          <cell r="A159" t="str">
            <v>1.2.1.1.1.31</v>
          </cell>
          <cell r="B159" t="str">
            <v xml:space="preserve">Envasadoras de Aguas en Mexico S  de RL  de CV  </v>
          </cell>
          <cell r="C159">
            <v>0</v>
          </cell>
          <cell r="D159">
            <v>468.99999999999818</v>
          </cell>
          <cell r="E159">
            <v>216</v>
          </cell>
          <cell r="F159">
            <v>0</v>
          </cell>
          <cell r="G159">
            <v>0</v>
          </cell>
          <cell r="H159">
            <v>252.99999999999818</v>
          </cell>
        </row>
        <row r="160">
          <cell r="A160" t="str">
            <v>1.2.1.1.1.33</v>
          </cell>
          <cell r="B160" t="str">
            <v xml:space="preserve">QUALITAS COMPAÑIA DE SEGUROS, S.A. DE C.V.  </v>
          </cell>
          <cell r="C160">
            <v>0</v>
          </cell>
          <cell r="D160">
            <v>20294.080000000009</v>
          </cell>
          <cell r="E160">
            <v>0</v>
          </cell>
          <cell r="F160">
            <v>0</v>
          </cell>
          <cell r="G160">
            <v>0</v>
          </cell>
          <cell r="H160">
            <v>20294.080000000009</v>
          </cell>
        </row>
        <row r="161">
          <cell r="A161" t="str">
            <v>1.2.1.1.1.34</v>
          </cell>
          <cell r="B161" t="str">
            <v xml:space="preserve">TELEFONOS DE MEXICO S.A.B. DE C.V.  </v>
          </cell>
          <cell r="C161">
            <v>0</v>
          </cell>
          <cell r="D161">
            <v>3061</v>
          </cell>
          <cell r="E161">
            <v>3061</v>
          </cell>
          <cell r="F161">
            <v>3061</v>
          </cell>
          <cell r="G161">
            <v>0</v>
          </cell>
          <cell r="H161">
            <v>3061</v>
          </cell>
        </row>
        <row r="162">
          <cell r="A162" t="str">
            <v>1.2.1.1.1.36</v>
          </cell>
          <cell r="B162" t="str">
            <v xml:space="preserve">VOLKSWAGEN LEASING SA DE CV  </v>
          </cell>
          <cell r="C162">
            <v>0</v>
          </cell>
          <cell r="D162">
            <v>47594.740799999912</v>
          </cell>
          <cell r="E162">
            <v>29574.310000000009</v>
          </cell>
          <cell r="F162">
            <v>29574.31</v>
          </cell>
          <cell r="G162">
            <v>0</v>
          </cell>
          <cell r="H162">
            <v>47594.740799999905</v>
          </cell>
        </row>
        <row r="163">
          <cell r="A163" t="str">
            <v>1.2.1.1.1.37</v>
          </cell>
          <cell r="B163" t="str">
            <v xml:space="preserve">PANTRA MED, S.A. DE C.V.  </v>
          </cell>
          <cell r="C163">
            <v>0</v>
          </cell>
          <cell r="D163">
            <v>27840</v>
          </cell>
          <cell r="E163">
            <v>0</v>
          </cell>
          <cell r="F163">
            <v>0</v>
          </cell>
          <cell r="G163">
            <v>0</v>
          </cell>
          <cell r="H163">
            <v>27840</v>
          </cell>
        </row>
        <row r="164">
          <cell r="A164" t="str">
            <v>1.2.1.1.1.38</v>
          </cell>
          <cell r="B164" t="str">
            <v xml:space="preserve">CABLEVISION S.A. DE C.V.  </v>
          </cell>
          <cell r="C164">
            <v>0</v>
          </cell>
          <cell r="D164">
            <v>1821</v>
          </cell>
          <cell r="E164">
            <v>836</v>
          </cell>
          <cell r="F164">
            <v>209</v>
          </cell>
          <cell r="G164">
            <v>0</v>
          </cell>
          <cell r="H164">
            <v>1194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6300</v>
          </cell>
          <cell r="E165">
            <v>4300</v>
          </cell>
          <cell r="F165">
            <v>3000</v>
          </cell>
          <cell r="G165">
            <v>0</v>
          </cell>
          <cell r="H165">
            <v>5000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266.8</v>
          </cell>
          <cell r="F166">
            <v>266.8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5996.7311999999984</v>
          </cell>
          <cell r="E167">
            <v>0</v>
          </cell>
          <cell r="F167">
            <v>0</v>
          </cell>
          <cell r="G167">
            <v>0</v>
          </cell>
          <cell r="H167">
            <v>5996.7311999999984</v>
          </cell>
        </row>
        <row r="168">
          <cell r="A168" t="str">
            <v>1.2.1.1.1.52</v>
          </cell>
          <cell r="B168" t="str">
            <v xml:space="preserve">ELECTRICA PALMA, S.A. DE C.V.  </v>
          </cell>
          <cell r="C168">
            <v>0</v>
          </cell>
          <cell r="D168">
            <v>164.50060000000121</v>
          </cell>
          <cell r="E168">
            <v>0</v>
          </cell>
          <cell r="F168">
            <v>0</v>
          </cell>
          <cell r="G168">
            <v>0</v>
          </cell>
          <cell r="H168">
            <v>164.50060000000121</v>
          </cell>
        </row>
        <row r="169">
          <cell r="A169" t="str">
            <v>1.2.1.1.1.55</v>
          </cell>
          <cell r="B169" t="str">
            <v xml:space="preserve">AXA Seguros, S.A. de C.V.  </v>
          </cell>
          <cell r="C169">
            <v>0</v>
          </cell>
          <cell r="D169">
            <v>22143.479999999981</v>
          </cell>
          <cell r="E169">
            <v>5535.87</v>
          </cell>
          <cell r="F169">
            <v>0</v>
          </cell>
          <cell r="G169">
            <v>0</v>
          </cell>
          <cell r="H169">
            <v>16607.609999999982</v>
          </cell>
        </row>
        <row r="170">
          <cell r="A170" t="str">
            <v>1.2.1.1.1.56</v>
          </cell>
          <cell r="B170" t="str">
            <v xml:space="preserve">MEDSTENT, S.A. DE C.V.  </v>
          </cell>
          <cell r="C170">
            <v>0</v>
          </cell>
          <cell r="D170">
            <v>10849568.609156525</v>
          </cell>
          <cell r="E170">
            <v>0</v>
          </cell>
          <cell r="F170">
            <v>38425.435799999999</v>
          </cell>
          <cell r="G170">
            <v>0</v>
          </cell>
          <cell r="H170">
            <v>10887994.044956524</v>
          </cell>
        </row>
        <row r="171">
          <cell r="A171" t="str">
            <v>1.2.1.1.1.67</v>
          </cell>
          <cell r="B171" t="str">
            <v xml:space="preserve">Rocio Ruiz Olvera  </v>
          </cell>
          <cell r="C171">
            <v>0</v>
          </cell>
          <cell r="D171">
            <v>68272.959999999963</v>
          </cell>
          <cell r="E171">
            <v>0</v>
          </cell>
          <cell r="F171">
            <v>13697.28</v>
          </cell>
          <cell r="G171">
            <v>0</v>
          </cell>
          <cell r="H171">
            <v>81970.239999999962</v>
          </cell>
        </row>
        <row r="172">
          <cell r="A172" t="str">
            <v>1.2.1.1.1.68</v>
          </cell>
          <cell r="B172" t="str">
            <v xml:space="preserve">NR FINANCE MEXICO S.A. DE C.V. SOFOM ER  </v>
          </cell>
          <cell r="C172">
            <v>0</v>
          </cell>
          <cell r="D172">
            <v>86850</v>
          </cell>
          <cell r="E172">
            <v>0</v>
          </cell>
          <cell r="F172">
            <v>0</v>
          </cell>
          <cell r="G172">
            <v>0</v>
          </cell>
          <cell r="H172">
            <v>86850</v>
          </cell>
        </row>
        <row r="173">
          <cell r="A173" t="str">
            <v>1.2.1.1.1.69</v>
          </cell>
          <cell r="B173" t="str">
            <v xml:space="preserve">Roberto Osante Kretchmar  </v>
          </cell>
          <cell r="C173">
            <v>0</v>
          </cell>
          <cell r="D173">
            <v>50732.6</v>
          </cell>
          <cell r="E173">
            <v>0</v>
          </cell>
          <cell r="F173">
            <v>0</v>
          </cell>
          <cell r="G173">
            <v>0</v>
          </cell>
          <cell r="H173">
            <v>50732.6</v>
          </cell>
        </row>
        <row r="174">
          <cell r="A174" t="str">
            <v>1.2.1.1.1.70</v>
          </cell>
          <cell r="B174" t="str">
            <v xml:space="preserve">AT&amp;amp;T Comercializacion Movil, S. de R.L. de C.V.  </v>
          </cell>
          <cell r="C174">
            <v>0</v>
          </cell>
          <cell r="D174">
            <v>10692.286229277379</v>
          </cell>
          <cell r="E174">
            <v>10692.28</v>
          </cell>
          <cell r="F174">
            <v>10692</v>
          </cell>
          <cell r="G174">
            <v>0</v>
          </cell>
          <cell r="H174">
            <v>10692.006229277378</v>
          </cell>
        </row>
        <row r="175">
          <cell r="A175" t="str">
            <v>1.2.1.1.1.74</v>
          </cell>
          <cell r="B175" t="str">
            <v xml:space="preserve">FONDO NACIONAL DE INFRAESTRUCTURA  </v>
          </cell>
          <cell r="C175">
            <v>0</v>
          </cell>
          <cell r="D175">
            <v>0</v>
          </cell>
          <cell r="E175">
            <v>85</v>
          </cell>
          <cell r="F175">
            <v>253</v>
          </cell>
          <cell r="G175">
            <v>0</v>
          </cell>
          <cell r="H175">
            <v>168.00000000000182</v>
          </cell>
        </row>
        <row r="176">
          <cell r="A176" t="str">
            <v>1.2.1.1.1.76</v>
          </cell>
          <cell r="B176" t="str">
            <v xml:space="preserve">CFE SUMINISTRADOR DE SERVICIOS BASICOS  </v>
          </cell>
          <cell r="C176">
            <v>0</v>
          </cell>
          <cell r="D176">
            <v>991.10999999999967</v>
          </cell>
          <cell r="E176">
            <v>172.09</v>
          </cell>
          <cell r="F176">
            <v>0</v>
          </cell>
          <cell r="G176">
            <v>0</v>
          </cell>
          <cell r="H176">
            <v>819.01999999999964</v>
          </cell>
        </row>
        <row r="177">
          <cell r="A177" t="str">
            <v>1.2.1.1.1.80</v>
          </cell>
          <cell r="B177" t="str">
            <v xml:space="preserve">MERAKI BARRAGAN DISTRIBUIDORES SA DE CV  </v>
          </cell>
          <cell r="C177">
            <v>0</v>
          </cell>
          <cell r="D177">
            <v>6392.3002000000124</v>
          </cell>
          <cell r="E177">
            <v>0</v>
          </cell>
          <cell r="F177">
            <v>0</v>
          </cell>
          <cell r="G177">
            <v>0</v>
          </cell>
          <cell r="H177">
            <v>6392.3002000000124</v>
          </cell>
        </row>
        <row r="178">
          <cell r="A178" t="str">
            <v>1.2.1.1.1.84</v>
          </cell>
          <cell r="B178" t="str">
            <v xml:space="preserve">Miranda Lagunas y Asociados S.C.  </v>
          </cell>
          <cell r="C178">
            <v>0</v>
          </cell>
          <cell r="D178">
            <v>209612</v>
          </cell>
          <cell r="E178">
            <v>0</v>
          </cell>
          <cell r="F178">
            <v>17864</v>
          </cell>
          <cell r="G178">
            <v>0</v>
          </cell>
          <cell r="H178">
            <v>227476</v>
          </cell>
        </row>
        <row r="179">
          <cell r="A179" t="str">
            <v>1.2.1.1.1.85</v>
          </cell>
          <cell r="B179" t="str">
            <v xml:space="preserve">AB&amp;amp;C LEASING DE MEXICO SAPI DE CV  </v>
          </cell>
          <cell r="C179">
            <v>0</v>
          </cell>
          <cell r="D179">
            <v>0</v>
          </cell>
          <cell r="E179">
            <v>11004.46</v>
          </cell>
          <cell r="F179">
            <v>11004.46</v>
          </cell>
          <cell r="G179">
            <v>0</v>
          </cell>
          <cell r="H179">
            <v>0</v>
          </cell>
        </row>
        <row r="180">
          <cell r="A180" t="str">
            <v>1.2.1.1.1.93</v>
          </cell>
          <cell r="B180" t="str">
            <v xml:space="preserve">AUTOBUSES DE LA PIEDAD S.A DE C.V  </v>
          </cell>
          <cell r="C180">
            <v>0</v>
          </cell>
          <cell r="D180">
            <v>97.499899999991612</v>
          </cell>
          <cell r="E180">
            <v>97.5</v>
          </cell>
          <cell r="F180">
            <v>390</v>
          </cell>
          <cell r="G180">
            <v>0</v>
          </cell>
          <cell r="H180">
            <v>389.99989999999161</v>
          </cell>
        </row>
        <row r="181">
          <cell r="A181" t="str">
            <v>1.2.1.1.1.97</v>
          </cell>
          <cell r="B181" t="str">
            <v xml:space="preserve">AUTOTRANSPORTES FLECHA ROJA SA DE CV  </v>
          </cell>
          <cell r="C181">
            <v>0</v>
          </cell>
          <cell r="D181">
            <v>0</v>
          </cell>
          <cell r="E181">
            <v>0</v>
          </cell>
          <cell r="F181">
            <v>392</v>
          </cell>
          <cell r="G181">
            <v>0</v>
          </cell>
          <cell r="H181">
            <v>392</v>
          </cell>
        </row>
        <row r="182">
          <cell r="A182" t="str">
            <v>1.2.1.1.1.98</v>
          </cell>
          <cell r="B182" t="str">
            <v xml:space="preserve">AUTOS PULLMAN S.A. DE C.V.  </v>
          </cell>
          <cell r="C182">
            <v>0</v>
          </cell>
          <cell r="D182">
            <v>0</v>
          </cell>
          <cell r="E182">
            <v>78</v>
          </cell>
          <cell r="F182">
            <v>78</v>
          </cell>
          <cell r="G182">
            <v>0</v>
          </cell>
          <cell r="H182">
            <v>0</v>
          </cell>
        </row>
        <row r="183">
          <cell r="A183" t="str">
            <v>1.2.1.1.1.112</v>
          </cell>
          <cell r="B183" t="str">
            <v xml:space="preserve">DHL EXPRESS MEXICO S.A. DE C.V.  </v>
          </cell>
          <cell r="C183">
            <v>0</v>
          </cell>
          <cell r="D183">
            <v>0</v>
          </cell>
          <cell r="E183">
            <v>476.46</v>
          </cell>
          <cell r="F183">
            <v>952.92</v>
          </cell>
          <cell r="G183">
            <v>0</v>
          </cell>
          <cell r="H183">
            <v>476.46</v>
          </cell>
        </row>
        <row r="184">
          <cell r="A184" t="str">
            <v>1.2.1.1.1.116</v>
          </cell>
          <cell r="B184" t="str">
            <v xml:space="preserve">TAXISTAS AGREMIADOS PARA EL SERV DE TRANSPORTACION TERRESTRE  </v>
          </cell>
          <cell r="C184">
            <v>0</v>
          </cell>
          <cell r="D184">
            <v>510</v>
          </cell>
          <cell r="E184">
            <v>0</v>
          </cell>
          <cell r="F184">
            <v>0</v>
          </cell>
          <cell r="G184">
            <v>0</v>
          </cell>
          <cell r="H184">
            <v>510</v>
          </cell>
        </row>
        <row r="185">
          <cell r="A185" t="str">
            <v>1.2.1.1.1.131</v>
          </cell>
          <cell r="B185" t="str">
            <v xml:space="preserve">CENTRO MEDICO FARMACIA SA DE CV  </v>
          </cell>
          <cell r="C185">
            <v>0</v>
          </cell>
          <cell r="D185">
            <v>1665</v>
          </cell>
          <cell r="E185">
            <v>0</v>
          </cell>
          <cell r="F185">
            <v>0</v>
          </cell>
          <cell r="G185">
            <v>0</v>
          </cell>
          <cell r="H185">
            <v>1665</v>
          </cell>
        </row>
        <row r="186">
          <cell r="A186" t="str">
            <v>1.2.1.1.1.147</v>
          </cell>
          <cell r="B186" t="str">
            <v xml:space="preserve">LANCETA GROUP, S.A. DE C.V.  </v>
          </cell>
          <cell r="C186">
            <v>0</v>
          </cell>
          <cell r="D186">
            <v>0</v>
          </cell>
          <cell r="E186">
            <v>0</v>
          </cell>
          <cell r="F186">
            <v>362.62</v>
          </cell>
          <cell r="G186">
            <v>0</v>
          </cell>
          <cell r="H186">
            <v>362.62</v>
          </cell>
        </row>
        <row r="187">
          <cell r="A187" t="str">
            <v>1.2.1.1.1.150</v>
          </cell>
          <cell r="B187" t="str">
            <v xml:space="preserve">PARK AUTO, S.A. DE C.V.  </v>
          </cell>
          <cell r="C187">
            <v>0</v>
          </cell>
          <cell r="D187">
            <v>96</v>
          </cell>
          <cell r="E187">
            <v>96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1.2.1.1.1.157</v>
          </cell>
          <cell r="B188" t="str">
            <v xml:space="preserve">Concesionaria Mexiquense, S.A. DE C.V.  </v>
          </cell>
          <cell r="C188">
            <v>0</v>
          </cell>
          <cell r="D188">
            <v>0</v>
          </cell>
          <cell r="E188">
            <v>88</v>
          </cell>
          <cell r="F188">
            <v>162.99</v>
          </cell>
          <cell r="G188">
            <v>0</v>
          </cell>
          <cell r="H188">
            <v>74.990000000000009</v>
          </cell>
        </row>
        <row r="189">
          <cell r="A189" t="str">
            <v>1.2.1.1.1.168</v>
          </cell>
          <cell r="B189" t="str">
            <v xml:space="preserve">TLAPALERIA GARCIA  </v>
          </cell>
          <cell r="C189">
            <v>0</v>
          </cell>
          <cell r="D189">
            <v>159.99</v>
          </cell>
          <cell r="E189">
            <v>0</v>
          </cell>
          <cell r="F189">
            <v>0</v>
          </cell>
          <cell r="G189">
            <v>0</v>
          </cell>
          <cell r="H189">
            <v>159.99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1367.4499999999971</v>
          </cell>
          <cell r="E190">
            <v>1367.45</v>
          </cell>
          <cell r="F190">
            <v>1367.45</v>
          </cell>
          <cell r="G190">
            <v>0</v>
          </cell>
          <cell r="H190">
            <v>1367.4499999999971</v>
          </cell>
        </row>
        <row r="191">
          <cell r="A191" t="str">
            <v>1.2.1.1.1.184</v>
          </cell>
          <cell r="B191" t="str">
            <v xml:space="preserve">GRUPO HOTELERO H C SA DE CV.  </v>
          </cell>
          <cell r="C191">
            <v>0</v>
          </cell>
          <cell r="D191">
            <v>700.00999999999931</v>
          </cell>
          <cell r="E191">
            <v>1100</v>
          </cell>
          <cell r="F191">
            <v>399.99</v>
          </cell>
          <cell r="G191">
            <v>0</v>
          </cell>
          <cell r="H191">
            <v>0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474</v>
          </cell>
          <cell r="E192">
            <v>0</v>
          </cell>
          <cell r="F192">
            <v>0</v>
          </cell>
          <cell r="G192">
            <v>0</v>
          </cell>
          <cell r="H192">
            <v>474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120</v>
          </cell>
          <cell r="F193">
            <v>120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-3100.58</v>
          </cell>
          <cell r="E194">
            <v>0</v>
          </cell>
          <cell r="F194">
            <v>0</v>
          </cell>
          <cell r="G194">
            <v>0</v>
          </cell>
          <cell r="H194">
            <v>-3100.58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168</v>
          </cell>
          <cell r="E195">
            <v>0</v>
          </cell>
          <cell r="F195">
            <v>0</v>
          </cell>
          <cell r="G195">
            <v>0</v>
          </cell>
          <cell r="H195">
            <v>168</v>
          </cell>
        </row>
        <row r="196">
          <cell r="A196" t="str">
            <v>1.2.1.1.1.272</v>
          </cell>
          <cell r="B196" t="str">
            <v xml:space="preserve">SERVICIENTIFICA-MEDICA S.A. DE C.V.  </v>
          </cell>
          <cell r="C196">
            <v>0</v>
          </cell>
          <cell r="D196">
            <v>0</v>
          </cell>
          <cell r="E196">
            <v>0</v>
          </cell>
          <cell r="F196">
            <v>1600.8</v>
          </cell>
          <cell r="G196">
            <v>0</v>
          </cell>
          <cell r="H196">
            <v>1600.8</v>
          </cell>
        </row>
        <row r="197">
          <cell r="A197" t="str">
            <v>1.2.1.1.1.275</v>
          </cell>
          <cell r="B197" t="str">
            <v xml:space="preserve">JESUS ENRIQUE DE LA CRUZ CASTILLO  </v>
          </cell>
          <cell r="C197">
            <v>0</v>
          </cell>
          <cell r="D197">
            <v>930</v>
          </cell>
          <cell r="E197">
            <v>0</v>
          </cell>
          <cell r="F197">
            <v>0</v>
          </cell>
          <cell r="G197">
            <v>0</v>
          </cell>
          <cell r="H197">
            <v>930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34464.060299999896</v>
          </cell>
          <cell r="E198">
            <v>0</v>
          </cell>
          <cell r="F198">
            <v>18062.59</v>
          </cell>
          <cell r="G198">
            <v>0</v>
          </cell>
          <cell r="H198">
            <v>52526.650299999892</v>
          </cell>
        </row>
        <row r="199">
          <cell r="A199" t="str">
            <v>1.2.1.1.1.339</v>
          </cell>
          <cell r="B199" t="str">
            <v xml:space="preserve">Car Mart Comunicaciones, S.A. de C.V.  </v>
          </cell>
          <cell r="C199">
            <v>0</v>
          </cell>
          <cell r="D199">
            <v>10042.719999999998</v>
          </cell>
          <cell r="E199">
            <v>0</v>
          </cell>
          <cell r="F199">
            <v>0</v>
          </cell>
          <cell r="G199">
            <v>0</v>
          </cell>
          <cell r="H199">
            <v>10042.719999999998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1290</v>
          </cell>
          <cell r="E200">
            <v>0</v>
          </cell>
          <cell r="F200">
            <v>0</v>
          </cell>
          <cell r="G200">
            <v>0</v>
          </cell>
          <cell r="H200">
            <v>1290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9492.1702000000005</v>
          </cell>
          <cell r="E201">
            <v>0</v>
          </cell>
          <cell r="F201">
            <v>0</v>
          </cell>
          <cell r="G201">
            <v>0</v>
          </cell>
          <cell r="H201">
            <v>9492.1702000000005</v>
          </cell>
        </row>
        <row r="202">
          <cell r="A202" t="str">
            <v>1.2.1.1.1.369</v>
          </cell>
          <cell r="B202" t="str">
            <v xml:space="preserve">AUTOS PULLMAN DE MORELOS SERVICIO DE LUJO S.A. DE C.V.  </v>
          </cell>
          <cell r="C202">
            <v>0</v>
          </cell>
          <cell r="D202">
            <v>78</v>
          </cell>
          <cell r="E202">
            <v>0</v>
          </cell>
          <cell r="F202">
            <v>0</v>
          </cell>
          <cell r="G202">
            <v>0</v>
          </cell>
          <cell r="H202">
            <v>78</v>
          </cell>
        </row>
        <row r="203">
          <cell r="A203" t="str">
            <v>1.2.1.1.1.375</v>
          </cell>
          <cell r="B203" t="str">
            <v xml:space="preserve">DISTRIBUIDORA DE LOZA CRISTALERIA Y PELTRE SA DE CV  </v>
          </cell>
          <cell r="C203">
            <v>0</v>
          </cell>
          <cell r="D203">
            <v>0</v>
          </cell>
          <cell r="E203">
            <v>1618</v>
          </cell>
          <cell r="F203">
            <v>1618</v>
          </cell>
          <cell r="G203">
            <v>0</v>
          </cell>
          <cell r="H203">
            <v>0</v>
          </cell>
        </row>
        <row r="204">
          <cell r="A204" t="str">
            <v>1.2.1.1.1.409</v>
          </cell>
          <cell r="B204" t="str">
            <v xml:space="preserve">Crol PFF México SAPI de CV  </v>
          </cell>
          <cell r="C204">
            <v>0</v>
          </cell>
          <cell r="D204">
            <v>0</v>
          </cell>
          <cell r="E204">
            <v>1750</v>
          </cell>
          <cell r="F204">
            <v>1750</v>
          </cell>
          <cell r="G204">
            <v>0</v>
          </cell>
          <cell r="H204">
            <v>0</v>
          </cell>
        </row>
        <row r="205">
          <cell r="A205" t="str">
            <v>1.2.1.1.1.410</v>
          </cell>
          <cell r="B205" t="str">
            <v xml:space="preserve">FIDEICOMISO IRREVOCABLE NUMERO CIB/2981  </v>
          </cell>
          <cell r="C205">
            <v>0</v>
          </cell>
          <cell r="D205">
            <v>0</v>
          </cell>
          <cell r="E205">
            <v>3447.7</v>
          </cell>
          <cell r="F205">
            <v>3447.7</v>
          </cell>
          <cell r="G205">
            <v>0</v>
          </cell>
          <cell r="H205">
            <v>0</v>
          </cell>
        </row>
        <row r="206">
          <cell r="A206" t="str">
            <v>1.2.1.1.1.489</v>
          </cell>
          <cell r="B206" t="str">
            <v xml:space="preserve">RANVER S.A. DE C.V.  </v>
          </cell>
          <cell r="C206">
            <v>0</v>
          </cell>
          <cell r="D206">
            <v>60</v>
          </cell>
          <cell r="E206">
            <v>0</v>
          </cell>
          <cell r="F206">
            <v>0</v>
          </cell>
          <cell r="G206">
            <v>0</v>
          </cell>
          <cell r="H206">
            <v>60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745</v>
          </cell>
          <cell r="E207">
            <v>0</v>
          </cell>
          <cell r="F207">
            <v>0</v>
          </cell>
          <cell r="G207">
            <v>0</v>
          </cell>
          <cell r="H207">
            <v>745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12095.970000000001</v>
          </cell>
          <cell r="E208">
            <v>0</v>
          </cell>
          <cell r="F208">
            <v>0</v>
          </cell>
          <cell r="G208">
            <v>0</v>
          </cell>
          <cell r="H208">
            <v>12095.970000000001</v>
          </cell>
        </row>
        <row r="209">
          <cell r="A209" t="str">
            <v>1.2.1.1.1.535</v>
          </cell>
          <cell r="B209" t="str">
            <v xml:space="preserve">SERVICIO MENA SA DE CV  </v>
          </cell>
          <cell r="C209">
            <v>0</v>
          </cell>
          <cell r="D209">
            <v>0</v>
          </cell>
          <cell r="E209">
            <v>0</v>
          </cell>
          <cell r="F209">
            <v>200</v>
          </cell>
          <cell r="G209">
            <v>0</v>
          </cell>
          <cell r="H209">
            <v>200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6665.8099999999995</v>
          </cell>
          <cell r="E210">
            <v>605.97</v>
          </cell>
          <cell r="F210">
            <v>0</v>
          </cell>
          <cell r="G210">
            <v>0</v>
          </cell>
          <cell r="H210">
            <v>6059.8399999999992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1.2.1.1.1.563</v>
          </cell>
          <cell r="B212" t="str">
            <v xml:space="preserve">CABLEBOX S.A. DE C.V.  </v>
          </cell>
          <cell r="C212">
            <v>0</v>
          </cell>
          <cell r="D212">
            <v>1276</v>
          </cell>
          <cell r="E212">
            <v>580</v>
          </cell>
          <cell r="F212">
            <v>116</v>
          </cell>
          <cell r="G212">
            <v>0</v>
          </cell>
          <cell r="H212">
            <v>812</v>
          </cell>
        </row>
        <row r="213">
          <cell r="A213" t="str">
            <v>1.2.1.1.1.568</v>
          </cell>
          <cell r="B213" t="str">
            <v xml:space="preserve">SUPER SERVICIO DIAMANTE, S.A. DE.C.V.  </v>
          </cell>
          <cell r="C213">
            <v>0</v>
          </cell>
          <cell r="D213">
            <v>3400.01</v>
          </cell>
          <cell r="E213">
            <v>0</v>
          </cell>
          <cell r="F213">
            <v>0</v>
          </cell>
          <cell r="G213">
            <v>0</v>
          </cell>
          <cell r="H213">
            <v>3400.01</v>
          </cell>
        </row>
        <row r="214">
          <cell r="A214" t="str">
            <v>1.2.1.1.1.573</v>
          </cell>
          <cell r="B214" t="str">
            <v xml:space="preserve">J.I. ESTACIONAMIENTOS, S.A. DE C.V.  </v>
          </cell>
          <cell r="C214">
            <v>0</v>
          </cell>
          <cell r="D214">
            <v>94</v>
          </cell>
          <cell r="E214">
            <v>94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845.06000000000006</v>
          </cell>
          <cell r="F215">
            <v>845.06</v>
          </cell>
          <cell r="G215">
            <v>0</v>
          </cell>
          <cell r="H215">
            <v>0</v>
          </cell>
        </row>
        <row r="216">
          <cell r="A216" t="str">
            <v>1.2.1.1.1.596</v>
          </cell>
          <cell r="B216" t="str">
            <v xml:space="preserve">LUIS CABALLERO NAVARRO  </v>
          </cell>
          <cell r="C216">
            <v>0</v>
          </cell>
          <cell r="D216">
            <v>0</v>
          </cell>
          <cell r="E216">
            <v>700</v>
          </cell>
          <cell r="F216">
            <v>700</v>
          </cell>
          <cell r="G216">
            <v>0</v>
          </cell>
          <cell r="H216">
            <v>0</v>
          </cell>
        </row>
        <row r="217">
          <cell r="A217" t="str">
            <v>1.2.1.1.1.608</v>
          </cell>
          <cell r="B217" t="str">
            <v xml:space="preserve">EXCELENCIA COREANA SA DE CV  </v>
          </cell>
          <cell r="C217">
            <v>0</v>
          </cell>
          <cell r="D217">
            <v>3582</v>
          </cell>
          <cell r="E217">
            <v>3582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1.2.1.1.1.612</v>
          </cell>
          <cell r="B218" t="str">
            <v xml:space="preserve">TRANSVACACIONES SA DE CV  </v>
          </cell>
          <cell r="C218">
            <v>0</v>
          </cell>
          <cell r="D218">
            <v>255</v>
          </cell>
          <cell r="E218">
            <v>255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1.2.1.1.1.614</v>
          </cell>
          <cell r="B219" t="str">
            <v xml:space="preserve">SERVICIOS SIMPA SA DE CV  </v>
          </cell>
          <cell r="C219">
            <v>0</v>
          </cell>
          <cell r="D219">
            <v>0</v>
          </cell>
          <cell r="E219">
            <v>1932.7</v>
          </cell>
          <cell r="F219">
            <v>1932.7</v>
          </cell>
          <cell r="G219">
            <v>0</v>
          </cell>
          <cell r="H219">
            <v>0</v>
          </cell>
        </row>
        <row r="220">
          <cell r="A220" t="str">
            <v>1.2.1.1.1.619</v>
          </cell>
          <cell r="B220" t="str">
            <v xml:space="preserve">MARIA TERESA MEJIA GUZMAN  </v>
          </cell>
          <cell r="C220">
            <v>0</v>
          </cell>
          <cell r="D220">
            <v>155</v>
          </cell>
          <cell r="E220">
            <v>155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1.2.1.1.1.624</v>
          </cell>
          <cell r="B221" t="str">
            <v xml:space="preserve">ROLUJO VALET SA DE CV  </v>
          </cell>
          <cell r="C221">
            <v>0</v>
          </cell>
          <cell r="D221">
            <v>58</v>
          </cell>
          <cell r="E221">
            <v>0</v>
          </cell>
          <cell r="F221">
            <v>0</v>
          </cell>
          <cell r="G221">
            <v>0</v>
          </cell>
          <cell r="H221">
            <v>58</v>
          </cell>
        </row>
        <row r="222">
          <cell r="A222" t="str">
            <v>1.2.1.1.1.625</v>
          </cell>
          <cell r="B222" t="str">
            <v xml:space="preserve">DOGO DEL CENTRO SA DE CV  </v>
          </cell>
          <cell r="C222">
            <v>0</v>
          </cell>
          <cell r="D222">
            <v>173</v>
          </cell>
          <cell r="E222">
            <v>0</v>
          </cell>
          <cell r="F222">
            <v>0</v>
          </cell>
          <cell r="G222">
            <v>0</v>
          </cell>
          <cell r="H222">
            <v>173</v>
          </cell>
        </row>
        <row r="223">
          <cell r="A223" t="str">
            <v>1.2.1.1.1.626</v>
          </cell>
          <cell r="B223" t="str">
            <v xml:space="preserve">ZENON ALEJO CALDERON  </v>
          </cell>
          <cell r="C223">
            <v>0</v>
          </cell>
          <cell r="D223">
            <v>233.5001</v>
          </cell>
          <cell r="E223">
            <v>0</v>
          </cell>
          <cell r="F223">
            <v>0</v>
          </cell>
          <cell r="G223">
            <v>0</v>
          </cell>
          <cell r="H223">
            <v>233.5001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137</v>
          </cell>
          <cell r="E224">
            <v>137</v>
          </cell>
          <cell r="F224">
            <v>158</v>
          </cell>
          <cell r="G224">
            <v>0</v>
          </cell>
          <cell r="H224">
            <v>158</v>
          </cell>
        </row>
        <row r="225">
          <cell r="A225" t="str">
            <v>1.2.1.1.1.628</v>
          </cell>
          <cell r="B225" t="str">
            <v xml:space="preserve">SERVICIO EL ONCE SA DE CV  </v>
          </cell>
          <cell r="C225">
            <v>0</v>
          </cell>
          <cell r="D225">
            <v>100</v>
          </cell>
          <cell r="E225">
            <v>100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1.2.1.1.1.629</v>
          </cell>
          <cell r="B226" t="str">
            <v xml:space="preserve">Monroy Álvarez Carlos Javier  </v>
          </cell>
          <cell r="C226">
            <v>0</v>
          </cell>
          <cell r="D226">
            <v>0</v>
          </cell>
          <cell r="E226">
            <v>32143.05</v>
          </cell>
          <cell r="F226">
            <v>32143.05</v>
          </cell>
          <cell r="G226">
            <v>0</v>
          </cell>
          <cell r="H226">
            <v>0</v>
          </cell>
        </row>
        <row r="227">
          <cell r="A227" t="str">
            <v>1.2.1.1.1.630</v>
          </cell>
          <cell r="B227" t="str">
            <v xml:space="preserve">IGNACIO ROMERO ORNELAS  </v>
          </cell>
          <cell r="C227">
            <v>0</v>
          </cell>
          <cell r="D227">
            <v>0</v>
          </cell>
          <cell r="E227">
            <v>1367.79</v>
          </cell>
          <cell r="F227">
            <v>1367.79</v>
          </cell>
          <cell r="G227">
            <v>0</v>
          </cell>
          <cell r="H227">
            <v>0</v>
          </cell>
        </row>
        <row r="228">
          <cell r="A228" t="str">
            <v>1.2.1.1.1.631</v>
          </cell>
          <cell r="B228" t="str">
            <v xml:space="preserve">JOSE ALEJANDRO GUZMAN SEPULVEDA  </v>
          </cell>
          <cell r="C228">
            <v>0</v>
          </cell>
          <cell r="D228">
            <v>0</v>
          </cell>
          <cell r="E228">
            <v>348</v>
          </cell>
          <cell r="F228">
            <v>348</v>
          </cell>
          <cell r="G228">
            <v>0</v>
          </cell>
          <cell r="H228">
            <v>0</v>
          </cell>
        </row>
        <row r="229">
          <cell r="A229" t="str">
            <v>1.2.1.1.1.632</v>
          </cell>
          <cell r="B229" t="str">
            <v xml:space="preserve">DESARROLLO GLOBAL DE CONCESIONES, S.A. DE C.V.  </v>
          </cell>
          <cell r="C229">
            <v>0</v>
          </cell>
          <cell r="D229">
            <v>0</v>
          </cell>
          <cell r="E229">
            <v>36</v>
          </cell>
          <cell r="F229">
            <v>36</v>
          </cell>
          <cell r="G229">
            <v>0</v>
          </cell>
          <cell r="H229">
            <v>0</v>
          </cell>
        </row>
        <row r="230">
          <cell r="A230" t="str">
            <v>1.2.1.1.1.633</v>
          </cell>
          <cell r="B230" t="str">
            <v xml:space="preserve">IVAN LOPEZ SAUCEDO  </v>
          </cell>
          <cell r="C230">
            <v>0</v>
          </cell>
          <cell r="D230">
            <v>0</v>
          </cell>
          <cell r="E230">
            <v>990</v>
          </cell>
          <cell r="F230">
            <v>1355</v>
          </cell>
          <cell r="G230">
            <v>0</v>
          </cell>
          <cell r="H230">
            <v>365</v>
          </cell>
        </row>
        <row r="231">
          <cell r="A231" t="str">
            <v>1.2.1.1.1.634</v>
          </cell>
          <cell r="B231" t="str">
            <v xml:space="preserve">INMOBILIARIA MESON DEL PUENTE SA DE CV  </v>
          </cell>
          <cell r="C231">
            <v>0</v>
          </cell>
          <cell r="D231">
            <v>0</v>
          </cell>
          <cell r="E231">
            <v>1210</v>
          </cell>
          <cell r="F231">
            <v>1210</v>
          </cell>
          <cell r="G231">
            <v>0</v>
          </cell>
          <cell r="H231">
            <v>0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66723.033070732126</v>
          </cell>
          <cell r="E232">
            <v>164139.43</v>
          </cell>
          <cell r="F232">
            <v>166195.12</v>
          </cell>
          <cell r="G232">
            <v>0</v>
          </cell>
          <cell r="H232">
            <v>68778.723070732114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4261.5530707260596</v>
          </cell>
          <cell r="E233">
            <v>33561</v>
          </cell>
          <cell r="F233">
            <v>33561</v>
          </cell>
          <cell r="G233">
            <v>0</v>
          </cell>
          <cell r="H233">
            <v>4261.5530707260596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4261.5530707260596</v>
          </cell>
          <cell r="E234">
            <v>33561</v>
          </cell>
          <cell r="F234">
            <v>33561</v>
          </cell>
          <cell r="G234">
            <v>0</v>
          </cell>
          <cell r="H234">
            <v>4261.5530707260596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3045.0030707260594</v>
          </cell>
          <cell r="E236">
            <v>33561</v>
          </cell>
          <cell r="F236">
            <v>33561</v>
          </cell>
          <cell r="G236">
            <v>0</v>
          </cell>
          <cell r="H236">
            <v>3045.0030707260594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11581.560000000056</v>
          </cell>
          <cell r="E237">
            <v>11580</v>
          </cell>
          <cell r="F237">
            <v>41596</v>
          </cell>
          <cell r="G237">
            <v>0</v>
          </cell>
          <cell r="H237">
            <v>41597.560000000056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6537.5600000000559</v>
          </cell>
          <cell r="E238">
            <v>6536</v>
          </cell>
          <cell r="F238">
            <v>33778</v>
          </cell>
          <cell r="G238">
            <v>0</v>
          </cell>
          <cell r="H238">
            <v>33779.560000000056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5044</v>
          </cell>
          <cell r="E239">
            <v>5044</v>
          </cell>
          <cell r="F239">
            <v>7818</v>
          </cell>
          <cell r="G239">
            <v>0</v>
          </cell>
          <cell r="H239">
            <v>7818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38855.109999999986</v>
          </cell>
          <cell r="E240">
            <v>38855.11</v>
          </cell>
          <cell r="F240">
            <v>12658.74</v>
          </cell>
          <cell r="G240">
            <v>0</v>
          </cell>
          <cell r="H240">
            <v>12658.739999999985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13443.70000000007</v>
          </cell>
          <cell r="E241">
            <v>13443.7</v>
          </cell>
          <cell r="F241">
            <v>12658.74</v>
          </cell>
          <cell r="G241">
            <v>0</v>
          </cell>
          <cell r="H241">
            <v>12658.740000000069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12517.939999999886</v>
          </cell>
          <cell r="E242">
            <v>12517.94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12893.47000000003</v>
          </cell>
          <cell r="E243">
            <v>12893.47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12024.810000006022</v>
          </cell>
          <cell r="E244">
            <v>80143.320000000007</v>
          </cell>
          <cell r="F244">
            <v>78379.38</v>
          </cell>
          <cell r="G244">
            <v>0</v>
          </cell>
          <cell r="H244">
            <v>10260.87000000602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12024.810000006022</v>
          </cell>
          <cell r="E245">
            <v>80143.320000000007</v>
          </cell>
          <cell r="F245">
            <v>78379.38</v>
          </cell>
          <cell r="G245">
            <v>0</v>
          </cell>
          <cell r="H245">
            <v>10260.87000000602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1763.9400000059977</v>
          </cell>
          <cell r="E246">
            <v>80143.320000000007</v>
          </cell>
          <cell r="F246">
            <v>78379.38</v>
          </cell>
          <cell r="G246">
            <v>0</v>
          </cell>
          <cell r="H246">
            <v>0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1763.9400000059977</v>
          </cell>
          <cell r="E247">
            <v>80143.320000000007</v>
          </cell>
          <cell r="F247">
            <v>78379.38</v>
          </cell>
          <cell r="G247">
            <v>0</v>
          </cell>
          <cell r="H247">
            <v>0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54677.999999999316</v>
          </cell>
          <cell r="E249">
            <v>58737.3</v>
          </cell>
          <cell r="F249">
            <v>41538.31</v>
          </cell>
          <cell r="G249">
            <v>0</v>
          </cell>
          <cell r="H249">
            <v>37479.009999999311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26545.119999999588</v>
          </cell>
          <cell r="E250">
            <v>29879.010000000002</v>
          </cell>
          <cell r="F250">
            <v>28050.449999999997</v>
          </cell>
          <cell r="G250">
            <v>0</v>
          </cell>
          <cell r="H250">
            <v>24716.559999999583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19557.719999999768</v>
          </cell>
          <cell r="E251">
            <v>21974</v>
          </cell>
          <cell r="F251">
            <v>17368.219999999998</v>
          </cell>
          <cell r="G251">
            <v>0</v>
          </cell>
          <cell r="H251">
            <v>14951.939999999766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19557.719999999768</v>
          </cell>
          <cell r="E252">
            <v>21974</v>
          </cell>
          <cell r="F252">
            <v>17368.219999999998</v>
          </cell>
          <cell r="G252">
            <v>0</v>
          </cell>
          <cell r="H252">
            <v>14951.939999999766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16410.759999999776</v>
          </cell>
          <cell r="E253">
            <v>18827</v>
          </cell>
          <cell r="F253">
            <v>9996.4299999999985</v>
          </cell>
          <cell r="G253">
            <v>0</v>
          </cell>
          <cell r="H253">
            <v>7580.189999999775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3146.9599999999919</v>
          </cell>
          <cell r="E254">
            <v>3147</v>
          </cell>
          <cell r="F254">
            <v>4000.14</v>
          </cell>
          <cell r="G254">
            <v>0</v>
          </cell>
          <cell r="H254">
            <v>4000.0999999999917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0</v>
          </cell>
          <cell r="E255">
            <v>0</v>
          </cell>
          <cell r="F255">
            <v>3371.65</v>
          </cell>
          <cell r="G255">
            <v>0</v>
          </cell>
          <cell r="H255">
            <v>3371.65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3354.760000000213</v>
          </cell>
          <cell r="E256">
            <v>3357</v>
          </cell>
          <cell r="F256">
            <v>7863.2300000000014</v>
          </cell>
          <cell r="G256">
            <v>0</v>
          </cell>
          <cell r="H256">
            <v>7860.9900000002144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3354.760000000213</v>
          </cell>
          <cell r="E257">
            <v>3357</v>
          </cell>
          <cell r="F257">
            <v>7863.2300000000014</v>
          </cell>
          <cell r="G257">
            <v>0</v>
          </cell>
          <cell r="H257">
            <v>7860.9900000002144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3632.6399999996065</v>
          </cell>
          <cell r="E258">
            <v>4548.01</v>
          </cell>
          <cell r="F258">
            <v>2819</v>
          </cell>
          <cell r="G258">
            <v>0</v>
          </cell>
          <cell r="H258">
            <v>1903.6299999996063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3632.6399999996065</v>
          </cell>
          <cell r="E259">
            <v>4548.01</v>
          </cell>
          <cell r="F259">
            <v>2819</v>
          </cell>
          <cell r="G259">
            <v>0</v>
          </cell>
          <cell r="H259">
            <v>1903.6299999996063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28132.879999999728</v>
          </cell>
          <cell r="E260">
            <v>28858.29</v>
          </cell>
          <cell r="F260">
            <v>13487.86</v>
          </cell>
          <cell r="G260">
            <v>0</v>
          </cell>
          <cell r="H260">
            <v>12762.449999999728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22789.900000000256</v>
          </cell>
          <cell r="E261">
            <v>28858.29</v>
          </cell>
          <cell r="F261">
            <v>13487.86</v>
          </cell>
          <cell r="G261">
            <v>0</v>
          </cell>
          <cell r="H261">
            <v>7419.4700000002558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217.2699999999968</v>
          </cell>
          <cell r="E263">
            <v>0</v>
          </cell>
          <cell r="F263">
            <v>0</v>
          </cell>
          <cell r="G263">
            <v>0</v>
          </cell>
          <cell r="H263">
            <v>217.2699999999968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119090.34358304038</v>
          </cell>
          <cell r="E264">
            <v>88555.694000000003</v>
          </cell>
          <cell r="F264">
            <v>52395.6</v>
          </cell>
          <cell r="G264">
            <v>0</v>
          </cell>
          <cell r="H264">
            <v>82930.249583040364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119090.34358304038</v>
          </cell>
          <cell r="E265">
            <v>88555.694000000003</v>
          </cell>
          <cell r="F265">
            <v>52395.6</v>
          </cell>
          <cell r="G265">
            <v>0</v>
          </cell>
          <cell r="H265">
            <v>82930.249583040364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119090.34358304038</v>
          </cell>
          <cell r="E266">
            <v>88555.694000000003</v>
          </cell>
          <cell r="F266">
            <v>52395.6</v>
          </cell>
          <cell r="G266">
            <v>0</v>
          </cell>
          <cell r="H266">
            <v>82930.249583040364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79347.210621999926</v>
          </cell>
          <cell r="E270">
            <v>88555.694000000003</v>
          </cell>
          <cell r="F270">
            <v>52395.6</v>
          </cell>
          <cell r="G270">
            <v>0</v>
          </cell>
          <cell r="H270">
            <v>43187.116621999921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1.2.1.8</v>
          </cell>
          <cell r="B278" t="str">
            <v xml:space="preserve"> PASIVOS FINANCIEROS E INSTRUMENTOS FINANCIEROS DE DEUDA </v>
          </cell>
          <cell r="C278">
            <v>0</v>
          </cell>
          <cell r="D278">
            <v>171866.46000000066</v>
          </cell>
          <cell r="E278">
            <v>17823.39</v>
          </cell>
          <cell r="F278">
            <v>74347.87</v>
          </cell>
          <cell r="G278">
            <v>0</v>
          </cell>
          <cell r="H278">
            <v>228390.94000000067</v>
          </cell>
        </row>
        <row r="279">
          <cell r="A279" t="str">
            <v>1.2.1.8.1</v>
          </cell>
          <cell r="B279" t="str">
            <v xml:space="preserve"> DOCUMENTOS POR PAGAR </v>
          </cell>
          <cell r="C279">
            <v>0</v>
          </cell>
          <cell r="D279">
            <v>171866.46000000066</v>
          </cell>
          <cell r="E279">
            <v>17823.39</v>
          </cell>
          <cell r="F279">
            <v>74347.87</v>
          </cell>
          <cell r="G279">
            <v>0</v>
          </cell>
          <cell r="H279">
            <v>228390.94000000067</v>
          </cell>
        </row>
        <row r="280">
          <cell r="A280" t="str">
            <v>1.2.1.8.1.1</v>
          </cell>
          <cell r="B280" t="str">
            <v xml:space="preserve"> PRESTAMOS BANCARIOS </v>
          </cell>
          <cell r="C280">
            <v>0</v>
          </cell>
          <cell r="D280">
            <v>171866.46000000066</v>
          </cell>
          <cell r="E280">
            <v>17823.39</v>
          </cell>
          <cell r="F280">
            <v>74347.87</v>
          </cell>
          <cell r="G280">
            <v>0</v>
          </cell>
          <cell r="H280">
            <v>228390.94000000067</v>
          </cell>
        </row>
        <row r="281">
          <cell r="A281" t="str">
            <v>1.2.1.8.1.1.1</v>
          </cell>
          <cell r="B281" t="str">
            <v xml:space="preserve"> PRESTAMOS BANCARIOS NACIONALES </v>
          </cell>
          <cell r="C281">
            <v>0</v>
          </cell>
          <cell r="D281">
            <v>171866.46000000066</v>
          </cell>
          <cell r="E281">
            <v>17823.39</v>
          </cell>
          <cell r="F281">
            <v>74347.87</v>
          </cell>
          <cell r="G281">
            <v>0</v>
          </cell>
          <cell r="H281">
            <v>228390.94000000067</v>
          </cell>
        </row>
        <row r="282">
          <cell r="A282" t="str">
            <v>1.2.1.8.1.1.1.1</v>
          </cell>
          <cell r="B282" t="str">
            <v>T.E. JOSE LUCIO FUENTES LUCIO</v>
          </cell>
          <cell r="C282">
            <v>0</v>
          </cell>
          <cell r="D282">
            <v>131809.7200000009</v>
          </cell>
          <cell r="E282">
            <v>12823.39</v>
          </cell>
          <cell r="F282">
            <v>11610.05</v>
          </cell>
          <cell r="G282">
            <v>0</v>
          </cell>
          <cell r="H282">
            <v>130596.38000000091</v>
          </cell>
        </row>
        <row r="283">
          <cell r="A283" t="str">
            <v>1.2.1.8.1.1.1.2</v>
          </cell>
          <cell r="B283" t="str">
            <v>T.E. LOURDES  VELAZQUEZ MARIN</v>
          </cell>
          <cell r="C283">
            <v>0</v>
          </cell>
          <cell r="D283">
            <v>40056.739999999758</v>
          </cell>
          <cell r="E283">
            <v>5000</v>
          </cell>
          <cell r="F283">
            <v>62737.82</v>
          </cell>
          <cell r="G283">
            <v>0</v>
          </cell>
          <cell r="H283">
            <v>97794.559999999765</v>
          </cell>
        </row>
        <row r="284">
          <cell r="A284" t="str">
            <v>1.2.1.11</v>
          </cell>
          <cell r="B284" t="str">
            <v xml:space="preserve"> OTROS PASIVOS A CORTO PLAZO </v>
          </cell>
          <cell r="C284">
            <v>0</v>
          </cell>
          <cell r="D284">
            <v>591048.77361610066</v>
          </cell>
          <cell r="E284">
            <v>409070.0625930003</v>
          </cell>
          <cell r="F284">
            <v>359479.17006500013</v>
          </cell>
          <cell r="G284">
            <v>0</v>
          </cell>
          <cell r="H284">
            <v>541457.88108810049</v>
          </cell>
        </row>
        <row r="285">
          <cell r="A285" t="str">
            <v>1.2.1.11.1</v>
          </cell>
          <cell r="B285" t="str">
            <v xml:space="preserve"> IMPUESTOS TRASLADADOS COBRADOS </v>
          </cell>
          <cell r="C285">
            <v>0</v>
          </cell>
          <cell r="D285">
            <v>0.96831594035029411</v>
          </cell>
          <cell r="E285">
            <v>189026.43</v>
          </cell>
          <cell r="F285">
            <v>189026.56659300011</v>
          </cell>
          <cell r="G285">
            <v>0</v>
          </cell>
          <cell r="H285">
            <v>1.1049089404696133</v>
          </cell>
        </row>
        <row r="286">
          <cell r="A286" t="str">
            <v>1.2.1.11.1.1</v>
          </cell>
          <cell r="B286" t="str">
            <v xml:space="preserve"> IVA TRASLADADO COBRADO </v>
          </cell>
          <cell r="C286">
            <v>0</v>
          </cell>
          <cell r="D286">
            <v>0.96831594035029411</v>
          </cell>
          <cell r="E286">
            <v>189026.43</v>
          </cell>
          <cell r="F286">
            <v>189026.56659300011</v>
          </cell>
          <cell r="G286">
            <v>0</v>
          </cell>
          <cell r="H286">
            <v>1.1049089404696133</v>
          </cell>
        </row>
        <row r="287">
          <cell r="A287" t="str">
            <v>1.2.1.11.1.1.1</v>
          </cell>
          <cell r="B287" t="str">
            <v>IVA TRASLADADO COBRADO</v>
          </cell>
          <cell r="C287">
            <v>0</v>
          </cell>
          <cell r="D287">
            <v>0.96831594035029411</v>
          </cell>
          <cell r="E287">
            <v>189026.43</v>
          </cell>
          <cell r="F287">
            <v>189026.56659300011</v>
          </cell>
          <cell r="G287">
            <v>0</v>
          </cell>
          <cell r="H287">
            <v>1.1049089404696133</v>
          </cell>
        </row>
        <row r="288">
          <cell r="A288" t="str">
            <v>1.2.1.11.2</v>
          </cell>
          <cell r="B288" t="str">
            <v xml:space="preserve"> IMPUESTOS TRASLADADOS NO COBRADOS </v>
          </cell>
          <cell r="C288">
            <v>0</v>
          </cell>
          <cell r="D288">
            <v>590857.2553001605</v>
          </cell>
          <cell r="E288">
            <v>194812.1825930003</v>
          </cell>
          <cell r="F288">
            <v>145411.70347199999</v>
          </cell>
          <cell r="G288">
            <v>0</v>
          </cell>
          <cell r="H288">
            <v>541456.77617916022</v>
          </cell>
        </row>
        <row r="289">
          <cell r="A289" t="str">
            <v>1.2.1.11.2.1</v>
          </cell>
          <cell r="B289" t="str">
            <v xml:space="preserve"> IVA TRASLADADO NO COBRADO </v>
          </cell>
          <cell r="C289">
            <v>0</v>
          </cell>
          <cell r="D289">
            <v>590857.2553001605</v>
          </cell>
          <cell r="E289">
            <v>194812.1825930003</v>
          </cell>
          <cell r="F289">
            <v>145411.70347199999</v>
          </cell>
          <cell r="G289">
            <v>0</v>
          </cell>
          <cell r="H289">
            <v>541456.77617916022</v>
          </cell>
        </row>
        <row r="290">
          <cell r="A290" t="str">
            <v>1.2.1.11.2.1.1</v>
          </cell>
          <cell r="B290" t="str">
            <v>IVA TRASLADADO 16% NO COBRADO</v>
          </cell>
          <cell r="C290">
            <v>0</v>
          </cell>
          <cell r="D290">
            <v>590857.2553001605</v>
          </cell>
          <cell r="E290">
            <v>194812.1825930003</v>
          </cell>
          <cell r="F290">
            <v>145411.70347199999</v>
          </cell>
          <cell r="G290">
            <v>0</v>
          </cell>
          <cell r="H290">
            <v>541456.77617916022</v>
          </cell>
        </row>
        <row r="291">
          <cell r="A291" t="str">
            <v>1.2.1.11.3</v>
          </cell>
          <cell r="B291" t="str">
            <v xml:space="preserve"> IMPUESTOS RETENIDOS NO PAGADOS </v>
          </cell>
          <cell r="C291">
            <v>0</v>
          </cell>
          <cell r="D291">
            <v>190.54999999981374</v>
          </cell>
          <cell r="E291">
            <v>25231.449999999997</v>
          </cell>
          <cell r="F291">
            <v>25040.9</v>
          </cell>
          <cell r="G291">
            <v>0</v>
          </cell>
          <cell r="H291">
            <v>0</v>
          </cell>
        </row>
        <row r="292">
          <cell r="A292" t="str">
            <v>1.2.1.11.3.1</v>
          </cell>
          <cell r="B292" t="str">
            <v xml:space="preserve"> ISR RETENIDO NO PAGADO </v>
          </cell>
          <cell r="C292">
            <v>0</v>
          </cell>
          <cell r="D292">
            <v>190.54999999981374</v>
          </cell>
          <cell r="E292">
            <v>17368.219999999998</v>
          </cell>
          <cell r="F292">
            <v>17177.669999999998</v>
          </cell>
          <cell r="G292">
            <v>0</v>
          </cell>
          <cell r="H292">
            <v>0</v>
          </cell>
        </row>
        <row r="293">
          <cell r="A293" t="str">
            <v>1.2.1.11.3.1.1</v>
          </cell>
          <cell r="B293" t="str">
            <v xml:space="preserve"> ISR RETENIDO A RESIDENTES EN EL PAIS NO PAGADO </v>
          </cell>
          <cell r="C293">
            <v>0</v>
          </cell>
          <cell r="D293">
            <v>190.54999999981374</v>
          </cell>
          <cell r="E293">
            <v>17368.219999999998</v>
          </cell>
          <cell r="F293">
            <v>17177.669999999998</v>
          </cell>
          <cell r="G293">
            <v>0</v>
          </cell>
          <cell r="H293">
            <v>0</v>
          </cell>
        </row>
        <row r="294">
          <cell r="A294" t="str">
            <v>1.2.1.11.3.1.1.1</v>
          </cell>
          <cell r="B294" t="str">
            <v>ISR RETENIDO POR SALARIOS</v>
          </cell>
          <cell r="C294">
            <v>0</v>
          </cell>
          <cell r="D294">
            <v>190.54999999981374</v>
          </cell>
          <cell r="E294">
            <v>9996.4299999999985</v>
          </cell>
          <cell r="F294">
            <v>9805.8799999999992</v>
          </cell>
          <cell r="G294">
            <v>0</v>
          </cell>
          <cell r="H294">
            <v>0</v>
          </cell>
        </row>
        <row r="295">
          <cell r="A295" t="str">
            <v>1.2.1.11.3.1.1.4</v>
          </cell>
          <cell r="B295" t="str">
            <v>ISR RETENIDO POR ARRENDAMIENTOS  AL 10% NO PAGADO</v>
          </cell>
          <cell r="C295">
            <v>0</v>
          </cell>
          <cell r="D295">
            <v>0</v>
          </cell>
          <cell r="E295">
            <v>4000.14</v>
          </cell>
          <cell r="F295">
            <v>4000.14</v>
          </cell>
          <cell r="G295">
            <v>0</v>
          </cell>
          <cell r="H295">
            <v>0</v>
          </cell>
        </row>
        <row r="296">
          <cell r="A296" t="str">
            <v>1.2.1.11.3.1.1.5</v>
          </cell>
          <cell r="B296" t="str">
            <v>ISR RETENIDO POR HONORARIOS AL 10% NO PAGADO</v>
          </cell>
          <cell r="C296">
            <v>0</v>
          </cell>
          <cell r="D296">
            <v>0</v>
          </cell>
          <cell r="E296">
            <v>3371.65</v>
          </cell>
          <cell r="F296">
            <v>3371.65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7863.2300000000014</v>
          </cell>
          <cell r="F297">
            <v>7863.2300000000014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7863.2300000000014</v>
          </cell>
          <cell r="F298">
            <v>7863.2300000000014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5676743.4874056391</v>
          </cell>
          <cell r="E299">
            <v>0</v>
          </cell>
          <cell r="F299">
            <v>0</v>
          </cell>
          <cell r="G299">
            <v>0</v>
          </cell>
          <cell r="H299">
            <v>5676743.4874056391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4026743.4874056396</v>
          </cell>
          <cell r="E308">
            <v>0</v>
          </cell>
          <cell r="F308">
            <v>0</v>
          </cell>
          <cell r="G308">
            <v>0</v>
          </cell>
          <cell r="H308">
            <v>4026743.4874056396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4026743.4874056396</v>
          </cell>
          <cell r="E309">
            <v>0</v>
          </cell>
          <cell r="F309">
            <v>0</v>
          </cell>
          <cell r="G309">
            <v>0</v>
          </cell>
          <cell r="H309">
            <v>4026743.4874056396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426571.90410877462</v>
          </cell>
          <cell r="E318">
            <v>0</v>
          </cell>
          <cell r="F318">
            <v>0</v>
          </cell>
          <cell r="G318">
            <v>0</v>
          </cell>
          <cell r="H318">
            <v>426571.90410877462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2659347.7167031351</v>
          </cell>
          <cell r="D319">
            <v>0</v>
          </cell>
          <cell r="E319">
            <v>0</v>
          </cell>
          <cell r="F319">
            <v>0</v>
          </cell>
          <cell r="G319">
            <v>2659347.7167031351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1308859.5840010101</v>
          </cell>
          <cell r="D321">
            <v>0</v>
          </cell>
          <cell r="E321">
            <v>0</v>
          </cell>
          <cell r="F321">
            <v>0</v>
          </cell>
          <cell r="G321">
            <v>1308859.5840010101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0</v>
          </cell>
          <cell r="E322">
            <v>9000</v>
          </cell>
          <cell r="F322">
            <v>917823.14670000004</v>
          </cell>
          <cell r="G322">
            <v>0</v>
          </cell>
          <cell r="H322">
            <v>908823.14670049818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0</v>
          </cell>
          <cell r="E323">
            <v>9000</v>
          </cell>
          <cell r="F323">
            <v>779552.77670000005</v>
          </cell>
          <cell r="G323">
            <v>0</v>
          </cell>
          <cell r="H323">
            <v>770552.77670049714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0</v>
          </cell>
          <cell r="E324">
            <v>9000</v>
          </cell>
          <cell r="F324">
            <v>779552.77670000005</v>
          </cell>
          <cell r="G324">
            <v>0</v>
          </cell>
          <cell r="H324">
            <v>770552.77670049714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0</v>
          </cell>
          <cell r="E325">
            <v>0</v>
          </cell>
          <cell r="F325">
            <v>779552.77670000005</v>
          </cell>
          <cell r="G325">
            <v>0</v>
          </cell>
          <cell r="H325">
            <v>779552.77670049737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0</v>
          </cell>
          <cell r="E326">
            <v>0</v>
          </cell>
          <cell r="F326">
            <v>264089.42670000001</v>
          </cell>
          <cell r="G326">
            <v>0</v>
          </cell>
          <cell r="H326">
            <v>264089.4267000205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0</v>
          </cell>
          <cell r="E327">
            <v>0</v>
          </cell>
          <cell r="F327">
            <v>515463.35</v>
          </cell>
          <cell r="G327">
            <v>0</v>
          </cell>
          <cell r="H327">
            <v>515463.35000047681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0</v>
          </cell>
          <cell r="D328">
            <v>0</v>
          </cell>
          <cell r="E328">
            <v>9000</v>
          </cell>
          <cell r="F328">
            <v>0</v>
          </cell>
          <cell r="G328">
            <v>9000.0000000002328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0</v>
          </cell>
          <cell r="D329">
            <v>0</v>
          </cell>
          <cell r="E329">
            <v>9000</v>
          </cell>
          <cell r="F329">
            <v>0</v>
          </cell>
          <cell r="G329">
            <v>9000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0</v>
          </cell>
          <cell r="D330">
            <v>0</v>
          </cell>
          <cell r="E330">
            <v>9000</v>
          </cell>
          <cell r="F330">
            <v>0</v>
          </cell>
          <cell r="G330">
            <v>9000</v>
          </cell>
          <cell r="H330">
            <v>0</v>
          </cell>
        </row>
        <row r="331">
          <cell r="A331" t="str">
            <v>2.1.2</v>
          </cell>
          <cell r="B331" t="str">
            <v xml:space="preserve"> INGRESOS NETOS POR: </v>
          </cell>
          <cell r="C331">
            <v>0</v>
          </cell>
          <cell r="D331">
            <v>0</v>
          </cell>
          <cell r="E331">
            <v>0</v>
          </cell>
          <cell r="F331">
            <v>138270.37</v>
          </cell>
          <cell r="G331">
            <v>0</v>
          </cell>
          <cell r="H331">
            <v>138270.37000000098</v>
          </cell>
        </row>
        <row r="332">
          <cell r="A332" t="str">
            <v>2.1.2.20</v>
          </cell>
          <cell r="B332" t="str">
            <v xml:space="preserve"> SERVICIOS EN GENERAL </v>
          </cell>
          <cell r="C332">
            <v>0</v>
          </cell>
          <cell r="D332">
            <v>0</v>
          </cell>
          <cell r="E332">
            <v>0</v>
          </cell>
          <cell r="F332">
            <v>133906</v>
          </cell>
          <cell r="G332">
            <v>0</v>
          </cell>
          <cell r="H332">
            <v>133906.00000000099</v>
          </cell>
        </row>
        <row r="333">
          <cell r="A333" t="str">
            <v>2.1.2.20.1</v>
          </cell>
          <cell r="B333" t="str">
            <v xml:space="preserve"> SERVICIOS EN GENERAL </v>
          </cell>
          <cell r="C333">
            <v>0</v>
          </cell>
          <cell r="D333">
            <v>0</v>
          </cell>
          <cell r="E333">
            <v>0</v>
          </cell>
          <cell r="F333">
            <v>133906</v>
          </cell>
          <cell r="G333">
            <v>0</v>
          </cell>
          <cell r="H333">
            <v>133906.00000000099</v>
          </cell>
        </row>
        <row r="334">
          <cell r="A334" t="str">
            <v>2.1.2.20.1.7</v>
          </cell>
          <cell r="B334" t="str">
            <v>USO DE LENTE DE 2.4,  2.7, 2.9 MM</v>
          </cell>
          <cell r="C334">
            <v>0</v>
          </cell>
          <cell r="D334">
            <v>0</v>
          </cell>
          <cell r="E334">
            <v>0</v>
          </cell>
          <cell r="F334">
            <v>3500</v>
          </cell>
          <cell r="G334">
            <v>0</v>
          </cell>
          <cell r="H334">
            <v>3500</v>
          </cell>
        </row>
        <row r="335">
          <cell r="A335" t="str">
            <v>2.1.2.20.1.9</v>
          </cell>
          <cell r="B335" t="str">
            <v>USO DE SILLA DE PLAYA.</v>
          </cell>
          <cell r="C335">
            <v>0</v>
          </cell>
          <cell r="D335">
            <v>0</v>
          </cell>
          <cell r="E335">
            <v>0</v>
          </cell>
          <cell r="F335">
            <v>19680</v>
          </cell>
          <cell r="G335">
            <v>0</v>
          </cell>
          <cell r="H335">
            <v>19680</v>
          </cell>
        </row>
        <row r="336">
          <cell r="A336" t="str">
            <v>2.1.2.20.1.19</v>
          </cell>
          <cell r="B336" t="str">
            <v>RENTA DE EJERCITADOR PARA REHABILITACION DE RODILLA (POR PRIMER DIA DE USO)</v>
          </cell>
          <cell r="C336">
            <v>0</v>
          </cell>
          <cell r="D336">
            <v>0</v>
          </cell>
          <cell r="E336">
            <v>0</v>
          </cell>
          <cell r="F336">
            <v>1000</v>
          </cell>
          <cell r="G336">
            <v>0</v>
          </cell>
          <cell r="H336">
            <v>1000</v>
          </cell>
        </row>
        <row r="337">
          <cell r="A337" t="str">
            <v>2.1.2.20.1.32</v>
          </cell>
          <cell r="B337" t="str">
            <v>RENTA DE TORRE CON EQUIPO PARA CIRUGIA</v>
          </cell>
          <cell r="C337">
            <v>0</v>
          </cell>
          <cell r="D337">
            <v>0</v>
          </cell>
          <cell r="E337">
            <v>0</v>
          </cell>
          <cell r="F337">
            <v>56796</v>
          </cell>
          <cell r="G337">
            <v>0</v>
          </cell>
          <cell r="H337">
            <v>56796</v>
          </cell>
        </row>
        <row r="338">
          <cell r="A338" t="str">
            <v>2.1.2.20.1.42</v>
          </cell>
          <cell r="B338" t="str">
            <v>SERVICIO DE ESTERILIZACION DE INSTRUMENTAL</v>
          </cell>
          <cell r="C338">
            <v>0</v>
          </cell>
          <cell r="D338">
            <v>0</v>
          </cell>
          <cell r="E338">
            <v>0</v>
          </cell>
          <cell r="F338">
            <v>3000</v>
          </cell>
          <cell r="G338">
            <v>0</v>
          </cell>
          <cell r="H338">
            <v>3000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0</v>
          </cell>
          <cell r="E339">
            <v>0</v>
          </cell>
          <cell r="F339">
            <v>21000</v>
          </cell>
          <cell r="G339">
            <v>0</v>
          </cell>
          <cell r="H339">
            <v>21000.000000000931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0</v>
          </cell>
          <cell r="E340">
            <v>0</v>
          </cell>
          <cell r="F340">
            <v>2750</v>
          </cell>
          <cell r="G340">
            <v>0</v>
          </cell>
          <cell r="H340">
            <v>2750</v>
          </cell>
        </row>
        <row r="341">
          <cell r="A341" t="str">
            <v>2.1.2.20.1.61</v>
          </cell>
          <cell r="B341" t="str">
            <v>USO DE PERFORADOR</v>
          </cell>
          <cell r="C341">
            <v>0</v>
          </cell>
          <cell r="D341">
            <v>0</v>
          </cell>
          <cell r="E341">
            <v>0</v>
          </cell>
          <cell r="F341">
            <v>8050</v>
          </cell>
          <cell r="G341">
            <v>0</v>
          </cell>
          <cell r="H341">
            <v>8050</v>
          </cell>
        </row>
        <row r="342">
          <cell r="A342" t="str">
            <v>2.1.2.20.1.62</v>
          </cell>
          <cell r="B342" t="str">
            <v>RENTA CHAROLA CON INSTRUMETAL.</v>
          </cell>
          <cell r="C342">
            <v>0</v>
          </cell>
          <cell r="D342">
            <v>0</v>
          </cell>
          <cell r="E342">
            <v>0</v>
          </cell>
          <cell r="F342">
            <v>3500</v>
          </cell>
          <cell r="G342">
            <v>0</v>
          </cell>
          <cell r="H342">
            <v>3500</v>
          </cell>
        </row>
        <row r="343">
          <cell r="A343" t="str">
            <v>2.1.2.20.1.63</v>
          </cell>
          <cell r="B343" t="str">
            <v>USO DE SPIDER</v>
          </cell>
          <cell r="C343">
            <v>0</v>
          </cell>
          <cell r="D343">
            <v>0</v>
          </cell>
          <cell r="E343">
            <v>0</v>
          </cell>
          <cell r="F343">
            <v>14630</v>
          </cell>
          <cell r="G343">
            <v>0</v>
          </cell>
          <cell r="H343">
            <v>14630</v>
          </cell>
        </row>
        <row r="344">
          <cell r="A344" t="str">
            <v>2.1.2.22</v>
          </cell>
          <cell r="B344" t="str">
            <v xml:space="preserve"> OTROS INGRESOS NETOS </v>
          </cell>
          <cell r="C344">
            <v>0</v>
          </cell>
          <cell r="D344">
            <v>0</v>
          </cell>
          <cell r="E344">
            <v>0</v>
          </cell>
          <cell r="F344">
            <v>4364.37</v>
          </cell>
          <cell r="G344">
            <v>0</v>
          </cell>
          <cell r="H344">
            <v>4364.37</v>
          </cell>
        </row>
        <row r="345">
          <cell r="A345" t="str">
            <v>2.1.2.22.1</v>
          </cell>
          <cell r="B345" t="str">
            <v xml:space="preserve"> OTROS INGRESOS </v>
          </cell>
          <cell r="C345">
            <v>0</v>
          </cell>
          <cell r="D345">
            <v>0</v>
          </cell>
          <cell r="E345">
            <v>0</v>
          </cell>
          <cell r="F345">
            <v>4364.37</v>
          </cell>
          <cell r="G345">
            <v>0</v>
          </cell>
          <cell r="H345">
            <v>4364.37</v>
          </cell>
        </row>
        <row r="346">
          <cell r="A346" t="str">
            <v>2.1.2.22.1.1</v>
          </cell>
          <cell r="B346" t="str">
            <v>SERVICIO DE ENVIO Y/O RECOLECCION</v>
          </cell>
          <cell r="C346">
            <v>0</v>
          </cell>
          <cell r="D346">
            <v>0</v>
          </cell>
          <cell r="E346">
            <v>0</v>
          </cell>
          <cell r="F346">
            <v>864.37</v>
          </cell>
          <cell r="G346">
            <v>0</v>
          </cell>
          <cell r="H346">
            <v>864.37</v>
          </cell>
        </row>
        <row r="347">
          <cell r="A347" t="str">
            <v>2.1.2.22.1.6</v>
          </cell>
          <cell r="B347" t="str">
            <v>EQUIPO PARA BLOQUEO INTERESCALENICO</v>
          </cell>
          <cell r="C347">
            <v>0</v>
          </cell>
          <cell r="D347">
            <v>0</v>
          </cell>
          <cell r="E347">
            <v>0</v>
          </cell>
          <cell r="F347">
            <v>3500</v>
          </cell>
          <cell r="G347">
            <v>0</v>
          </cell>
          <cell r="H347">
            <v>3500</v>
          </cell>
        </row>
        <row r="348">
          <cell r="A348" t="str">
            <v>2.2</v>
          </cell>
          <cell r="B348" t="str">
            <v xml:space="preserve"> COSTOS Y GASTOS </v>
          </cell>
          <cell r="C348">
            <v>0</v>
          </cell>
          <cell r="D348">
            <v>0</v>
          </cell>
          <cell r="E348">
            <v>1121265.5220679999</v>
          </cell>
          <cell r="F348">
            <v>4532.01</v>
          </cell>
          <cell r="G348">
            <v>1116733.5120677336</v>
          </cell>
          <cell r="H348">
            <v>0</v>
          </cell>
        </row>
        <row r="349">
          <cell r="A349" t="str">
            <v>2.2.1</v>
          </cell>
          <cell r="B349" t="str">
            <v xml:space="preserve"> COSTO DE VENTAS O DE SERVICIOS </v>
          </cell>
          <cell r="C349">
            <v>0</v>
          </cell>
          <cell r="D349">
            <v>0</v>
          </cell>
          <cell r="E349">
            <v>487689.72846799978</v>
          </cell>
          <cell r="F349">
            <v>4530.24</v>
          </cell>
          <cell r="G349">
            <v>483159.48846771667</v>
          </cell>
          <cell r="H349">
            <v>0</v>
          </cell>
        </row>
        <row r="350">
          <cell r="A350" t="str">
            <v>2.2.1.1</v>
          </cell>
          <cell r="B350" t="str">
            <v>COSTO DE VENTAS O DE SERVICIOS</v>
          </cell>
          <cell r="C350">
            <v>0</v>
          </cell>
          <cell r="D350">
            <v>0</v>
          </cell>
          <cell r="E350">
            <v>487689.72846799978</v>
          </cell>
          <cell r="F350">
            <v>4530.24</v>
          </cell>
          <cell r="G350">
            <v>483159.48846771667</v>
          </cell>
          <cell r="H350">
            <v>0</v>
          </cell>
        </row>
        <row r="351">
          <cell r="A351" t="str">
            <v>2.2.2</v>
          </cell>
          <cell r="B351" t="str">
            <v xml:space="preserve"> GASTOS GENERALES </v>
          </cell>
          <cell r="C351">
            <v>0</v>
          </cell>
          <cell r="D351">
            <v>0</v>
          </cell>
          <cell r="E351">
            <v>633575.79360000009</v>
          </cell>
          <cell r="F351">
            <v>1.77</v>
          </cell>
          <cell r="G351">
            <v>633574.02360001695</v>
          </cell>
          <cell r="H351">
            <v>0</v>
          </cell>
        </row>
        <row r="352">
          <cell r="A352" t="str">
            <v>2.2.2.3</v>
          </cell>
          <cell r="B352" t="str">
            <v xml:space="preserve"> GASTOS GENERALES </v>
          </cell>
          <cell r="C352">
            <v>0</v>
          </cell>
          <cell r="D352">
            <v>0</v>
          </cell>
          <cell r="E352">
            <v>633575.79360000009</v>
          </cell>
          <cell r="F352">
            <v>1.77</v>
          </cell>
          <cell r="G352">
            <v>633574.02360001695</v>
          </cell>
          <cell r="H352">
            <v>0</v>
          </cell>
        </row>
        <row r="353">
          <cell r="A353" t="str">
            <v>2.2.2.3.1</v>
          </cell>
          <cell r="B353" t="str">
            <v xml:space="preserve"> BENEFICIOS A LOS EMPLEADOS DIRECTOS </v>
          </cell>
          <cell r="C353">
            <v>0</v>
          </cell>
          <cell r="D353">
            <v>0</v>
          </cell>
          <cell r="E353">
            <v>104228.32</v>
          </cell>
          <cell r="F353">
            <v>0</v>
          </cell>
          <cell r="G353">
            <v>104228.32</v>
          </cell>
          <cell r="H353">
            <v>0</v>
          </cell>
        </row>
        <row r="354">
          <cell r="A354" t="str">
            <v>2.2.2.3.1.1</v>
          </cell>
          <cell r="B354" t="str">
            <v xml:space="preserve"> SUELDOS Y SALARIOS </v>
          </cell>
          <cell r="C354">
            <v>0</v>
          </cell>
          <cell r="D354">
            <v>0</v>
          </cell>
          <cell r="E354">
            <v>104228.32</v>
          </cell>
          <cell r="F354">
            <v>0</v>
          </cell>
          <cell r="G354">
            <v>104228.32</v>
          </cell>
          <cell r="H354">
            <v>0</v>
          </cell>
        </row>
        <row r="355">
          <cell r="A355" t="str">
            <v>2.2.2.3.1.1.1</v>
          </cell>
          <cell r="B355" t="str">
            <v>SUELDOS</v>
          </cell>
          <cell r="C355">
            <v>0</v>
          </cell>
          <cell r="D355">
            <v>0</v>
          </cell>
          <cell r="E355">
            <v>104228.32</v>
          </cell>
          <cell r="F355">
            <v>0</v>
          </cell>
          <cell r="G355">
            <v>104228.32</v>
          </cell>
          <cell r="H355">
            <v>0</v>
          </cell>
        </row>
        <row r="356">
          <cell r="A356" t="str">
            <v>2.2.2.3.4</v>
          </cell>
          <cell r="B356" t="str">
            <v xml:space="preserve"> IMPUESTOS Y APORTACIONES SOBRE SUELDOS Y SALARIOS </v>
          </cell>
          <cell r="C356">
            <v>0</v>
          </cell>
          <cell r="D356">
            <v>0</v>
          </cell>
          <cell r="E356">
            <v>20476.739999999998</v>
          </cell>
          <cell r="F356">
            <v>0</v>
          </cell>
          <cell r="G356">
            <v>20476.740000000005</v>
          </cell>
          <cell r="H356">
            <v>0</v>
          </cell>
        </row>
        <row r="357">
          <cell r="A357" t="str">
            <v>2.2.2.3.4.1</v>
          </cell>
          <cell r="B357" t="str">
            <v xml:space="preserve"> CUOTAS AL I.M.S.S. </v>
          </cell>
          <cell r="C357">
            <v>0</v>
          </cell>
          <cell r="D357">
            <v>0</v>
          </cell>
          <cell r="E357">
            <v>12658.74</v>
          </cell>
          <cell r="F357">
            <v>0</v>
          </cell>
          <cell r="G357">
            <v>12658.740000000007</v>
          </cell>
          <cell r="H357">
            <v>0</v>
          </cell>
        </row>
        <row r="358">
          <cell r="A358" t="str">
            <v>2.2.2.3.4.1.1</v>
          </cell>
          <cell r="B358" t="str">
            <v>CUOTA FIJA</v>
          </cell>
          <cell r="C358">
            <v>0</v>
          </cell>
          <cell r="D358">
            <v>0</v>
          </cell>
          <cell r="E358">
            <v>6043.73</v>
          </cell>
          <cell r="F358">
            <v>0</v>
          </cell>
          <cell r="G358">
            <v>6043.73</v>
          </cell>
          <cell r="H358">
            <v>0</v>
          </cell>
        </row>
        <row r="359">
          <cell r="A359" t="str">
            <v>2.2.2.3.4.1.2</v>
          </cell>
          <cell r="B359" t="str">
            <v>EXCEDENTE 3 SMGDI</v>
          </cell>
          <cell r="C359">
            <v>0</v>
          </cell>
          <cell r="D359">
            <v>0</v>
          </cell>
          <cell r="E359">
            <v>453.27</v>
          </cell>
          <cell r="F359">
            <v>0</v>
          </cell>
          <cell r="G359">
            <v>453.27</v>
          </cell>
          <cell r="H359">
            <v>0</v>
          </cell>
        </row>
        <row r="360">
          <cell r="A360" t="str">
            <v>2.2.2.3.4.1.3</v>
          </cell>
          <cell r="B360" t="str">
            <v>PRESTACIONES EN DINERO</v>
          </cell>
          <cell r="C360">
            <v>0</v>
          </cell>
          <cell r="D360">
            <v>0</v>
          </cell>
          <cell r="E360">
            <v>845.01</v>
          </cell>
          <cell r="F360">
            <v>0</v>
          </cell>
          <cell r="G360">
            <v>845.01</v>
          </cell>
          <cell r="H360">
            <v>0</v>
          </cell>
        </row>
        <row r="361">
          <cell r="A361" t="str">
            <v>2.2.2.3.4.1.4</v>
          </cell>
          <cell r="B361" t="str">
            <v>GASTOS MEDICOS PENSIONADOS</v>
          </cell>
          <cell r="C361">
            <v>0</v>
          </cell>
          <cell r="D361">
            <v>0</v>
          </cell>
          <cell r="E361">
            <v>1267.5</v>
          </cell>
          <cell r="F361">
            <v>0</v>
          </cell>
          <cell r="G361">
            <v>1267.5000000000146</v>
          </cell>
          <cell r="H361">
            <v>0</v>
          </cell>
        </row>
        <row r="362">
          <cell r="A362" t="str">
            <v>2.2.2.3.4.1.5</v>
          </cell>
          <cell r="B362" t="str">
            <v>RIESGOS DE TRABAJO</v>
          </cell>
          <cell r="C362">
            <v>0</v>
          </cell>
          <cell r="D362">
            <v>0</v>
          </cell>
          <cell r="E362">
            <v>729.56</v>
          </cell>
          <cell r="F362">
            <v>0</v>
          </cell>
          <cell r="G362">
            <v>729.55999999997812</v>
          </cell>
          <cell r="H362">
            <v>0</v>
          </cell>
        </row>
        <row r="363">
          <cell r="A363" t="str">
            <v>2.2.2.3.4.1.6</v>
          </cell>
          <cell r="B363" t="str">
            <v>INVALIDEZ Y VIDA</v>
          </cell>
          <cell r="C363">
            <v>0</v>
          </cell>
          <cell r="D363">
            <v>0</v>
          </cell>
          <cell r="E363">
            <v>2112.52</v>
          </cell>
          <cell r="F363">
            <v>0</v>
          </cell>
          <cell r="G363">
            <v>2112.52</v>
          </cell>
          <cell r="H363">
            <v>0</v>
          </cell>
        </row>
        <row r="364">
          <cell r="A364" t="str">
            <v>2.2.2.3.4.1.7</v>
          </cell>
          <cell r="B364" t="str">
            <v>GUARDERIAS Y PRESTACIONES SOCIALES</v>
          </cell>
          <cell r="C364">
            <v>0</v>
          </cell>
          <cell r="D364">
            <v>0</v>
          </cell>
          <cell r="E364">
            <v>1207.1500000000001</v>
          </cell>
          <cell r="F364">
            <v>0</v>
          </cell>
          <cell r="G364">
            <v>1207.1500000000146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0</v>
          </cell>
          <cell r="D365">
            <v>0</v>
          </cell>
          <cell r="E365">
            <v>7818</v>
          </cell>
          <cell r="F365">
            <v>0</v>
          </cell>
          <cell r="G365">
            <v>7818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0</v>
          </cell>
          <cell r="D366">
            <v>0</v>
          </cell>
          <cell r="E366">
            <v>235810</v>
          </cell>
          <cell r="F366">
            <v>0</v>
          </cell>
          <cell r="G366">
            <v>235810.00000001118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0</v>
          </cell>
          <cell r="D367">
            <v>0</v>
          </cell>
          <cell r="E367">
            <v>235810</v>
          </cell>
          <cell r="F367">
            <v>0</v>
          </cell>
          <cell r="G367">
            <v>235810.00000001118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0</v>
          </cell>
          <cell r="D368">
            <v>0</v>
          </cell>
          <cell r="E368">
            <v>49116.5</v>
          </cell>
          <cell r="F368">
            <v>0</v>
          </cell>
          <cell r="G368">
            <v>49116.5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0</v>
          </cell>
          <cell r="D369">
            <v>0</v>
          </cell>
          <cell r="E369">
            <v>33716.5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0</v>
          </cell>
          <cell r="D370">
            <v>0</v>
          </cell>
          <cell r="E370">
            <v>33716.5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0</v>
          </cell>
          <cell r="D371">
            <v>0</v>
          </cell>
          <cell r="E371">
            <v>15400</v>
          </cell>
          <cell r="F371">
            <v>0</v>
          </cell>
          <cell r="G371">
            <v>15400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0</v>
          </cell>
          <cell r="D372">
            <v>0</v>
          </cell>
          <cell r="E372">
            <v>15400</v>
          </cell>
          <cell r="F372">
            <v>0</v>
          </cell>
          <cell r="G372">
            <v>15400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0</v>
          </cell>
          <cell r="D373">
            <v>0</v>
          </cell>
          <cell r="E373">
            <v>42908.909999999996</v>
          </cell>
          <cell r="F373">
            <v>0</v>
          </cell>
          <cell r="G373">
            <v>42908.910000000171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0</v>
          </cell>
          <cell r="D374">
            <v>0</v>
          </cell>
          <cell r="E374">
            <v>40001.42</v>
          </cell>
          <cell r="F374">
            <v>0</v>
          </cell>
          <cell r="G374">
            <v>40001.42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0</v>
          </cell>
          <cell r="D375">
            <v>0</v>
          </cell>
          <cell r="E375">
            <v>2907.49</v>
          </cell>
          <cell r="F375">
            <v>0</v>
          </cell>
          <cell r="G375">
            <v>2907.4900000001744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0</v>
          </cell>
          <cell r="D376">
            <v>0</v>
          </cell>
          <cell r="E376">
            <v>17157.55</v>
          </cell>
          <cell r="F376">
            <v>0</v>
          </cell>
          <cell r="G376">
            <v>17157.549999999534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0</v>
          </cell>
          <cell r="D377">
            <v>0</v>
          </cell>
          <cell r="E377">
            <v>17157.55</v>
          </cell>
          <cell r="F377">
            <v>0</v>
          </cell>
          <cell r="G377">
            <v>17157.549999999534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0</v>
          </cell>
          <cell r="D378">
            <v>0</v>
          </cell>
          <cell r="E378">
            <v>6280.5815000000002</v>
          </cell>
          <cell r="F378">
            <v>0</v>
          </cell>
          <cell r="G378">
            <v>6280.58149999952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0</v>
          </cell>
          <cell r="D379">
            <v>0</v>
          </cell>
          <cell r="E379">
            <v>1342.36</v>
          </cell>
          <cell r="F379">
            <v>0</v>
          </cell>
          <cell r="G379">
            <v>1342.3600000000436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0</v>
          </cell>
          <cell r="D380">
            <v>0</v>
          </cell>
          <cell r="E380">
            <v>52.86</v>
          </cell>
          <cell r="F380">
            <v>0</v>
          </cell>
          <cell r="G380">
            <v>52.86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0</v>
          </cell>
          <cell r="D381">
            <v>0</v>
          </cell>
          <cell r="E381">
            <v>1168.1099999999999</v>
          </cell>
          <cell r="F381">
            <v>0</v>
          </cell>
          <cell r="G381">
            <v>1168.110000000029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0</v>
          </cell>
          <cell r="D382">
            <v>0</v>
          </cell>
          <cell r="E382">
            <v>2975.8715000000002</v>
          </cell>
          <cell r="F382">
            <v>0</v>
          </cell>
          <cell r="G382">
            <v>2975.8714999995054</v>
          </cell>
          <cell r="H382">
            <v>0</v>
          </cell>
        </row>
        <row r="383">
          <cell r="A383" t="str">
            <v>2.2.2.3.9.7</v>
          </cell>
          <cell r="B383" t="str">
            <v>BOLETOS PASAJE AUTOBUSES</v>
          </cell>
          <cell r="C383">
            <v>0</v>
          </cell>
          <cell r="D383">
            <v>0</v>
          </cell>
          <cell r="E383">
            <v>741.38</v>
          </cell>
          <cell r="F383">
            <v>0</v>
          </cell>
          <cell r="G383">
            <v>741.37999999994179</v>
          </cell>
          <cell r="H383">
            <v>0</v>
          </cell>
        </row>
        <row r="384">
          <cell r="A384" t="str">
            <v>2.2.2.3.10</v>
          </cell>
          <cell r="B384" t="str">
            <v xml:space="preserve"> DEPRECIACIONES </v>
          </cell>
          <cell r="C384">
            <v>0</v>
          </cell>
          <cell r="D384">
            <v>0</v>
          </cell>
          <cell r="E384">
            <v>64326.555800000038</v>
          </cell>
          <cell r="F384">
            <v>0</v>
          </cell>
          <cell r="G384">
            <v>64326.55580001069</v>
          </cell>
          <cell r="H384">
            <v>0</v>
          </cell>
        </row>
        <row r="385">
          <cell r="A385" t="str">
            <v>2.2.2.3.10.2</v>
          </cell>
          <cell r="B385" t="str">
            <v>DEPRECIACION DE MAQUINARIA Y EQUIPO</v>
          </cell>
          <cell r="C385">
            <v>0</v>
          </cell>
          <cell r="D385">
            <v>0</v>
          </cell>
          <cell r="E385">
            <v>61441.833600000042</v>
          </cell>
          <cell r="F385">
            <v>0</v>
          </cell>
          <cell r="G385">
            <v>61441.833600010752</v>
          </cell>
          <cell r="H385">
            <v>0</v>
          </cell>
        </row>
        <row r="386">
          <cell r="A386" t="str">
            <v>2.2.2.3.10.3</v>
          </cell>
          <cell r="B386" t="str">
            <v>DEPRECIACION DE EQUIPO DE TRANSPORTE</v>
          </cell>
          <cell r="C386">
            <v>0</v>
          </cell>
          <cell r="D386">
            <v>0</v>
          </cell>
          <cell r="E386">
            <v>1559.81</v>
          </cell>
          <cell r="F386">
            <v>0</v>
          </cell>
          <cell r="G386">
            <v>1559.81</v>
          </cell>
          <cell r="H386">
            <v>0</v>
          </cell>
        </row>
        <row r="387">
          <cell r="A387" t="str">
            <v>2.2.2.3.10.4</v>
          </cell>
          <cell r="B387" t="str">
            <v>DEPRECIACION DE MOBILIARIO Y EQUIPO DE OFICINA</v>
          </cell>
          <cell r="C387">
            <v>0</v>
          </cell>
          <cell r="D387">
            <v>0</v>
          </cell>
          <cell r="E387">
            <v>67.433300000000003</v>
          </cell>
          <cell r="F387">
            <v>0</v>
          </cell>
          <cell r="G387">
            <v>67.433300000000003</v>
          </cell>
          <cell r="H387">
            <v>0</v>
          </cell>
        </row>
        <row r="388">
          <cell r="A388" t="str">
            <v>2.2.2.3.10.5</v>
          </cell>
          <cell r="B388" t="str">
            <v>DEPRECIACION DE EQUIPO DE COMPUTO</v>
          </cell>
          <cell r="C388">
            <v>0</v>
          </cell>
          <cell r="D388">
            <v>0</v>
          </cell>
          <cell r="E388">
            <v>1257.4789000000001</v>
          </cell>
          <cell r="F388">
            <v>0</v>
          </cell>
          <cell r="G388">
            <v>1257.4788999999419</v>
          </cell>
          <cell r="H388">
            <v>0</v>
          </cell>
        </row>
        <row r="389">
          <cell r="A389" t="str">
            <v>2.2.2.3.12</v>
          </cell>
          <cell r="B389" t="str">
            <v xml:space="preserve"> TELEFONO </v>
          </cell>
          <cell r="C389">
            <v>0</v>
          </cell>
          <cell r="D389">
            <v>0</v>
          </cell>
          <cell r="E389">
            <v>11448.51</v>
          </cell>
          <cell r="F389">
            <v>0</v>
          </cell>
          <cell r="G389">
            <v>11448.50999999645</v>
          </cell>
          <cell r="H389">
            <v>0</v>
          </cell>
        </row>
        <row r="390">
          <cell r="A390" t="str">
            <v>2.2.2.3.12.1</v>
          </cell>
          <cell r="B390" t="str">
            <v>TELEFONO FIJO</v>
          </cell>
          <cell r="C390">
            <v>0</v>
          </cell>
          <cell r="D390">
            <v>0</v>
          </cell>
          <cell r="E390">
            <v>2231.0300000000002</v>
          </cell>
          <cell r="F390">
            <v>0</v>
          </cell>
          <cell r="G390">
            <v>2231.029999999942</v>
          </cell>
          <cell r="H390">
            <v>0</v>
          </cell>
        </row>
        <row r="391">
          <cell r="A391" t="str">
            <v>2.2.2.3.12.2</v>
          </cell>
          <cell r="B391" t="str">
            <v xml:space="preserve"> SERVICIO DE TELEFONIA CELULAR </v>
          </cell>
          <cell r="C391">
            <v>0</v>
          </cell>
          <cell r="D391">
            <v>0</v>
          </cell>
          <cell r="E391">
            <v>9217.48</v>
          </cell>
          <cell r="F391">
            <v>0</v>
          </cell>
          <cell r="G391">
            <v>9217.4799999965071</v>
          </cell>
          <cell r="H391">
            <v>0</v>
          </cell>
        </row>
        <row r="392">
          <cell r="A392" t="str">
            <v>2.2.2.3.12.2.1</v>
          </cell>
          <cell r="B392" t="str">
            <v>SERVICIO DE TELEFONIA CELULAR</v>
          </cell>
          <cell r="C392">
            <v>0</v>
          </cell>
          <cell r="D392">
            <v>0</v>
          </cell>
          <cell r="E392">
            <v>9217.48</v>
          </cell>
          <cell r="F392">
            <v>0</v>
          </cell>
          <cell r="G392">
            <v>9217.4799999965071</v>
          </cell>
          <cell r="H392">
            <v>0</v>
          </cell>
        </row>
        <row r="393">
          <cell r="A393" t="str">
            <v>2.2.2.3.13</v>
          </cell>
          <cell r="B393" t="str">
            <v>INTERNET</v>
          </cell>
          <cell r="C393">
            <v>0</v>
          </cell>
          <cell r="D393">
            <v>0</v>
          </cell>
          <cell r="E393">
            <v>100</v>
          </cell>
          <cell r="F393">
            <v>0</v>
          </cell>
          <cell r="G393">
            <v>100</v>
          </cell>
          <cell r="H393">
            <v>0</v>
          </cell>
        </row>
        <row r="394">
          <cell r="A394" t="str">
            <v>2.2.2.3.16</v>
          </cell>
          <cell r="B394" t="str">
            <v xml:space="preserve"> VIGILANCIA Y SEGURIDAD </v>
          </cell>
          <cell r="C394">
            <v>0</v>
          </cell>
          <cell r="D394">
            <v>0</v>
          </cell>
          <cell r="E394">
            <v>1178.8399999999999</v>
          </cell>
          <cell r="F394">
            <v>0</v>
          </cell>
          <cell r="G394">
            <v>1178.839999999989</v>
          </cell>
          <cell r="H394">
            <v>0</v>
          </cell>
        </row>
        <row r="395">
          <cell r="A395" t="str">
            <v>2.2.2.3.16.1</v>
          </cell>
          <cell r="B395" t="str">
            <v>MONITOREO ALARMA</v>
          </cell>
          <cell r="C395">
            <v>0</v>
          </cell>
          <cell r="D395">
            <v>0</v>
          </cell>
          <cell r="E395">
            <v>1178.8399999999999</v>
          </cell>
          <cell r="F395">
            <v>0</v>
          </cell>
          <cell r="G395">
            <v>1178.839999999989</v>
          </cell>
          <cell r="H395">
            <v>0</v>
          </cell>
        </row>
        <row r="396">
          <cell r="A396" t="str">
            <v>2.2.2.3.18</v>
          </cell>
          <cell r="B396" t="str">
            <v xml:space="preserve"> PAPELERIA Y ARTICULOS DE OFICINA </v>
          </cell>
          <cell r="C396">
            <v>0</v>
          </cell>
          <cell r="D396">
            <v>0</v>
          </cell>
          <cell r="E396">
            <v>13479.13</v>
          </cell>
          <cell r="F396">
            <v>0</v>
          </cell>
          <cell r="G396">
            <v>13479.13</v>
          </cell>
          <cell r="H396">
            <v>0</v>
          </cell>
        </row>
        <row r="397">
          <cell r="A397" t="str">
            <v>2.2.2.3.18.1</v>
          </cell>
          <cell r="B397" t="str">
            <v>PAPELERIA Y ARTICULOS DE OFICINA</v>
          </cell>
          <cell r="C397">
            <v>0</v>
          </cell>
          <cell r="D397">
            <v>0</v>
          </cell>
          <cell r="E397">
            <v>13479.13</v>
          </cell>
          <cell r="F397">
            <v>0</v>
          </cell>
          <cell r="G397">
            <v>13479.13</v>
          </cell>
          <cell r="H397">
            <v>0</v>
          </cell>
        </row>
        <row r="398">
          <cell r="A398" t="str">
            <v>2.2.2.3.19</v>
          </cell>
          <cell r="B398" t="str">
            <v xml:space="preserve"> MANTENIMIENTO Y CONSERVACION </v>
          </cell>
          <cell r="C398">
            <v>0</v>
          </cell>
          <cell r="D398">
            <v>0</v>
          </cell>
          <cell r="E398">
            <v>23642.49</v>
          </cell>
          <cell r="F398">
            <v>0</v>
          </cell>
          <cell r="G398">
            <v>23642.489999999783</v>
          </cell>
          <cell r="H398">
            <v>0</v>
          </cell>
        </row>
        <row r="399">
          <cell r="A399" t="str">
            <v>2.2.2.3.19.1</v>
          </cell>
          <cell r="B399" t="str">
            <v>MANTENIMIENTO DE MAQUINARIA Y EQUIPO</v>
          </cell>
          <cell r="C399">
            <v>0</v>
          </cell>
          <cell r="D399">
            <v>0</v>
          </cell>
          <cell r="E399">
            <v>15808</v>
          </cell>
          <cell r="F399">
            <v>0</v>
          </cell>
          <cell r="G399">
            <v>15808</v>
          </cell>
          <cell r="H399">
            <v>0</v>
          </cell>
        </row>
        <row r="400">
          <cell r="A400" t="str">
            <v>2.2.2.3.19.5</v>
          </cell>
          <cell r="B400" t="str">
            <v>MANTENIMIENTO DE EQUIPO DE TRANSPORTE</v>
          </cell>
          <cell r="C400">
            <v>0</v>
          </cell>
          <cell r="D400">
            <v>0</v>
          </cell>
          <cell r="E400">
            <v>7834.4900000000007</v>
          </cell>
          <cell r="F400">
            <v>0</v>
          </cell>
          <cell r="G400">
            <v>7834.4899999997679</v>
          </cell>
          <cell r="H400">
            <v>0</v>
          </cell>
        </row>
        <row r="401">
          <cell r="A401" t="str">
            <v>2.2.2.3.20</v>
          </cell>
          <cell r="B401" t="str">
            <v xml:space="preserve"> SEGUROS Y FIANZAS </v>
          </cell>
          <cell r="C401">
            <v>0</v>
          </cell>
          <cell r="D401">
            <v>0</v>
          </cell>
          <cell r="E401">
            <v>1675.44</v>
          </cell>
          <cell r="F401">
            <v>0</v>
          </cell>
          <cell r="G401">
            <v>1675.4400000001019</v>
          </cell>
          <cell r="H401">
            <v>0</v>
          </cell>
        </row>
        <row r="402">
          <cell r="A402" t="str">
            <v>2.2.2.3.20.3</v>
          </cell>
          <cell r="B402" t="str">
            <v>SEGUROS DE AUTOMOVIL</v>
          </cell>
          <cell r="C402">
            <v>0</v>
          </cell>
          <cell r="D402">
            <v>0</v>
          </cell>
          <cell r="E402">
            <v>1610.78</v>
          </cell>
          <cell r="F402">
            <v>0</v>
          </cell>
          <cell r="G402">
            <v>1610.78</v>
          </cell>
          <cell r="H402">
            <v>0</v>
          </cell>
        </row>
        <row r="403">
          <cell r="A403" t="str">
            <v>2.2.2.3.20.7</v>
          </cell>
          <cell r="B403" t="str">
            <v>OTROS SEGUROS Y FIANZAS</v>
          </cell>
          <cell r="C403">
            <v>0</v>
          </cell>
          <cell r="D403">
            <v>0</v>
          </cell>
          <cell r="E403">
            <v>64.66</v>
          </cell>
          <cell r="F403">
            <v>0</v>
          </cell>
          <cell r="G403">
            <v>64.66000000010186</v>
          </cell>
          <cell r="H403">
            <v>0</v>
          </cell>
        </row>
        <row r="404">
          <cell r="A404" t="str">
            <v>2.2.2.3.24</v>
          </cell>
          <cell r="B404" t="str">
            <v xml:space="preserve"> CUOTAS Y SUSCRIPCIONES </v>
          </cell>
          <cell r="C404">
            <v>0</v>
          </cell>
          <cell r="D404">
            <v>0</v>
          </cell>
          <cell r="E404">
            <v>1508.6206999999999</v>
          </cell>
          <cell r="F404">
            <v>0</v>
          </cell>
          <cell r="G404">
            <v>1508.6206999999999</v>
          </cell>
          <cell r="H404">
            <v>0</v>
          </cell>
        </row>
        <row r="405">
          <cell r="A405" t="str">
            <v>2.2.2.3.24.8</v>
          </cell>
          <cell r="B405" t="str">
            <v>OTRAS CUOTAS Y SUSCRIPCIONES</v>
          </cell>
          <cell r="C405">
            <v>0</v>
          </cell>
          <cell r="D405">
            <v>0</v>
          </cell>
          <cell r="E405">
            <v>1508.6206999999999</v>
          </cell>
          <cell r="F405">
            <v>0</v>
          </cell>
          <cell r="G405">
            <v>1508.6206999999999</v>
          </cell>
          <cell r="H405">
            <v>0</v>
          </cell>
        </row>
        <row r="406">
          <cell r="A406" t="str">
            <v>2.2.2.3.34</v>
          </cell>
          <cell r="B406" t="str">
            <v xml:space="preserve"> COMISIONES BANCARIAS </v>
          </cell>
          <cell r="C406">
            <v>0</v>
          </cell>
          <cell r="D406">
            <v>0</v>
          </cell>
          <cell r="E406">
            <v>1205.04</v>
          </cell>
          <cell r="F406">
            <v>1.77</v>
          </cell>
          <cell r="G406">
            <v>1203.2699999999345</v>
          </cell>
          <cell r="H406">
            <v>0</v>
          </cell>
        </row>
        <row r="407">
          <cell r="A407" t="str">
            <v>2.2.2.3.34.1</v>
          </cell>
          <cell r="B407" t="str">
            <v>COMISIONES BANCARIAS</v>
          </cell>
          <cell r="C407">
            <v>0</v>
          </cell>
          <cell r="D407">
            <v>0</v>
          </cell>
          <cell r="E407">
            <v>1205.04</v>
          </cell>
          <cell r="F407">
            <v>1.77</v>
          </cell>
          <cell r="G407">
            <v>1203.2699999999345</v>
          </cell>
          <cell r="H407">
            <v>0</v>
          </cell>
        </row>
        <row r="408">
          <cell r="A408" t="str">
            <v>2.2.2.3.50</v>
          </cell>
          <cell r="B408" t="str">
            <v>CAFETERIA Y GASTOS DE COMEDOR</v>
          </cell>
          <cell r="C408">
            <v>0</v>
          </cell>
          <cell r="D408">
            <v>0</v>
          </cell>
          <cell r="E408">
            <v>3377.0278999999991</v>
          </cell>
          <cell r="F408">
            <v>0</v>
          </cell>
          <cell r="G408">
            <v>3377.0278999994753</v>
          </cell>
          <cell r="H408">
            <v>0</v>
          </cell>
        </row>
        <row r="409">
          <cell r="A409" t="str">
            <v>2.2.2.3.54</v>
          </cell>
          <cell r="B409" t="str">
            <v>RENTA DE AUTOMOVILES</v>
          </cell>
          <cell r="C409">
            <v>0</v>
          </cell>
          <cell r="D409">
            <v>0</v>
          </cell>
          <cell r="E409">
            <v>32639.07</v>
          </cell>
          <cell r="F409">
            <v>0</v>
          </cell>
          <cell r="G409">
            <v>32639.070000000116</v>
          </cell>
          <cell r="H409">
            <v>0</v>
          </cell>
        </row>
        <row r="410">
          <cell r="A410" t="str">
            <v>2.2.2.3.61</v>
          </cell>
          <cell r="B410" t="str">
            <v>GASTOS VARIOS</v>
          </cell>
          <cell r="C410">
            <v>0</v>
          </cell>
          <cell r="D410">
            <v>0</v>
          </cell>
          <cell r="E410">
            <v>1394.8277</v>
          </cell>
          <cell r="F410">
            <v>0</v>
          </cell>
          <cell r="G410">
            <v>1394.8277</v>
          </cell>
          <cell r="H410">
            <v>0</v>
          </cell>
        </row>
        <row r="411">
          <cell r="A411" t="str">
            <v>2.2.2.3.72</v>
          </cell>
          <cell r="B411" t="str">
            <v>ESTACIONAMIENTOS PUBLICOS</v>
          </cell>
          <cell r="C411">
            <v>0</v>
          </cell>
          <cell r="D411">
            <v>0</v>
          </cell>
          <cell r="E411">
            <v>270.16000000000003</v>
          </cell>
          <cell r="F411">
            <v>0</v>
          </cell>
          <cell r="G411">
            <v>270.15999999990544</v>
          </cell>
          <cell r="H411">
            <v>0</v>
          </cell>
        </row>
        <row r="412">
          <cell r="A412" t="str">
            <v>2.2.2.3.82</v>
          </cell>
          <cell r="B412" t="str">
            <v xml:space="preserve"> OTROS GASTOS GENERALES </v>
          </cell>
          <cell r="C412">
            <v>0</v>
          </cell>
          <cell r="D412">
            <v>0</v>
          </cell>
          <cell r="E412">
            <v>1351.48</v>
          </cell>
          <cell r="F412">
            <v>0</v>
          </cell>
          <cell r="G412">
            <v>1351.4800000001164</v>
          </cell>
          <cell r="H412">
            <v>0</v>
          </cell>
        </row>
        <row r="413">
          <cell r="A413" t="str">
            <v>2.2.2.3.82.3</v>
          </cell>
          <cell r="B413" t="str">
            <v>EMPAQUES, ENVIOS</v>
          </cell>
          <cell r="C413">
            <v>0</v>
          </cell>
          <cell r="D413">
            <v>0</v>
          </cell>
          <cell r="E413">
            <v>1351.48</v>
          </cell>
          <cell r="F413">
            <v>0</v>
          </cell>
          <cell r="G413">
            <v>1351.48</v>
          </cell>
          <cell r="H413">
            <v>0</v>
          </cell>
        </row>
        <row r="414">
          <cell r="A414" t="str">
            <v>2.3</v>
          </cell>
          <cell r="B414" t="str">
            <v xml:space="preserve"> OTROS INGRESOS Y OTROS GASTOS </v>
          </cell>
          <cell r="C414">
            <v>0</v>
          </cell>
          <cell r="D414">
            <v>0</v>
          </cell>
          <cell r="E414">
            <v>4403.0686990000004</v>
          </cell>
          <cell r="F414">
            <v>8.8700000000000015E-2</v>
          </cell>
          <cell r="G414">
            <v>0</v>
          </cell>
          <cell r="H414">
            <v>-4402.9799990028596</v>
          </cell>
        </row>
        <row r="415">
          <cell r="A415" t="str">
            <v>2.3.1</v>
          </cell>
          <cell r="B415" t="str">
            <v xml:space="preserve"> OTROS INGRESOS </v>
          </cell>
          <cell r="C415">
            <v>0</v>
          </cell>
          <cell r="D415">
            <v>0</v>
          </cell>
          <cell r="E415">
            <v>6.8698999999999996E-2</v>
          </cell>
          <cell r="F415">
            <v>8.8700000000000015E-2</v>
          </cell>
          <cell r="G415">
            <v>0</v>
          </cell>
          <cell r="H415">
            <v>2.0001000050931722E-2</v>
          </cell>
        </row>
        <row r="416">
          <cell r="A416" t="str">
            <v>2.3.1.13</v>
          </cell>
          <cell r="B416" t="str">
            <v>AJUSTE POR SALDOS PEQUEÑOS</v>
          </cell>
          <cell r="C416">
            <v>0</v>
          </cell>
          <cell r="D416">
            <v>0</v>
          </cell>
          <cell r="E416">
            <v>6.8698999999999996E-2</v>
          </cell>
          <cell r="F416">
            <v>8.8700000000000015E-2</v>
          </cell>
          <cell r="G416">
            <v>0</v>
          </cell>
          <cell r="H416">
            <v>2.0001000050931722E-2</v>
          </cell>
        </row>
        <row r="417">
          <cell r="A417" t="str">
            <v>2.3.2</v>
          </cell>
          <cell r="B417" t="str">
            <v xml:space="preserve"> OTROS GASTOS </v>
          </cell>
          <cell r="C417">
            <v>0</v>
          </cell>
          <cell r="D417">
            <v>0</v>
          </cell>
          <cell r="E417">
            <v>4403</v>
          </cell>
          <cell r="F417">
            <v>0</v>
          </cell>
          <cell r="G417">
            <v>4403.0000000029104</v>
          </cell>
          <cell r="H417">
            <v>0</v>
          </cell>
        </row>
        <row r="418">
          <cell r="A418" t="str">
            <v>2.3.2.1</v>
          </cell>
          <cell r="B418" t="str">
            <v>OTROS GASTOS</v>
          </cell>
          <cell r="C418">
            <v>0</v>
          </cell>
          <cell r="D418">
            <v>0</v>
          </cell>
          <cell r="E418">
            <v>4403</v>
          </cell>
          <cell r="F418">
            <v>0</v>
          </cell>
          <cell r="G418">
            <v>4402.9999999997672</v>
          </cell>
          <cell r="H418">
            <v>0</v>
          </cell>
        </row>
        <row r="419">
          <cell r="A419" t="str">
            <v>2.4</v>
          </cell>
          <cell r="B419" t="str">
            <v xml:space="preserve"> RESULTADO INTEGRAL DE FINANCIAMIENTO </v>
          </cell>
          <cell r="C419">
            <v>0</v>
          </cell>
          <cell r="D419">
            <v>0</v>
          </cell>
          <cell r="E419">
            <v>42294.345799999996</v>
          </cell>
          <cell r="F419">
            <v>475.66739999999999</v>
          </cell>
          <cell r="G419">
            <v>41818.678400000004</v>
          </cell>
          <cell r="H419">
            <v>0</v>
          </cell>
        </row>
        <row r="420">
          <cell r="A420" t="str">
            <v>2.4.1</v>
          </cell>
          <cell r="B420" t="str">
            <v xml:space="preserve"> INTERESES A CARGO </v>
          </cell>
          <cell r="C420">
            <v>0</v>
          </cell>
          <cell r="D420">
            <v>0</v>
          </cell>
          <cell r="E420">
            <v>3868.91</v>
          </cell>
          <cell r="F420">
            <v>0</v>
          </cell>
          <cell r="G420">
            <v>3868.91</v>
          </cell>
          <cell r="H420">
            <v>0</v>
          </cell>
        </row>
        <row r="421">
          <cell r="A421" t="str">
            <v>2.4.1.1</v>
          </cell>
          <cell r="B421" t="str">
            <v xml:space="preserve"> INTERESES A CARGO BANCARIOS </v>
          </cell>
          <cell r="C421">
            <v>0</v>
          </cell>
          <cell r="D421">
            <v>0</v>
          </cell>
          <cell r="E421">
            <v>2115.62</v>
          </cell>
          <cell r="F421">
            <v>0</v>
          </cell>
          <cell r="G421">
            <v>2115.62</v>
          </cell>
          <cell r="H421">
            <v>0</v>
          </cell>
        </row>
        <row r="422">
          <cell r="A422" t="str">
            <v>2.4.1.1.1</v>
          </cell>
          <cell r="B422" t="str">
            <v>INTERESES A CARGO NACIONALES BANCARIOS</v>
          </cell>
          <cell r="C422">
            <v>0</v>
          </cell>
          <cell r="D422">
            <v>0</v>
          </cell>
          <cell r="E422">
            <v>2115.62</v>
          </cell>
          <cell r="F422">
            <v>0</v>
          </cell>
          <cell r="G422">
            <v>2115.62</v>
          </cell>
          <cell r="H422">
            <v>0</v>
          </cell>
        </row>
        <row r="423">
          <cell r="A423" t="str">
            <v>2.4.1.3</v>
          </cell>
          <cell r="B423" t="str">
            <v xml:space="preserve"> INTERESES A CARGO DE PERSONAS MORALES </v>
          </cell>
          <cell r="C423">
            <v>0</v>
          </cell>
          <cell r="D423">
            <v>0</v>
          </cell>
          <cell r="E423">
            <v>1753.29</v>
          </cell>
          <cell r="F423">
            <v>0</v>
          </cell>
          <cell r="G423">
            <v>1753.29</v>
          </cell>
          <cell r="H423">
            <v>0</v>
          </cell>
        </row>
        <row r="424">
          <cell r="A424" t="str">
            <v>2.4.1.3.1</v>
          </cell>
          <cell r="B424" t="str">
            <v>INTERESES A CARGO DE PERSONAS MORALES NACIONAL</v>
          </cell>
          <cell r="C424">
            <v>0</v>
          </cell>
          <cell r="D424">
            <v>0</v>
          </cell>
          <cell r="E424">
            <v>1753.29</v>
          </cell>
          <cell r="F424">
            <v>0</v>
          </cell>
          <cell r="G424">
            <v>1753.29</v>
          </cell>
          <cell r="H424">
            <v>0</v>
          </cell>
        </row>
        <row r="425">
          <cell r="A425" t="str">
            <v>2.4.3</v>
          </cell>
          <cell r="B425" t="str">
            <v xml:space="preserve"> FLUCTUACION CAMBIARIA </v>
          </cell>
          <cell r="C425">
            <v>0</v>
          </cell>
          <cell r="D425">
            <v>0</v>
          </cell>
          <cell r="E425">
            <v>38425.435799999999</v>
          </cell>
          <cell r="F425">
            <v>475.66739999999999</v>
          </cell>
          <cell r="G425">
            <v>37949.768400000117</v>
          </cell>
          <cell r="H425">
            <v>0</v>
          </cell>
        </row>
        <row r="426">
          <cell r="A426" t="str">
            <v>2.4.3.1</v>
          </cell>
          <cell r="B426" t="str">
            <v xml:space="preserve"> PERDIDA CAMBIARIA </v>
          </cell>
          <cell r="C426">
            <v>0</v>
          </cell>
          <cell r="D426">
            <v>0</v>
          </cell>
          <cell r="E426">
            <v>38425.435799999999</v>
          </cell>
          <cell r="F426">
            <v>0</v>
          </cell>
          <cell r="G426">
            <v>38425.435799999999</v>
          </cell>
          <cell r="H426">
            <v>0</v>
          </cell>
        </row>
        <row r="427">
          <cell r="A427" t="str">
            <v>2.4.3.1.1</v>
          </cell>
          <cell r="B427" t="str">
            <v>PERDIDA CAMBIARIA</v>
          </cell>
          <cell r="C427">
            <v>0</v>
          </cell>
          <cell r="D427">
            <v>0</v>
          </cell>
          <cell r="E427">
            <v>38425.435799999999</v>
          </cell>
          <cell r="F427">
            <v>0</v>
          </cell>
          <cell r="G427">
            <v>38425.435799999999</v>
          </cell>
          <cell r="H427">
            <v>0</v>
          </cell>
        </row>
        <row r="428">
          <cell r="A428" t="str">
            <v>2.4.3.2</v>
          </cell>
          <cell r="B428" t="str">
            <v xml:space="preserve"> GANANCIA CAMBIARIA </v>
          </cell>
          <cell r="C428">
            <v>0</v>
          </cell>
          <cell r="D428">
            <v>0</v>
          </cell>
          <cell r="E428">
            <v>0</v>
          </cell>
          <cell r="F428">
            <v>475.66739999999999</v>
          </cell>
          <cell r="G428">
            <v>0</v>
          </cell>
          <cell r="H428">
            <v>475.66739999988357</v>
          </cell>
        </row>
        <row r="429">
          <cell r="A429" t="str">
            <v>2.4.3.2.1</v>
          </cell>
          <cell r="B429" t="str">
            <v>GANANCIA CAMBIARIA</v>
          </cell>
          <cell r="C429">
            <v>0</v>
          </cell>
          <cell r="D429">
            <v>0</v>
          </cell>
          <cell r="E429">
            <v>0</v>
          </cell>
          <cell r="F429">
            <v>475.66739999999999</v>
          </cell>
          <cell r="G429">
            <v>0</v>
          </cell>
          <cell r="H429">
            <v>475.66739999988357</v>
          </cell>
        </row>
        <row r="430">
          <cell r="A430"/>
          <cell r="B430" t="str">
            <v>&lt;div align="right"&gt; TOTALES &lt;/div&gt;</v>
          </cell>
          <cell r="C430">
            <v>20916814.382726766</v>
          </cell>
          <cell r="D430">
            <v>20916814.371482257</v>
          </cell>
          <cell r="E430">
            <v>6406632.8321830006</v>
          </cell>
          <cell r="F430">
            <v>6406632.8321790015</v>
          </cell>
          <cell r="G430">
            <v>21642652.588803761</v>
          </cell>
          <cell r="H430">
            <v>21642652.577555254</v>
          </cell>
        </row>
      </sheetData>
      <sheetData sheetId="1">
        <row r="2">
          <cell r="A2" t="str">
            <v>1.1</v>
          </cell>
          <cell r="B2" t="str">
            <v xml:space="preserve"> ACTIVO </v>
          </cell>
          <cell r="C2">
            <v>20484100.398335893</v>
          </cell>
          <cell r="D2">
            <v>0</v>
          </cell>
          <cell r="E2">
            <v>3334123.5912600001</v>
          </cell>
          <cell r="F2">
            <v>3637373.2536420003</v>
          </cell>
          <cell r="G2">
            <v>20180850.73595389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16611912.164735861</v>
          </cell>
          <cell r="D3">
            <v>0</v>
          </cell>
          <cell r="E3">
            <v>3334123.5912600001</v>
          </cell>
          <cell r="F3">
            <v>3573046.6978420001</v>
          </cell>
          <cell r="G3">
            <v>16372989.058153858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280392.4614523513</v>
          </cell>
          <cell r="D4">
            <v>0</v>
          </cell>
          <cell r="E4">
            <v>1476468.9420000003</v>
          </cell>
          <cell r="F4">
            <v>1688038.5500000003</v>
          </cell>
          <cell r="G4">
            <v>68822.853452351352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280392.4614523513</v>
          </cell>
          <cell r="D5">
            <v>0</v>
          </cell>
          <cell r="E5">
            <v>1476468.9420000003</v>
          </cell>
          <cell r="F5">
            <v>1688038.5500000003</v>
          </cell>
          <cell r="G5">
            <v>68822.853452351352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280392.4614523513</v>
          </cell>
          <cell r="D6">
            <v>0</v>
          </cell>
          <cell r="E6">
            <v>1476468.9420000003</v>
          </cell>
          <cell r="F6">
            <v>1688038.5500000003</v>
          </cell>
          <cell r="G6">
            <v>68822.853452351352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21447.599999999999</v>
          </cell>
          <cell r="F7">
            <v>21447.599999999999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21447.599999999999</v>
          </cell>
          <cell r="F8">
            <v>21447.599999999999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21447.599999999999</v>
          </cell>
          <cell r="F9">
            <v>21447.599999999999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273577.91865235229</v>
          </cell>
          <cell r="D10">
            <v>0</v>
          </cell>
          <cell r="E10">
            <v>1455021.3420000002</v>
          </cell>
          <cell r="F10">
            <v>1666590.9500000002</v>
          </cell>
          <cell r="G10">
            <v>62008.310652352346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273577.91865235229</v>
          </cell>
          <cell r="D11">
            <v>0</v>
          </cell>
          <cell r="E11">
            <v>1455021.3420000002</v>
          </cell>
          <cell r="F11">
            <v>1666590.9500000002</v>
          </cell>
          <cell r="G11">
            <v>62008.310652352346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231388.72870032489</v>
          </cell>
          <cell r="D12">
            <v>0</v>
          </cell>
          <cell r="E12">
            <v>1093592.9820000001</v>
          </cell>
          <cell r="F12">
            <v>1273338.54</v>
          </cell>
          <cell r="G12">
            <v>51643.170700324932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37110.780000027269</v>
          </cell>
          <cell r="D13">
            <v>0</v>
          </cell>
          <cell r="E13">
            <v>90002.76</v>
          </cell>
          <cell r="F13">
            <v>117741.31</v>
          </cell>
          <cell r="G13">
            <v>9372.2300000272662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5078.410000000149</v>
          </cell>
          <cell r="D14">
            <v>0</v>
          </cell>
          <cell r="E14">
            <v>271425.59999999998</v>
          </cell>
          <cell r="F14">
            <v>275511.09999999998</v>
          </cell>
          <cell r="G14">
            <v>992.91000000014901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4184901.8406697288</v>
          </cell>
          <cell r="D15">
            <v>0</v>
          </cell>
          <cell r="E15">
            <v>1020481.645972</v>
          </cell>
          <cell r="F15">
            <v>1140087.1353739998</v>
          </cell>
          <cell r="G15">
            <v>4065296.351267729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3925561.7952139694</v>
          </cell>
          <cell r="D16">
            <v>0</v>
          </cell>
          <cell r="E16">
            <v>1005652.901772</v>
          </cell>
          <cell r="F16">
            <v>1140087.1353739998</v>
          </cell>
          <cell r="G16">
            <v>3791127.5616119695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3925561.7952139694</v>
          </cell>
          <cell r="D17">
            <v>0</v>
          </cell>
          <cell r="E17">
            <v>1005652.901772</v>
          </cell>
          <cell r="F17">
            <v>1140087.1353739998</v>
          </cell>
          <cell r="G17">
            <v>3791127.5616119695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0</v>
          </cell>
          <cell r="G18">
            <v>14671.632800000021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934.81272957660258</v>
          </cell>
          <cell r="D19">
            <v>0</v>
          </cell>
          <cell r="E19">
            <v>148849.88038399999</v>
          </cell>
          <cell r="F19">
            <v>136987.89438300001</v>
          </cell>
          <cell r="G19">
            <v>12796.798730576586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62381.054798007011</v>
          </cell>
          <cell r="D20">
            <v>0</v>
          </cell>
          <cell r="E20">
            <v>0</v>
          </cell>
          <cell r="F20">
            <v>62381.041599999997</v>
          </cell>
          <cell r="G20">
            <v>0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129316.336001</v>
          </cell>
          <cell r="G21">
            <v>33728.16000000028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128191.27730399882</v>
          </cell>
          <cell r="D22">
            <v>0</v>
          </cell>
          <cell r="E22">
            <v>0</v>
          </cell>
          <cell r="F22">
            <v>0</v>
          </cell>
          <cell r="G22">
            <v>128191.27730399882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9583.1920010000467</v>
          </cell>
          <cell r="D24">
            <v>0</v>
          </cell>
          <cell r="E24">
            <v>0</v>
          </cell>
          <cell r="F24">
            <v>0</v>
          </cell>
          <cell r="G24">
            <v>9583.1920010000467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94459.36179901287</v>
          </cell>
          <cell r="D26">
            <v>0</v>
          </cell>
          <cell r="E26">
            <v>112615.12</v>
          </cell>
          <cell r="F26">
            <v>61480</v>
          </cell>
          <cell r="G26">
            <v>145594.48179901286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6003.5264009993989</v>
          </cell>
          <cell r="D27">
            <v>0</v>
          </cell>
          <cell r="E27">
            <v>0</v>
          </cell>
          <cell r="F27">
            <v>0</v>
          </cell>
          <cell r="G27">
            <v>6003.5264009993989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428675.82800600864</v>
          </cell>
          <cell r="D28">
            <v>0</v>
          </cell>
          <cell r="E28">
            <v>153187.31479999999</v>
          </cell>
          <cell r="F28">
            <v>75514.898000999994</v>
          </cell>
          <cell r="G28">
            <v>506348.24480500864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307004.13099899795</v>
          </cell>
          <cell r="D29">
            <v>0</v>
          </cell>
          <cell r="E29">
            <v>48331.260799999996</v>
          </cell>
          <cell r="F29">
            <v>0</v>
          </cell>
          <cell r="G29">
            <v>355335.39179899794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173343.46360500017</v>
          </cell>
          <cell r="D30">
            <v>0</v>
          </cell>
          <cell r="E30">
            <v>0</v>
          </cell>
          <cell r="F30">
            <v>0</v>
          </cell>
          <cell r="G30">
            <v>173343.46360500017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9860</v>
          </cell>
          <cell r="F31">
            <v>9860</v>
          </cell>
          <cell r="G31">
            <v>0</v>
          </cell>
          <cell r="H31">
            <v>0</v>
          </cell>
        </row>
        <row r="32">
          <cell r="A32" t="str">
            <v>1.1.1.3.1.1.25</v>
          </cell>
          <cell r="B32" t="str">
            <v xml:space="preserve">SOCIEDAD MEDICA REFORMA S.C  </v>
          </cell>
          <cell r="C32">
            <v>81935.150799999945</v>
          </cell>
          <cell r="D32">
            <v>0</v>
          </cell>
          <cell r="E32">
            <v>0</v>
          </cell>
          <cell r="F32">
            <v>0</v>
          </cell>
          <cell r="G32">
            <v>81935.150799999945</v>
          </cell>
          <cell r="H32">
            <v>0</v>
          </cell>
        </row>
        <row r="33">
          <cell r="A33" t="str">
            <v>1.1.1.3.1.1.26</v>
          </cell>
          <cell r="B33" t="str">
            <v xml:space="preserve">STAR MEDICA, S.A. DE C.V.  </v>
          </cell>
          <cell r="C33">
            <v>250117.59180599544</v>
          </cell>
          <cell r="D33">
            <v>0</v>
          </cell>
          <cell r="E33">
            <v>48778.846800000007</v>
          </cell>
          <cell r="F33">
            <v>1800.2619999999999</v>
          </cell>
          <cell r="G33">
            <v>297096.17660599545</v>
          </cell>
          <cell r="H33">
            <v>0</v>
          </cell>
        </row>
        <row r="34">
          <cell r="A34" t="str">
            <v>1.1.1.3.1.1.29</v>
          </cell>
          <cell r="B34" t="str">
            <v xml:space="preserve">OPERADORA SAN ANGEL INN S.A. DE C.V.  </v>
          </cell>
          <cell r="C34">
            <v>2018.409196998924</v>
          </cell>
          <cell r="D34">
            <v>0</v>
          </cell>
          <cell r="E34">
            <v>84299.380799999999</v>
          </cell>
          <cell r="F34">
            <v>0</v>
          </cell>
          <cell r="G34">
            <v>86317.789996998923</v>
          </cell>
          <cell r="H34">
            <v>0</v>
          </cell>
        </row>
        <row r="35">
          <cell r="A35" t="str">
            <v>1.1.1.3.1.1.30</v>
          </cell>
          <cell r="B35" t="str">
            <v xml:space="preserve">OPERADORA HMG S.A DE C.V  </v>
          </cell>
          <cell r="C35">
            <v>35630.240001993719</v>
          </cell>
          <cell r="D35">
            <v>0</v>
          </cell>
          <cell r="E35">
            <v>0</v>
          </cell>
          <cell r="F35">
            <v>35630.235200000003</v>
          </cell>
          <cell r="G35">
            <v>0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96822.99760100001</v>
          </cell>
          <cell r="D36">
            <v>0</v>
          </cell>
          <cell r="E36">
            <v>0</v>
          </cell>
          <cell r="F36">
            <v>0</v>
          </cell>
          <cell r="G36">
            <v>96822.99760100001</v>
          </cell>
          <cell r="H36">
            <v>0</v>
          </cell>
        </row>
        <row r="37">
          <cell r="A37" t="str">
            <v>1.1.1.3.1.1.37</v>
          </cell>
          <cell r="B37" t="str">
            <v xml:space="preserve">CLS MEDICA EN ORTOPEDIA S DE RL DE CV  </v>
          </cell>
          <cell r="C37">
            <v>92084.517200000002</v>
          </cell>
          <cell r="D37">
            <v>0</v>
          </cell>
          <cell r="E37">
            <v>0</v>
          </cell>
          <cell r="F37">
            <v>0</v>
          </cell>
          <cell r="G37">
            <v>92084.517200000002</v>
          </cell>
          <cell r="H37">
            <v>0</v>
          </cell>
        </row>
        <row r="38">
          <cell r="A38" t="str">
            <v>1.1.1.3.1.1.38</v>
          </cell>
          <cell r="B38" t="str">
            <v xml:space="preserve">SERVICIOS DE SALUD DEL ESTADO DE QUERETARO  </v>
          </cell>
          <cell r="C38">
            <v>23902.393661378999</v>
          </cell>
          <cell r="D38">
            <v>0</v>
          </cell>
          <cell r="E38">
            <v>0</v>
          </cell>
          <cell r="F38">
            <v>0</v>
          </cell>
          <cell r="G38">
            <v>23902.393661378999</v>
          </cell>
          <cell r="H38">
            <v>0</v>
          </cell>
        </row>
        <row r="39">
          <cell r="A39" t="str">
            <v>1.1.1.3.1.1.39</v>
          </cell>
          <cell r="B39" t="str">
            <v xml:space="preserve">COMERCIALIZADORA Y DISTRIBUIDORA METROPOLITANA S.A. DE C.V.  </v>
          </cell>
          <cell r="C39">
            <v>14645</v>
          </cell>
          <cell r="D39">
            <v>0</v>
          </cell>
          <cell r="E39">
            <v>0</v>
          </cell>
          <cell r="F39">
            <v>14645</v>
          </cell>
          <cell r="G39">
            <v>0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2900.0120010008104</v>
          </cell>
          <cell r="D40">
            <v>0</v>
          </cell>
          <cell r="E40">
            <v>0</v>
          </cell>
          <cell r="F40">
            <v>0</v>
          </cell>
          <cell r="G40">
            <v>2900.0120010008104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204464.88240000012</v>
          </cell>
          <cell r="D42">
            <v>0</v>
          </cell>
          <cell r="E42">
            <v>0</v>
          </cell>
          <cell r="F42">
            <v>0</v>
          </cell>
          <cell r="G42">
            <v>204464.88240000012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64676.008400000166</v>
          </cell>
          <cell r="D43">
            <v>0</v>
          </cell>
          <cell r="E43">
            <v>0</v>
          </cell>
          <cell r="F43">
            <v>0</v>
          </cell>
          <cell r="G43">
            <v>64676.008400000166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124845.98759499984</v>
          </cell>
          <cell r="D46">
            <v>0</v>
          </cell>
          <cell r="E46">
            <v>1136.162</v>
          </cell>
          <cell r="F46">
            <v>68661.792000000001</v>
          </cell>
          <cell r="G46">
            <v>57320.357594999834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142622.76599999983</v>
          </cell>
          <cell r="D47">
            <v>0</v>
          </cell>
          <cell r="E47">
            <v>-11067.1888</v>
          </cell>
          <cell r="F47">
            <v>27306.400000000001</v>
          </cell>
          <cell r="G47">
            <v>104249.17719999983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37259.849832</v>
          </cell>
          <cell r="F48">
            <v>37259.849832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140212.91200000001</v>
          </cell>
          <cell r="F52">
            <v>140212.91200099999</v>
          </cell>
          <cell r="G52">
            <v>0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274605.76000099932</v>
          </cell>
          <cell r="D53">
            <v>0</v>
          </cell>
          <cell r="E53">
            <v>0</v>
          </cell>
          <cell r="F53">
            <v>0</v>
          </cell>
          <cell r="G53">
            <v>274605.76000099932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16122.628400000394</v>
          </cell>
          <cell r="D54">
            <v>0</v>
          </cell>
          <cell r="E54">
            <v>0</v>
          </cell>
          <cell r="F54">
            <v>0</v>
          </cell>
          <cell r="G54">
            <v>16122.628400000394</v>
          </cell>
          <cell r="H54">
            <v>0</v>
          </cell>
        </row>
        <row r="55">
          <cell r="A55" t="str">
            <v>1.1.1.3.1.1.166</v>
          </cell>
          <cell r="B55" t="str">
            <v xml:space="preserve">GLOBE MEDICA INTERNACIONAL S.A DE C.V  </v>
          </cell>
          <cell r="C55">
            <v>2296.8000000000006</v>
          </cell>
          <cell r="D55">
            <v>0</v>
          </cell>
          <cell r="E55">
            <v>0</v>
          </cell>
          <cell r="F55">
            <v>2296.8000000000002</v>
          </cell>
          <cell r="G55">
            <v>0</v>
          </cell>
          <cell r="H55">
            <v>0</v>
          </cell>
        </row>
        <row r="56">
          <cell r="A56" t="str">
            <v>1.1.1.3.1.1.185</v>
          </cell>
          <cell r="B56" t="str">
            <v>OLGA ARMINDA SALIM BALBOA</v>
          </cell>
          <cell r="C56">
            <v>28999.999999999985</v>
          </cell>
          <cell r="D56">
            <v>0</v>
          </cell>
          <cell r="E56">
            <v>0</v>
          </cell>
          <cell r="F56">
            <v>0</v>
          </cell>
          <cell r="G56">
            <v>28999.999999999985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143323.45440099714</v>
          </cell>
          <cell r="D58">
            <v>0</v>
          </cell>
          <cell r="E58">
            <v>114950.8612</v>
          </cell>
          <cell r="F58">
            <v>189723.45199999999</v>
          </cell>
          <cell r="G58">
            <v>68550.863600997152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1.1.1.3.1.1.260</v>
          </cell>
          <cell r="B60" t="str">
            <v xml:space="preserve">ORTHOPEDICS HADAR, S.A. DE C.V.  </v>
          </cell>
          <cell r="C60">
            <v>0</v>
          </cell>
          <cell r="D60">
            <v>0</v>
          </cell>
          <cell r="E60">
            <v>8531.7999999999993</v>
          </cell>
          <cell r="F60">
            <v>0</v>
          </cell>
          <cell r="G60">
            <v>8531.7999999998829</v>
          </cell>
          <cell r="H60">
            <v>0</v>
          </cell>
        </row>
        <row r="61">
          <cell r="A61" t="str">
            <v>1.1.1.3.1.1.271</v>
          </cell>
          <cell r="B61" t="str">
            <v>EDITH WEHBER GARCIA</v>
          </cell>
          <cell r="C61">
            <v>31648.094400000002</v>
          </cell>
          <cell r="D61">
            <v>0</v>
          </cell>
          <cell r="E61">
            <v>0</v>
          </cell>
          <cell r="F61">
            <v>0</v>
          </cell>
          <cell r="G61">
            <v>31648.094400000002</v>
          </cell>
          <cell r="H61">
            <v>0</v>
          </cell>
        </row>
        <row r="62">
          <cell r="A62" t="str">
            <v>1.1.1.3.1.1.277</v>
          </cell>
          <cell r="B62" t="str">
            <v xml:space="preserve">CENTRO HOSPITALARIO MAC S.A. DE C.V.  </v>
          </cell>
          <cell r="C62">
            <v>56074.051998999996</v>
          </cell>
          <cell r="D62">
            <v>0</v>
          </cell>
          <cell r="E62">
            <v>0</v>
          </cell>
          <cell r="F62">
            <v>0</v>
          </cell>
          <cell r="G62">
            <v>56074.051998999996</v>
          </cell>
          <cell r="H62">
            <v>0</v>
          </cell>
        </row>
        <row r="63">
          <cell r="A63" t="str">
            <v>1.1.1.3.1.1.285</v>
          </cell>
          <cell r="B63" t="str">
            <v xml:space="preserve">AXA ASSISTANCE MEXICO S.A. DE C.V.  </v>
          </cell>
          <cell r="C63">
            <v>173225.11999699951</v>
          </cell>
          <cell r="D63">
            <v>0</v>
          </cell>
          <cell r="E63">
            <v>0</v>
          </cell>
          <cell r="F63">
            <v>0</v>
          </cell>
          <cell r="G63">
            <v>173225.11999699951</v>
          </cell>
          <cell r="H63">
            <v>0</v>
          </cell>
        </row>
        <row r="64">
          <cell r="A64" t="str">
            <v>1.1.1.3.1.1.288</v>
          </cell>
          <cell r="B64" t="str">
            <v xml:space="preserve">UNIDAD HOSPITALARIA LA PAZ SA DE CV  </v>
          </cell>
          <cell r="C64">
            <v>18223.960400000025</v>
          </cell>
          <cell r="D64">
            <v>0</v>
          </cell>
          <cell r="E64">
            <v>0</v>
          </cell>
          <cell r="F64">
            <v>18223.9604</v>
          </cell>
          <cell r="G64">
            <v>0</v>
          </cell>
          <cell r="H64">
            <v>0</v>
          </cell>
        </row>
        <row r="65">
          <cell r="A65" t="str">
            <v>1.1.1.3.1.1.290</v>
          </cell>
          <cell r="B65" t="str">
            <v>GUILLERMINA JIMENEZ RODRIGUEZ</v>
          </cell>
          <cell r="C65">
            <v>3.5500000000001819</v>
          </cell>
          <cell r="D65">
            <v>0</v>
          </cell>
          <cell r="E65">
            <v>0</v>
          </cell>
          <cell r="F65">
            <v>0</v>
          </cell>
          <cell r="G65">
            <v>3.5500000000001819</v>
          </cell>
          <cell r="H65">
            <v>0</v>
          </cell>
        </row>
        <row r="66">
          <cell r="A66" t="str">
            <v>1.1.1.3.1.1.318</v>
          </cell>
          <cell r="B66" t="str">
            <v xml:space="preserve">RECYORTOPEDICS S.A. DE C.V.  </v>
          </cell>
          <cell r="C66">
            <v>62919.55999999991</v>
          </cell>
          <cell r="D66">
            <v>0</v>
          </cell>
          <cell r="E66">
            <v>42839.96</v>
          </cell>
          <cell r="F66">
            <v>62919.560000000012</v>
          </cell>
          <cell r="G66">
            <v>42839.959999999897</v>
          </cell>
          <cell r="H66">
            <v>0</v>
          </cell>
        </row>
        <row r="67">
          <cell r="A67" t="str">
            <v>1.1.1.3.1.1.368</v>
          </cell>
          <cell r="B67" t="str">
            <v>JULIO CESAR LOPEZ SALINAS</v>
          </cell>
          <cell r="C67">
            <v>0</v>
          </cell>
          <cell r="D67">
            <v>0</v>
          </cell>
          <cell r="E67">
            <v>6095.1620000000003</v>
          </cell>
          <cell r="F67">
            <v>6095.1620000000003</v>
          </cell>
          <cell r="G67">
            <v>0</v>
          </cell>
          <cell r="H67">
            <v>0</v>
          </cell>
        </row>
        <row r="68">
          <cell r="A68" t="str">
            <v>1.1.1.3.1.1.376</v>
          </cell>
          <cell r="B68" t="str">
            <v xml:space="preserve">ORTOLAP DEL SURESTE SA DE CV  </v>
          </cell>
          <cell r="C68">
            <v>117977.8348</v>
          </cell>
          <cell r="D68">
            <v>0</v>
          </cell>
          <cell r="E68">
            <v>0</v>
          </cell>
          <cell r="F68">
            <v>0</v>
          </cell>
          <cell r="G68">
            <v>117977.8348</v>
          </cell>
          <cell r="H68">
            <v>0</v>
          </cell>
        </row>
        <row r="69">
          <cell r="A69" t="str">
            <v>1.1.1.3.1.1.384</v>
          </cell>
          <cell r="B69" t="str">
            <v xml:space="preserve">SURGICAL SKILLS SC  </v>
          </cell>
          <cell r="C69">
            <v>0</v>
          </cell>
          <cell r="D69">
            <v>0</v>
          </cell>
          <cell r="E69">
            <v>9280</v>
          </cell>
          <cell r="F69">
            <v>9280</v>
          </cell>
          <cell r="G69">
            <v>0</v>
          </cell>
          <cell r="H69">
            <v>0</v>
          </cell>
        </row>
        <row r="70">
          <cell r="A70" t="str">
            <v>1.1.1.3.1.1.385</v>
          </cell>
          <cell r="B70" t="str">
            <v>MARCO ANTONIO CALVA PIMENTEL</v>
          </cell>
          <cell r="C70">
            <v>0</v>
          </cell>
          <cell r="D70">
            <v>0</v>
          </cell>
          <cell r="E70">
            <v>50491.579956000001</v>
          </cell>
          <cell r="F70">
            <v>50491.579956000001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259340.04545575962</v>
          </cell>
          <cell r="D71">
            <v>0</v>
          </cell>
          <cell r="E71">
            <v>14828.744200000001</v>
          </cell>
          <cell r="F71">
            <v>0</v>
          </cell>
          <cell r="G71">
            <v>274168.78965575958</v>
          </cell>
          <cell r="H71">
            <v>0</v>
          </cell>
        </row>
        <row r="72">
          <cell r="A72" t="str">
            <v>1.1.1.3.2.4</v>
          </cell>
          <cell r="B72" t="str">
            <v xml:space="preserve"> DEUDORES DIVERSOS </v>
          </cell>
          <cell r="C72">
            <v>16054.045455759611</v>
          </cell>
          <cell r="D72">
            <v>0</v>
          </cell>
          <cell r="E72">
            <v>5263.3141999999998</v>
          </cell>
          <cell r="F72">
            <v>0</v>
          </cell>
          <cell r="G72">
            <v>21317.35965575961</v>
          </cell>
          <cell r="H72">
            <v>0</v>
          </cell>
        </row>
        <row r="73">
          <cell r="A73" t="str">
            <v>1.1.1.3.2.4.1</v>
          </cell>
          <cell r="B73" t="str">
            <v xml:space="preserve"> DEUDORES DIVERSOS </v>
          </cell>
          <cell r="C73">
            <v>16054.045455759611</v>
          </cell>
          <cell r="D73">
            <v>0</v>
          </cell>
          <cell r="E73">
            <v>5263.3141999999998</v>
          </cell>
          <cell r="F73">
            <v>0</v>
          </cell>
          <cell r="G73">
            <v>21317.35965575961</v>
          </cell>
          <cell r="H73">
            <v>0</v>
          </cell>
        </row>
        <row r="74">
          <cell r="A74" t="str">
            <v>1.1.1.3.2.4.1.7</v>
          </cell>
          <cell r="B74" t="str">
            <v xml:space="preserve">DIVERSOS  </v>
          </cell>
          <cell r="C74">
            <v>2110.8694479999831</v>
          </cell>
          <cell r="D74">
            <v>0</v>
          </cell>
          <cell r="E74">
            <v>863.31420000000003</v>
          </cell>
          <cell r="F74">
            <v>0</v>
          </cell>
          <cell r="G74">
            <v>2974.1836479999829</v>
          </cell>
          <cell r="H74">
            <v>0</v>
          </cell>
        </row>
        <row r="75">
          <cell r="A75" t="str">
            <v>1.1.1.3.2.4.1.8</v>
          </cell>
          <cell r="B75" t="str">
            <v xml:space="preserve"> LOURDES VELAZQUEZ MERIN </v>
          </cell>
          <cell r="C75">
            <v>0</v>
          </cell>
          <cell r="D75">
            <v>0</v>
          </cell>
          <cell r="E75">
            <v>4400</v>
          </cell>
          <cell r="F75">
            <v>0</v>
          </cell>
          <cell r="G75">
            <v>4400</v>
          </cell>
          <cell r="H75">
            <v>0</v>
          </cell>
        </row>
        <row r="76">
          <cell r="A76" t="str">
            <v>1.1.1.3.2.4.1.11</v>
          </cell>
          <cell r="B76" t="str">
            <v>JULIO CESAR FUENTES MENDOZA</v>
          </cell>
          <cell r="C76">
            <v>13943.178</v>
          </cell>
          <cell r="D76">
            <v>0</v>
          </cell>
          <cell r="E76">
            <v>0</v>
          </cell>
          <cell r="F76">
            <v>0</v>
          </cell>
          <cell r="G76">
            <v>13943.178</v>
          </cell>
          <cell r="H76">
            <v>0</v>
          </cell>
        </row>
        <row r="77">
          <cell r="A77" t="str">
            <v>1.1.1.3.2.5</v>
          </cell>
          <cell r="B77" t="str">
            <v xml:space="preserve"> IMPUESTOS A FAVOR </v>
          </cell>
          <cell r="C77">
            <v>243286</v>
          </cell>
          <cell r="D77">
            <v>0</v>
          </cell>
          <cell r="E77">
            <v>9565.43</v>
          </cell>
          <cell r="F77">
            <v>0</v>
          </cell>
          <cell r="G77">
            <v>252851.42999999996</v>
          </cell>
          <cell r="H77">
            <v>0</v>
          </cell>
        </row>
        <row r="78">
          <cell r="A78" t="str">
            <v>1.1.1.3.2.5.1</v>
          </cell>
          <cell r="B78" t="str">
            <v>IVA A FAVOR</v>
          </cell>
          <cell r="C78">
            <v>0</v>
          </cell>
          <cell r="D78">
            <v>0</v>
          </cell>
          <cell r="E78">
            <v>8378.85</v>
          </cell>
          <cell r="F78">
            <v>0</v>
          </cell>
          <cell r="G78">
            <v>8378.8499999999858</v>
          </cell>
          <cell r="H78">
            <v>0</v>
          </cell>
        </row>
        <row r="79">
          <cell r="A79" t="str">
            <v>1.1.1.3.2.5.2</v>
          </cell>
          <cell r="B79" t="str">
            <v xml:space="preserve"> ISR A FAVOR </v>
          </cell>
          <cell r="C79">
            <v>243286</v>
          </cell>
          <cell r="D79">
            <v>0</v>
          </cell>
          <cell r="E79">
            <v>0</v>
          </cell>
          <cell r="F79">
            <v>0</v>
          </cell>
          <cell r="G79">
            <v>243286</v>
          </cell>
          <cell r="H79">
            <v>0</v>
          </cell>
        </row>
        <row r="80">
          <cell r="A80" t="str">
            <v>1.1.1.3.2.5.2.1</v>
          </cell>
          <cell r="B80" t="str">
            <v>ISR  PERSONAS MORALES REGIMEN GENERAL A FAVOR</v>
          </cell>
          <cell r="C80">
            <v>243286</v>
          </cell>
          <cell r="D80">
            <v>0</v>
          </cell>
          <cell r="E80">
            <v>0</v>
          </cell>
          <cell r="F80">
            <v>0</v>
          </cell>
          <cell r="G80">
            <v>243286</v>
          </cell>
          <cell r="H80">
            <v>0</v>
          </cell>
        </row>
        <row r="81">
          <cell r="A81" t="str">
            <v>1.1.1.3.2.5.7</v>
          </cell>
          <cell r="B81" t="str">
            <v>PAGO DE LO INDEBIDO</v>
          </cell>
          <cell r="C81">
            <v>0</v>
          </cell>
          <cell r="D81">
            <v>0</v>
          </cell>
          <cell r="E81">
            <v>1186.58</v>
          </cell>
          <cell r="F81">
            <v>0</v>
          </cell>
          <cell r="G81">
            <v>1186.58</v>
          </cell>
          <cell r="H81">
            <v>0</v>
          </cell>
        </row>
        <row r="82">
          <cell r="A82" t="str">
            <v>1.1.1.5</v>
          </cell>
          <cell r="B82" t="str">
            <v xml:space="preserve"> INVENTARIOS </v>
          </cell>
          <cell r="C82">
            <v>10211209.676525012</v>
          </cell>
          <cell r="D82">
            <v>0</v>
          </cell>
          <cell r="E82">
            <v>461728.05657699995</v>
          </cell>
          <cell r="F82">
            <v>373879.72475699987</v>
          </cell>
          <cell r="G82">
            <v>10299058.008345008</v>
          </cell>
          <cell r="H82">
            <v>0</v>
          </cell>
        </row>
        <row r="83">
          <cell r="A83" t="str">
            <v>1.1.1.5.1</v>
          </cell>
          <cell r="B83" t="str">
            <v xml:space="preserve"> PRODUCTOS TERMINADOS </v>
          </cell>
          <cell r="C83">
            <v>10211209.676525012</v>
          </cell>
          <cell r="D83">
            <v>0</v>
          </cell>
          <cell r="E83">
            <v>461728.05657699995</v>
          </cell>
          <cell r="F83">
            <v>373879.72475699987</v>
          </cell>
          <cell r="G83">
            <v>10299058.008345008</v>
          </cell>
          <cell r="H83">
            <v>0</v>
          </cell>
        </row>
        <row r="84">
          <cell r="A84" t="str">
            <v>1.1.1.5.1.1</v>
          </cell>
          <cell r="B84" t="str">
            <v xml:space="preserve"> ALMACÉN GENERAL </v>
          </cell>
          <cell r="C84">
            <v>10148355.705245011</v>
          </cell>
          <cell r="D84">
            <v>0</v>
          </cell>
          <cell r="E84">
            <v>455902.54044999997</v>
          </cell>
          <cell r="F84">
            <v>373879.72475699987</v>
          </cell>
          <cell r="G84">
            <v>10230378.520938007</v>
          </cell>
          <cell r="H84">
            <v>0</v>
          </cell>
        </row>
        <row r="85">
          <cell r="A85" t="str">
            <v>1.1.1.5.1.3</v>
          </cell>
          <cell r="B85" t="str">
            <v xml:space="preserve"> ALMACEN REMISIONES </v>
          </cell>
          <cell r="C85">
            <v>58563.08310900045</v>
          </cell>
          <cell r="D85">
            <v>0</v>
          </cell>
          <cell r="E85">
            <v>603.12341200000003</v>
          </cell>
          <cell r="F85">
            <v>0</v>
          </cell>
          <cell r="G85">
            <v>59166.206521000437</v>
          </cell>
          <cell r="H85">
            <v>0</v>
          </cell>
        </row>
        <row r="86">
          <cell r="A86" t="str">
            <v>1.1.1.5.1.4</v>
          </cell>
          <cell r="B86" t="str">
            <v xml:space="preserve"> ALMACÉN CONSIGNACION </v>
          </cell>
          <cell r="C86">
            <v>4289.8931280000052</v>
          </cell>
          <cell r="D86">
            <v>0</v>
          </cell>
          <cell r="E86">
            <v>465</v>
          </cell>
          <cell r="F86">
            <v>0</v>
          </cell>
          <cell r="G86">
            <v>4754.8931280000052</v>
          </cell>
          <cell r="H86">
            <v>0</v>
          </cell>
        </row>
        <row r="87">
          <cell r="A87" t="str">
            <v>1.1.1.5.1.5</v>
          </cell>
          <cell r="B87" t="str">
            <v xml:space="preserve"> ALMACÉN QUERÉTARO </v>
          </cell>
          <cell r="C87">
            <v>0.99369099994783028</v>
          </cell>
          <cell r="D87">
            <v>0</v>
          </cell>
          <cell r="E87">
            <v>16.726103000000002</v>
          </cell>
          <cell r="F87">
            <v>0</v>
          </cell>
          <cell r="G87">
            <v>17.719793999999638</v>
          </cell>
          <cell r="H87">
            <v>0</v>
          </cell>
        </row>
        <row r="88">
          <cell r="A88" t="str">
            <v>1.1.1.5.1.6</v>
          </cell>
          <cell r="B88" t="str">
            <v xml:space="preserve"> ALMACÉN MEDSTENT </v>
          </cell>
          <cell r="C88">
            <v>0</v>
          </cell>
          <cell r="D88">
            <v>0</v>
          </cell>
          <cell r="E88">
            <v>4740.666612</v>
          </cell>
          <cell r="F88">
            <v>0</v>
          </cell>
          <cell r="G88">
            <v>4740.6638089997987</v>
          </cell>
          <cell r="H88">
            <v>0</v>
          </cell>
        </row>
        <row r="89">
          <cell r="A89" t="str">
            <v>1.1.1.9</v>
          </cell>
          <cell r="B89" t="str">
            <v xml:space="preserve"> PAGOS ANTICIPADOS </v>
          </cell>
          <cell r="C89">
            <v>5841.9521922403492</v>
          </cell>
          <cell r="D89">
            <v>0</v>
          </cell>
          <cell r="E89">
            <v>77704.41</v>
          </cell>
          <cell r="F89">
            <v>42224</v>
          </cell>
          <cell r="G89">
            <v>41322.362192240347</v>
          </cell>
          <cell r="H89">
            <v>0</v>
          </cell>
        </row>
        <row r="90">
          <cell r="A90" t="str">
            <v>1.1.1.9.1</v>
          </cell>
          <cell r="B90" t="str">
            <v xml:space="preserve"> ANTICIPO A PROVEEDORES </v>
          </cell>
          <cell r="C90">
            <v>449.00219224034845</v>
          </cell>
          <cell r="D90">
            <v>0</v>
          </cell>
          <cell r="E90">
            <v>72224</v>
          </cell>
          <cell r="F90">
            <v>42224</v>
          </cell>
          <cell r="G90">
            <v>30449.002192240347</v>
          </cell>
          <cell r="H90">
            <v>0</v>
          </cell>
        </row>
        <row r="91">
          <cell r="A91" t="str">
            <v>1.1.1.9.1.1</v>
          </cell>
          <cell r="B91" t="str">
            <v xml:space="preserve"> ANTICIPO A PROVEEDORES NACIONAL </v>
          </cell>
          <cell r="C91">
            <v>449.00219224034845</v>
          </cell>
          <cell r="D91">
            <v>0</v>
          </cell>
          <cell r="E91">
            <v>72224</v>
          </cell>
          <cell r="F91">
            <v>42224</v>
          </cell>
          <cell r="G91">
            <v>30449.002192240347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42224</v>
          </cell>
          <cell r="F92">
            <v>42224</v>
          </cell>
          <cell r="G92">
            <v>0</v>
          </cell>
          <cell r="H92">
            <v>0</v>
          </cell>
        </row>
        <row r="93">
          <cell r="A93" t="str">
            <v>1.1.1.9.1.1.20</v>
          </cell>
          <cell r="B93" t="str">
            <v xml:space="preserve">CATARINO SEBASTIAN ESTRELLA MENDEZ  </v>
          </cell>
          <cell r="C93">
            <v>0</v>
          </cell>
          <cell r="D93">
            <v>0</v>
          </cell>
          <cell r="E93">
            <v>30000</v>
          </cell>
          <cell r="F93">
            <v>0</v>
          </cell>
          <cell r="G93">
            <v>30000</v>
          </cell>
          <cell r="H93">
            <v>0</v>
          </cell>
        </row>
        <row r="94">
          <cell r="A94" t="str">
            <v>1.1.1.9.1.1.52</v>
          </cell>
          <cell r="B94" t="str">
            <v>LOURDES VELAZQUEZ MERIN</v>
          </cell>
          <cell r="C94">
            <v>449</v>
          </cell>
          <cell r="D94">
            <v>0</v>
          </cell>
          <cell r="E94">
            <v>0</v>
          </cell>
          <cell r="F94">
            <v>0</v>
          </cell>
          <cell r="G94">
            <v>449</v>
          </cell>
          <cell r="H94">
            <v>0</v>
          </cell>
        </row>
        <row r="95">
          <cell r="A95" t="str">
            <v>1.1.1.9.7</v>
          </cell>
          <cell r="B95" t="str">
            <v xml:space="preserve"> SEGUROS Y FIANZAS PAGADAS POR ANTICIPADO </v>
          </cell>
          <cell r="C95">
            <v>5392.9500000000007</v>
          </cell>
          <cell r="D95">
            <v>0</v>
          </cell>
          <cell r="E95">
            <v>5480.41</v>
          </cell>
          <cell r="F95">
            <v>0</v>
          </cell>
          <cell r="G95">
            <v>10873.36</v>
          </cell>
          <cell r="H95">
            <v>0</v>
          </cell>
        </row>
        <row r="96">
          <cell r="A96" t="str">
            <v>1.1.1.9.7.1</v>
          </cell>
          <cell r="B96" t="str">
            <v xml:space="preserve"> SEGUROS Y FIANZAS PAGADOS POR ANTICIPADO NACIONAL </v>
          </cell>
          <cell r="C96">
            <v>5392.9500000000007</v>
          </cell>
          <cell r="D96">
            <v>0</v>
          </cell>
          <cell r="E96">
            <v>5480.41</v>
          </cell>
          <cell r="F96">
            <v>0</v>
          </cell>
          <cell r="G96">
            <v>10873.36</v>
          </cell>
          <cell r="H96">
            <v>0</v>
          </cell>
        </row>
        <row r="97">
          <cell r="A97" t="str">
            <v>1.1.1.9.7.1.1</v>
          </cell>
          <cell r="B97" t="str">
            <v xml:space="preserve">VOLKSWAGEN LEASING SA DE CV  </v>
          </cell>
          <cell r="C97">
            <v>5392.9500000000007</v>
          </cell>
          <cell r="D97">
            <v>0</v>
          </cell>
          <cell r="E97">
            <v>5480.41</v>
          </cell>
          <cell r="F97">
            <v>0</v>
          </cell>
          <cell r="G97">
            <v>10873.36</v>
          </cell>
          <cell r="H97">
            <v>0</v>
          </cell>
        </row>
        <row r="98">
          <cell r="A98" t="str">
            <v>1.1.1.10</v>
          </cell>
          <cell r="B98" t="str">
            <v xml:space="preserve"> OTROS ACTIVOS A CORTO PLAZO </v>
          </cell>
          <cell r="C98">
            <v>1929566.2338965307</v>
          </cell>
          <cell r="D98">
            <v>0</v>
          </cell>
          <cell r="E98">
            <v>297740.53671099996</v>
          </cell>
          <cell r="F98">
            <v>328817.28771099995</v>
          </cell>
          <cell r="G98">
            <v>1898489.4828965308</v>
          </cell>
          <cell r="H98">
            <v>0</v>
          </cell>
        </row>
        <row r="99">
          <cell r="A99" t="str">
            <v>1.1.1.10.1</v>
          </cell>
          <cell r="B99" t="str">
            <v xml:space="preserve"> IMPUESTOS ACREDITABLES PAGADOS </v>
          </cell>
          <cell r="C99">
            <v>-764.8747878892118</v>
          </cell>
          <cell r="D99">
            <v>0</v>
          </cell>
          <cell r="E99">
            <v>164119.70771099991</v>
          </cell>
          <cell r="F99">
            <v>164587.42000000001</v>
          </cell>
          <cell r="G99">
            <v>-1232.5870768893164</v>
          </cell>
          <cell r="H99">
            <v>0</v>
          </cell>
        </row>
        <row r="100">
          <cell r="A100" t="str">
            <v>1.1.1.10.1.1</v>
          </cell>
          <cell r="B100" t="str">
            <v xml:space="preserve"> IVA ACREDITABLE PAGADO </v>
          </cell>
          <cell r="C100">
            <v>-764.87158788926899</v>
          </cell>
          <cell r="D100">
            <v>0</v>
          </cell>
          <cell r="E100">
            <v>164119.70771099991</v>
          </cell>
          <cell r="F100">
            <v>164587.42000000001</v>
          </cell>
          <cell r="G100">
            <v>-1232.5838768893736</v>
          </cell>
          <cell r="H100">
            <v>0</v>
          </cell>
        </row>
        <row r="101">
          <cell r="A101" t="str">
            <v>1.1.1.10.1.1.1</v>
          </cell>
          <cell r="B101" t="str">
            <v>IVA ACREDITABLE 16% PAGADO</v>
          </cell>
          <cell r="C101">
            <v>-764.87158788926899</v>
          </cell>
          <cell r="D101">
            <v>0</v>
          </cell>
          <cell r="E101">
            <v>164119.70771099991</v>
          </cell>
          <cell r="F101">
            <v>164587.42000000001</v>
          </cell>
          <cell r="G101">
            <v>-1232.5838768893736</v>
          </cell>
          <cell r="H101">
            <v>0</v>
          </cell>
        </row>
        <row r="102">
          <cell r="A102" t="str">
            <v>1.1.1.10.2</v>
          </cell>
          <cell r="B102" t="str">
            <v xml:space="preserve"> IMPUESTOS ACREDITABLES POR PAGAR </v>
          </cell>
          <cell r="C102">
            <v>1930069.5486844198</v>
          </cell>
          <cell r="D102">
            <v>0</v>
          </cell>
          <cell r="E102">
            <v>133357.0290000001</v>
          </cell>
          <cell r="F102">
            <v>163965.86771099991</v>
          </cell>
          <cell r="G102">
            <v>1899460.70997342</v>
          </cell>
          <cell r="H102">
            <v>0</v>
          </cell>
        </row>
        <row r="103">
          <cell r="A103" t="str">
            <v>1.1.1.10.2.1</v>
          </cell>
          <cell r="B103" t="str">
            <v xml:space="preserve"> IVA PENDIENTE DE PAGO </v>
          </cell>
          <cell r="C103">
            <v>1930069.5487844199</v>
          </cell>
          <cell r="D103">
            <v>0</v>
          </cell>
          <cell r="E103">
            <v>133357.0290000001</v>
          </cell>
          <cell r="F103">
            <v>163965.86771099991</v>
          </cell>
          <cell r="G103">
            <v>1899460.7100734201</v>
          </cell>
          <cell r="H103">
            <v>0</v>
          </cell>
        </row>
        <row r="104">
          <cell r="A104" t="str">
            <v>1.1.1.10.2.1.1</v>
          </cell>
          <cell r="B104" t="str">
            <v>IVA ACREDITABLE 16% PENDIENTE DE PAGO</v>
          </cell>
          <cell r="C104">
            <v>1930069.5487844199</v>
          </cell>
          <cell r="D104">
            <v>0</v>
          </cell>
          <cell r="E104">
            <v>133357.0290000001</v>
          </cell>
          <cell r="F104">
            <v>163965.86771099991</v>
          </cell>
          <cell r="G104">
            <v>1899460.7100734201</v>
          </cell>
          <cell r="H104">
            <v>0</v>
          </cell>
        </row>
        <row r="105">
          <cell r="A105" t="str">
            <v>1.1.1.10.5</v>
          </cell>
          <cell r="B105" t="str">
            <v xml:space="preserve"> ESTIMULOS FISCALES </v>
          </cell>
          <cell r="C105">
            <v>261.5599999999904</v>
          </cell>
          <cell r="D105">
            <v>0</v>
          </cell>
          <cell r="E105">
            <v>263.8</v>
          </cell>
          <cell r="F105">
            <v>264</v>
          </cell>
          <cell r="G105">
            <v>261.35999999999041</v>
          </cell>
          <cell r="H105">
            <v>0</v>
          </cell>
        </row>
        <row r="106">
          <cell r="A106" t="str">
            <v>1.1.1.10.5.1</v>
          </cell>
          <cell r="B106" t="str">
            <v xml:space="preserve"> SUBSIDIO AL EMPLEO POR APLICAR </v>
          </cell>
          <cell r="C106">
            <v>261.5599999999904</v>
          </cell>
          <cell r="D106">
            <v>0</v>
          </cell>
          <cell r="E106">
            <v>263.8</v>
          </cell>
          <cell r="F106">
            <v>264</v>
          </cell>
          <cell r="G106">
            <v>261.35999999999041</v>
          </cell>
          <cell r="H106">
            <v>0</v>
          </cell>
        </row>
        <row r="107">
          <cell r="A107" t="str">
            <v>1.1.1.10.5.1.1</v>
          </cell>
          <cell r="B107" t="str">
            <v>SUBSIDIO AL EMPLEO POR APLICAR</v>
          </cell>
          <cell r="C107">
            <v>261.5599999999904</v>
          </cell>
          <cell r="D107">
            <v>0</v>
          </cell>
          <cell r="E107">
            <v>263.8</v>
          </cell>
          <cell r="F107">
            <v>264</v>
          </cell>
          <cell r="G107">
            <v>261.35999999999041</v>
          </cell>
          <cell r="H107">
            <v>0</v>
          </cell>
        </row>
        <row r="108">
          <cell r="A108" t="str">
            <v>1.1.2</v>
          </cell>
          <cell r="B108" t="str">
            <v xml:space="preserve"> ACTIVOS A LARGO PLAZO </v>
          </cell>
          <cell r="C108">
            <v>3872188.2336000302</v>
          </cell>
          <cell r="D108">
            <v>0</v>
          </cell>
          <cell r="E108">
            <v>0</v>
          </cell>
          <cell r="F108">
            <v>64326.555800000016</v>
          </cell>
          <cell r="G108">
            <v>3807861.67780003</v>
          </cell>
          <cell r="H108">
            <v>0</v>
          </cell>
        </row>
        <row r="109">
          <cell r="A109" t="str">
            <v>1.1.2.1</v>
          </cell>
          <cell r="B109" t="str">
            <v xml:space="preserve"> PROPIEDADES, PLANTA Y EQUIPO </v>
          </cell>
          <cell r="C109">
            <v>3785257.7936000302</v>
          </cell>
          <cell r="D109">
            <v>0</v>
          </cell>
          <cell r="E109">
            <v>0</v>
          </cell>
          <cell r="F109">
            <v>64326.555800000016</v>
          </cell>
          <cell r="G109">
            <v>3720931.23780003</v>
          </cell>
          <cell r="H109">
            <v>0</v>
          </cell>
        </row>
        <row r="110">
          <cell r="A110" t="str">
            <v>1.1.2.1.2</v>
          </cell>
          <cell r="B110" t="str">
            <v xml:space="preserve"> COMPONENTES SUJETOS A DEPRECIACION </v>
          </cell>
          <cell r="C110">
            <v>10910943.149800001</v>
          </cell>
          <cell r="D110">
            <v>0</v>
          </cell>
          <cell r="E110">
            <v>0</v>
          </cell>
          <cell r="F110">
            <v>0</v>
          </cell>
          <cell r="G110">
            <v>10910943.149800001</v>
          </cell>
          <cell r="H110">
            <v>0</v>
          </cell>
        </row>
        <row r="111">
          <cell r="A111" t="str">
            <v>1.1.2.1.2.2</v>
          </cell>
          <cell r="B111" t="str">
            <v xml:space="preserve"> MAQUINARIA Y EQUIPO </v>
          </cell>
          <cell r="C111">
            <v>7399085.2199999997</v>
          </cell>
          <cell r="D111">
            <v>0</v>
          </cell>
          <cell r="E111">
            <v>0</v>
          </cell>
          <cell r="F111">
            <v>0</v>
          </cell>
          <cell r="G111">
            <v>7399085.2199999997</v>
          </cell>
          <cell r="H111">
            <v>0</v>
          </cell>
        </row>
        <row r="112">
          <cell r="A112" t="str">
            <v>1.1.2.1.2.2.1</v>
          </cell>
          <cell r="B112" t="str">
            <v xml:space="preserve"> MAQUINARIA Y EQUIPO </v>
          </cell>
          <cell r="C112">
            <v>7399085.2199999997</v>
          </cell>
          <cell r="D112">
            <v>0</v>
          </cell>
          <cell r="E112">
            <v>0</v>
          </cell>
          <cell r="F112">
            <v>0</v>
          </cell>
          <cell r="G112">
            <v>7399085.2199999997</v>
          </cell>
          <cell r="H112">
            <v>0</v>
          </cell>
        </row>
        <row r="113">
          <cell r="A113" t="str">
            <v>1.1.2.1.2.2.1.2</v>
          </cell>
          <cell r="B113" t="str">
            <v>MAQUINARIA Y EQUIPO</v>
          </cell>
          <cell r="C113">
            <v>6713370.2999999998</v>
          </cell>
          <cell r="D113">
            <v>0</v>
          </cell>
          <cell r="E113">
            <v>0</v>
          </cell>
          <cell r="F113">
            <v>0</v>
          </cell>
          <cell r="G113">
            <v>6713370.2999999998</v>
          </cell>
          <cell r="H113">
            <v>0</v>
          </cell>
        </row>
        <row r="114">
          <cell r="A114" t="str">
            <v>1.1.2.1.2.3</v>
          </cell>
          <cell r="B114" t="str">
            <v xml:space="preserve"> EQUIPO DE TRANSPORTE </v>
          </cell>
          <cell r="C114">
            <v>74870.69</v>
          </cell>
          <cell r="D114">
            <v>0</v>
          </cell>
          <cell r="E114">
            <v>0</v>
          </cell>
          <cell r="F114">
            <v>0</v>
          </cell>
          <cell r="G114">
            <v>74870.69</v>
          </cell>
          <cell r="H114">
            <v>0</v>
          </cell>
        </row>
        <row r="115">
          <cell r="A115" t="str">
            <v>1.1.2.1.2.3.1</v>
          </cell>
          <cell r="B115" t="str">
            <v xml:space="preserve"> EQUIPO DE TRANSPORTE </v>
          </cell>
          <cell r="C115">
            <v>74870.69</v>
          </cell>
          <cell r="D115">
            <v>0</v>
          </cell>
          <cell r="E115">
            <v>0</v>
          </cell>
          <cell r="F115">
            <v>0</v>
          </cell>
          <cell r="G115">
            <v>74870.69</v>
          </cell>
          <cell r="H115">
            <v>0</v>
          </cell>
        </row>
        <row r="116">
          <cell r="A116" t="str">
            <v>1.1.2.1.2.4</v>
          </cell>
          <cell r="B116" t="str">
            <v xml:space="preserve"> MOBILIARIO Y EQUIPO DE OFICINA </v>
          </cell>
          <cell r="C116">
            <v>8091</v>
          </cell>
          <cell r="D116">
            <v>0</v>
          </cell>
          <cell r="E116">
            <v>0</v>
          </cell>
          <cell r="F116">
            <v>0</v>
          </cell>
          <cell r="G116">
            <v>8091</v>
          </cell>
          <cell r="H116">
            <v>0</v>
          </cell>
        </row>
        <row r="117">
          <cell r="A117" t="str">
            <v>1.1.2.1.2.4.1</v>
          </cell>
          <cell r="B117" t="str">
            <v xml:space="preserve"> MOBILIARIO Y EQUIPO DE OFICINA </v>
          </cell>
          <cell r="C117">
            <v>8091</v>
          </cell>
          <cell r="D117">
            <v>0</v>
          </cell>
          <cell r="E117">
            <v>0</v>
          </cell>
          <cell r="F117">
            <v>0</v>
          </cell>
          <cell r="G117">
            <v>8091</v>
          </cell>
          <cell r="H117">
            <v>0</v>
          </cell>
        </row>
        <row r="118">
          <cell r="A118" t="str">
            <v>1.1.2.1.2.4.1.1</v>
          </cell>
          <cell r="B118" t="str">
            <v>MOBILIARIO Y EQUIPO DE OFICINA</v>
          </cell>
          <cell r="C118">
            <v>8091</v>
          </cell>
          <cell r="D118">
            <v>0</v>
          </cell>
          <cell r="E118">
            <v>0</v>
          </cell>
          <cell r="F118">
            <v>0</v>
          </cell>
          <cell r="G118">
            <v>8091</v>
          </cell>
          <cell r="H118">
            <v>0</v>
          </cell>
        </row>
        <row r="119">
          <cell r="A119" t="str">
            <v>1.1.2.1.2.5</v>
          </cell>
          <cell r="B119" t="str">
            <v xml:space="preserve"> EQUIPO DE COMPUTO </v>
          </cell>
          <cell r="C119">
            <v>3402996.2398000001</v>
          </cell>
          <cell r="D119">
            <v>0</v>
          </cell>
          <cell r="E119">
            <v>0</v>
          </cell>
          <cell r="F119">
            <v>0</v>
          </cell>
          <cell r="G119">
            <v>3402996.2398000001</v>
          </cell>
          <cell r="H119">
            <v>0</v>
          </cell>
        </row>
        <row r="120">
          <cell r="A120" t="str">
            <v>1.1.2.1.2.5.1</v>
          </cell>
          <cell r="B120" t="str">
            <v xml:space="preserve"> EQUIPO DE COMPUTO </v>
          </cell>
          <cell r="C120">
            <v>3402996.2398000001</v>
          </cell>
          <cell r="D120">
            <v>0</v>
          </cell>
          <cell r="E120">
            <v>0</v>
          </cell>
          <cell r="F120">
            <v>0</v>
          </cell>
          <cell r="G120">
            <v>3402996.2398000001</v>
          </cell>
          <cell r="H120">
            <v>0</v>
          </cell>
        </row>
        <row r="121">
          <cell r="A121" t="str">
            <v>1.1.2.1.2.5.1.1</v>
          </cell>
          <cell r="B121" t="str">
            <v>EQUIPO DE COMPUTO</v>
          </cell>
          <cell r="C121">
            <v>3378583.3</v>
          </cell>
          <cell r="D121">
            <v>0</v>
          </cell>
          <cell r="E121">
            <v>0</v>
          </cell>
          <cell r="F121">
            <v>0</v>
          </cell>
          <cell r="G121">
            <v>3378583.3</v>
          </cell>
          <cell r="H121">
            <v>0</v>
          </cell>
        </row>
        <row r="122">
          <cell r="A122" t="str">
            <v>1.1.2.1.2.16</v>
          </cell>
          <cell r="B122" t="str">
            <v xml:space="preserve"> OTROS ACTIVOS FIJOS </v>
          </cell>
          <cell r="C122">
            <v>25900</v>
          </cell>
          <cell r="D122">
            <v>0</v>
          </cell>
          <cell r="E122">
            <v>0</v>
          </cell>
          <cell r="F122">
            <v>0</v>
          </cell>
          <cell r="G122">
            <v>25900</v>
          </cell>
          <cell r="H122">
            <v>0</v>
          </cell>
        </row>
        <row r="123">
          <cell r="A123" t="str">
            <v>1.1.2.1.2.16.1</v>
          </cell>
          <cell r="B123" t="str">
            <v xml:space="preserve"> OTROS ACTIVOS FIJOS </v>
          </cell>
          <cell r="C123">
            <v>25900</v>
          </cell>
          <cell r="D123">
            <v>0</v>
          </cell>
          <cell r="E123">
            <v>0</v>
          </cell>
          <cell r="F123">
            <v>0</v>
          </cell>
          <cell r="G123">
            <v>25900</v>
          </cell>
          <cell r="H123">
            <v>0</v>
          </cell>
        </row>
        <row r="124">
          <cell r="A124" t="str">
            <v>1.1.2.1.2.16.1.4</v>
          </cell>
          <cell r="B124" t="str">
            <v>OTROS ACTIVOS FIJOS</v>
          </cell>
          <cell r="C124">
            <v>25900</v>
          </cell>
          <cell r="D124">
            <v>0</v>
          </cell>
          <cell r="E124">
            <v>0</v>
          </cell>
          <cell r="F124">
            <v>0</v>
          </cell>
          <cell r="G124">
            <v>25900</v>
          </cell>
          <cell r="H124">
            <v>0</v>
          </cell>
        </row>
        <row r="125">
          <cell r="A125" t="str">
            <v>1.1.2.1.3</v>
          </cell>
          <cell r="B125" t="str">
            <v xml:space="preserve"> DEPRECIACIONES ACUMULADAS </v>
          </cell>
          <cell r="C125">
            <v>0</v>
          </cell>
          <cell r="D125">
            <v>7125685.3561999705</v>
          </cell>
          <cell r="E125">
            <v>0</v>
          </cell>
          <cell r="F125">
            <v>64326.555800000016</v>
          </cell>
          <cell r="G125">
            <v>0</v>
          </cell>
          <cell r="H125">
            <v>7190011.9119999707</v>
          </cell>
        </row>
        <row r="126">
          <cell r="A126" t="str">
            <v>1.1.2.1.3.2</v>
          </cell>
          <cell r="B126" t="str">
            <v>DEPRECIACION ACUMULADA DE MAQUINARIA  Y EQUIPO</v>
          </cell>
          <cell r="C126">
            <v>0</v>
          </cell>
          <cell r="D126">
            <v>3644307.6831999938</v>
          </cell>
          <cell r="E126">
            <v>0</v>
          </cell>
          <cell r="F126">
            <v>61441.83360000002</v>
          </cell>
          <cell r="G126">
            <v>0</v>
          </cell>
          <cell r="H126">
            <v>3705749.5167999938</v>
          </cell>
        </row>
        <row r="127">
          <cell r="A127" t="str">
            <v>1.1.2.1.3.3</v>
          </cell>
          <cell r="B127" t="str">
            <v>DEPRECIACION ACUMULADA DE EQUIPO DE TRANSPORTE</v>
          </cell>
          <cell r="C127">
            <v>0</v>
          </cell>
          <cell r="D127">
            <v>51473.599999999991</v>
          </cell>
          <cell r="E127">
            <v>0</v>
          </cell>
          <cell r="F127">
            <v>1559.81</v>
          </cell>
          <cell r="G127">
            <v>0</v>
          </cell>
          <cell r="H127">
            <v>53033.409999999989</v>
          </cell>
        </row>
        <row r="128">
          <cell r="A128" t="str">
            <v>1.1.2.1.3.4</v>
          </cell>
          <cell r="B128" t="str">
            <v>DEPRECIACION ACUMULADA DE MOBILIARIO Y EQUIPO DE OFICINA</v>
          </cell>
          <cell r="C128">
            <v>0</v>
          </cell>
          <cell r="D128">
            <v>6270.5321000000104</v>
          </cell>
          <cell r="E128">
            <v>0</v>
          </cell>
          <cell r="F128">
            <v>67.433300000000003</v>
          </cell>
          <cell r="G128">
            <v>0</v>
          </cell>
          <cell r="H128">
            <v>6337.96540000001</v>
          </cell>
        </row>
        <row r="129">
          <cell r="A129" t="str">
            <v>1.1.2.1.3.5</v>
          </cell>
          <cell r="B129" t="str">
            <v>DEPRECIACION ACUMULADA DE EQUIPO DE COMPUTO</v>
          </cell>
          <cell r="C129">
            <v>0</v>
          </cell>
          <cell r="D129">
            <v>3397733.5408999762</v>
          </cell>
          <cell r="E129">
            <v>0</v>
          </cell>
          <cell r="F129">
            <v>1257.4789000000001</v>
          </cell>
          <cell r="G129">
            <v>0</v>
          </cell>
          <cell r="H129">
            <v>3398991.0197999761</v>
          </cell>
        </row>
        <row r="130">
          <cell r="A130" t="str">
            <v>1.1.2.1.3.16</v>
          </cell>
          <cell r="B130" t="str">
            <v>DEPRECIACION ACUMULADA DE OTROS ACTIVOS FIJOS</v>
          </cell>
          <cell r="C130">
            <v>0</v>
          </cell>
          <cell r="D130">
            <v>25900</v>
          </cell>
          <cell r="E130">
            <v>0</v>
          </cell>
          <cell r="F130">
            <v>0</v>
          </cell>
          <cell r="G130">
            <v>0</v>
          </cell>
          <cell r="H130">
            <v>25900</v>
          </cell>
        </row>
        <row r="131">
          <cell r="A131" t="str">
            <v>1.1.2.5</v>
          </cell>
          <cell r="B131" t="str">
            <v xml:space="preserve"> OTROS ACTIVOS A LARGO PLAZO </v>
          </cell>
          <cell r="C131">
            <v>86930.44</v>
          </cell>
          <cell r="D131">
            <v>0</v>
          </cell>
          <cell r="E131">
            <v>0</v>
          </cell>
          <cell r="F131">
            <v>0</v>
          </cell>
          <cell r="G131">
            <v>86930.44</v>
          </cell>
          <cell r="H131">
            <v>0</v>
          </cell>
        </row>
        <row r="132">
          <cell r="A132" t="str">
            <v>1.1.2.5.7</v>
          </cell>
          <cell r="B132" t="str">
            <v xml:space="preserve"> DEPOSITOS EN GARANTIA </v>
          </cell>
          <cell r="C132">
            <v>86930.44</v>
          </cell>
          <cell r="D132">
            <v>0</v>
          </cell>
          <cell r="E132">
            <v>0</v>
          </cell>
          <cell r="F132">
            <v>0</v>
          </cell>
          <cell r="G132">
            <v>86930.44</v>
          </cell>
          <cell r="H132">
            <v>0</v>
          </cell>
        </row>
        <row r="133">
          <cell r="A133" t="str">
            <v>1.1.2.5.7.2</v>
          </cell>
          <cell r="B133" t="str">
            <v xml:space="preserve"> DEPOSITOS EN GARANTIA DE ARRENDAMIENTO DE BIENES INMUEBLES </v>
          </cell>
          <cell r="C133">
            <v>86930.44</v>
          </cell>
          <cell r="D133">
            <v>0</v>
          </cell>
          <cell r="E133">
            <v>0</v>
          </cell>
          <cell r="F133">
            <v>0</v>
          </cell>
          <cell r="G133">
            <v>86930.44</v>
          </cell>
          <cell r="H133">
            <v>0</v>
          </cell>
        </row>
        <row r="134">
          <cell r="A134" t="str">
            <v>1.1.2.5.7.2.1</v>
          </cell>
          <cell r="B134" t="str">
            <v xml:space="preserve">DEPOSITOS EN GARANTIA 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1.2</v>
          </cell>
          <cell r="B135" t="str">
            <v xml:space="preserve"> PASIVO </v>
          </cell>
          <cell r="C135">
            <v>0</v>
          </cell>
          <cell r="D135">
            <v>15061488.92344798</v>
          </cell>
          <cell r="E135">
            <v>1687437.0179440002</v>
          </cell>
          <cell r="F135">
            <v>1551023.9937189999</v>
          </cell>
          <cell r="G135">
            <v>0</v>
          </cell>
          <cell r="H135">
            <v>14925075.899222979</v>
          </cell>
        </row>
        <row r="136">
          <cell r="A136" t="str">
            <v>1.2.1</v>
          </cell>
          <cell r="B136" t="str">
            <v xml:space="preserve"> PASIVOS A CORTO PLAZO </v>
          </cell>
          <cell r="C136">
            <v>0</v>
          </cell>
          <cell r="D136">
            <v>15061488.92344798</v>
          </cell>
          <cell r="E136">
            <v>1687437.0179440002</v>
          </cell>
          <cell r="F136">
            <v>1551023.9937189999</v>
          </cell>
          <cell r="G136">
            <v>0</v>
          </cell>
          <cell r="H136">
            <v>14925075.899222979</v>
          </cell>
        </row>
        <row r="137">
          <cell r="A137" t="str">
            <v>1.2.1.1</v>
          </cell>
          <cell r="B137" t="str">
            <v xml:space="preserve"> PROVEEDORES </v>
          </cell>
          <cell r="C137">
            <v>0</v>
          </cell>
          <cell r="D137">
            <v>14102452.119706256</v>
          </cell>
          <cell r="E137">
            <v>1143262.2899999998</v>
          </cell>
          <cell r="F137">
            <v>1048583.9007000001</v>
          </cell>
          <cell r="G137">
            <v>0</v>
          </cell>
          <cell r="H137">
            <v>14007773.730406258</v>
          </cell>
        </row>
        <row r="138">
          <cell r="A138" t="str">
            <v>1.2.1.1.1</v>
          </cell>
          <cell r="B138" t="str">
            <v xml:space="preserve"> PROVEEDORES NACIONALES </v>
          </cell>
          <cell r="C138">
            <v>0</v>
          </cell>
          <cell r="D138">
            <v>14102452.119706256</v>
          </cell>
          <cell r="E138">
            <v>1143262.2899999998</v>
          </cell>
          <cell r="F138">
            <v>1048583.9007000001</v>
          </cell>
          <cell r="G138">
            <v>0</v>
          </cell>
          <cell r="H138">
            <v>14007773.730406258</v>
          </cell>
        </row>
        <row r="139">
          <cell r="A139" t="str">
            <v>1.2.1.1.1.1</v>
          </cell>
          <cell r="B139" t="str">
            <v xml:space="preserve">ARTROMED SA DE CV  </v>
          </cell>
          <cell r="C139">
            <v>0</v>
          </cell>
          <cell r="D139">
            <v>1394038.3999999994</v>
          </cell>
          <cell r="E139">
            <v>35623.599999999999</v>
          </cell>
          <cell r="F139">
            <v>64101.599999999999</v>
          </cell>
          <cell r="G139">
            <v>0</v>
          </cell>
          <cell r="H139">
            <v>1422516.3999999994</v>
          </cell>
        </row>
        <row r="140">
          <cell r="A140" t="str">
            <v>1.2.1.1.1.3</v>
          </cell>
          <cell r="B140" t="str">
            <v xml:space="preserve">SMITH &amp;amp; NEPHEW, S.A DE, C.V  </v>
          </cell>
          <cell r="C140">
            <v>0</v>
          </cell>
          <cell r="D140">
            <v>483188.91729997844</v>
          </cell>
          <cell r="E140">
            <v>598802.75999999989</v>
          </cell>
          <cell r="F140">
            <v>448793.22019999998</v>
          </cell>
          <cell r="G140">
            <v>0</v>
          </cell>
          <cell r="H140">
            <v>333179.37749997852</v>
          </cell>
        </row>
        <row r="141">
          <cell r="A141" t="str">
            <v>1.2.1.1.1.5</v>
          </cell>
          <cell r="B141" t="str">
            <v xml:space="preserve">DISTRIBUIDORA ORTHO, S. DE R.L. DE C.V.  </v>
          </cell>
          <cell r="C141">
            <v>0</v>
          </cell>
          <cell r="D141">
            <v>73608.800000000047</v>
          </cell>
          <cell r="E141">
            <v>28124.2</v>
          </cell>
          <cell r="F141">
            <v>0</v>
          </cell>
          <cell r="G141">
            <v>0</v>
          </cell>
          <cell r="H141">
            <v>45484.600000000049</v>
          </cell>
        </row>
        <row r="142">
          <cell r="A142" t="str">
            <v>1.2.1.1.1.9</v>
          </cell>
          <cell r="B142" t="str">
            <v xml:space="preserve">INGENIERIA Y TECNOLOGIA ESPECIALIZADA ARMANI SA DE CV  </v>
          </cell>
          <cell r="C142">
            <v>0</v>
          </cell>
          <cell r="D142">
            <v>0</v>
          </cell>
          <cell r="E142">
            <v>201539.37</v>
          </cell>
          <cell r="F142">
            <v>201539.37</v>
          </cell>
          <cell r="G142">
            <v>0</v>
          </cell>
          <cell r="H142">
            <v>0</v>
          </cell>
        </row>
        <row r="143">
          <cell r="A143" t="str">
            <v>1.2.1.1.1.11</v>
          </cell>
          <cell r="B143" t="str">
            <v xml:space="preserve">CLS MEDICA EN ORTOPEDIA S DE RL DE CV  </v>
          </cell>
          <cell r="C143">
            <v>0</v>
          </cell>
          <cell r="D143">
            <v>521940.38</v>
          </cell>
          <cell r="E143">
            <v>0</v>
          </cell>
          <cell r="F143">
            <v>0</v>
          </cell>
          <cell r="G143">
            <v>0</v>
          </cell>
          <cell r="H143">
            <v>521940.38</v>
          </cell>
        </row>
        <row r="144">
          <cell r="A144" t="str">
            <v>1.2.1.1.1.12</v>
          </cell>
          <cell r="B144" t="str">
            <v xml:space="preserve">MOISES VELAZQUEZ MERIN  </v>
          </cell>
          <cell r="C144">
            <v>0</v>
          </cell>
          <cell r="D144">
            <v>14616.000200000126</v>
          </cell>
          <cell r="E144">
            <v>0</v>
          </cell>
          <cell r="F144">
            <v>11600</v>
          </cell>
          <cell r="G144">
            <v>0</v>
          </cell>
          <cell r="H144">
            <v>26216.000200000126</v>
          </cell>
        </row>
        <row r="145">
          <cell r="A145" t="str">
            <v>1.2.1.1.1.14</v>
          </cell>
          <cell r="B145" t="str">
            <v xml:space="preserve">SERVICIO GASOLINERO XOLA SA DE CV  </v>
          </cell>
          <cell r="C145">
            <v>0</v>
          </cell>
          <cell r="D145">
            <v>2760.190899999463</v>
          </cell>
          <cell r="E145">
            <v>11685</v>
          </cell>
          <cell r="F145">
            <v>12270</v>
          </cell>
          <cell r="G145">
            <v>0</v>
          </cell>
          <cell r="H145">
            <v>3345.190899999463</v>
          </cell>
        </row>
        <row r="146">
          <cell r="A146" t="str">
            <v>1.2.1.1.1.15</v>
          </cell>
          <cell r="B146" t="str">
            <v xml:space="preserve">Facileasing S.A. de C.V.  </v>
          </cell>
          <cell r="C146">
            <v>0</v>
          </cell>
          <cell r="D146">
            <v>0</v>
          </cell>
          <cell r="E146">
            <v>10622.27</v>
          </cell>
          <cell r="F146">
            <v>10622.27</v>
          </cell>
          <cell r="G146">
            <v>0</v>
          </cell>
          <cell r="H146">
            <v>0</v>
          </cell>
        </row>
        <row r="147">
          <cell r="A147" t="str">
            <v>1.2.1.1.1.17</v>
          </cell>
          <cell r="B147" t="str">
            <v xml:space="preserve">MATTAR ISSI SERVICES S.A. DE C.V.  </v>
          </cell>
          <cell r="C147">
            <v>0</v>
          </cell>
          <cell r="D147">
            <v>0</v>
          </cell>
          <cell r="E147">
            <v>3273.52</v>
          </cell>
          <cell r="F147">
            <v>3273.52</v>
          </cell>
          <cell r="G147">
            <v>0</v>
          </cell>
          <cell r="H147">
            <v>0</v>
          </cell>
        </row>
        <row r="148">
          <cell r="A148" t="str">
            <v>1.2.1.1.1.18</v>
          </cell>
          <cell r="B148" t="str">
            <v xml:space="preserve">SERVICONTACTO CORPORATIVO Y MULTIEMPRESARIAL ARL, S.A. DE C.V.  </v>
          </cell>
          <cell r="C148">
            <v>0</v>
          </cell>
          <cell r="D148">
            <v>0</v>
          </cell>
          <cell r="E148">
            <v>108576</v>
          </cell>
          <cell r="F148">
            <v>108576</v>
          </cell>
          <cell r="G148">
            <v>0</v>
          </cell>
          <cell r="H148">
            <v>0</v>
          </cell>
        </row>
        <row r="149">
          <cell r="A149" t="str">
            <v>1.2.1.1.1.19</v>
          </cell>
          <cell r="B149" t="str">
            <v xml:space="preserve">INSTRUMENTACIÓN MÉDICA, S. A. DE C. V.  </v>
          </cell>
          <cell r="C149">
            <v>0</v>
          </cell>
          <cell r="D149">
            <v>24376.500020461623</v>
          </cell>
          <cell r="E149">
            <v>0</v>
          </cell>
          <cell r="F149">
            <v>0</v>
          </cell>
          <cell r="G149">
            <v>0</v>
          </cell>
          <cell r="H149">
            <v>24376.500020461623</v>
          </cell>
        </row>
        <row r="150">
          <cell r="A150" t="str">
            <v>1.2.1.1.1.21</v>
          </cell>
          <cell r="B150" t="str">
            <v xml:space="preserve">HOSPITAL SANTA COLETA, S.A.DE C.V.  </v>
          </cell>
          <cell r="C150">
            <v>0</v>
          </cell>
          <cell r="D150">
            <v>2320</v>
          </cell>
          <cell r="E150">
            <v>5800</v>
          </cell>
          <cell r="F150">
            <v>5800</v>
          </cell>
          <cell r="G150">
            <v>0</v>
          </cell>
          <cell r="H150">
            <v>2320</v>
          </cell>
        </row>
        <row r="151">
          <cell r="A151" t="str">
            <v>1.2.1.1.1.24</v>
          </cell>
          <cell r="B151" t="str">
            <v xml:space="preserve">Nueva Wal Mart de México, S. de R. L. de C.V.  </v>
          </cell>
          <cell r="C151">
            <v>0</v>
          </cell>
          <cell r="D151">
            <v>1104.9613000001118</v>
          </cell>
          <cell r="E151">
            <v>2902.29</v>
          </cell>
          <cell r="F151">
            <v>2902.29</v>
          </cell>
          <cell r="G151">
            <v>0</v>
          </cell>
          <cell r="H151">
            <v>1104.9613000001118</v>
          </cell>
        </row>
        <row r="152">
          <cell r="A152" t="str">
            <v>1.2.1.1.1.28</v>
          </cell>
          <cell r="B152" t="str">
            <v xml:space="preserve">ESTACIONAMIENTO  </v>
          </cell>
          <cell r="C152">
            <v>0</v>
          </cell>
          <cell r="D152">
            <v>0</v>
          </cell>
          <cell r="E152">
            <v>28.85</v>
          </cell>
          <cell r="F152">
            <v>28.85</v>
          </cell>
          <cell r="G152">
            <v>0</v>
          </cell>
          <cell r="H152">
            <v>0</v>
          </cell>
        </row>
        <row r="153">
          <cell r="A153" t="str">
            <v>1.2.1.1.1.31</v>
          </cell>
          <cell r="B153" t="str">
            <v xml:space="preserve">Envasadoras de Aguas en Mexico S  de RL  de CV  </v>
          </cell>
          <cell r="C153">
            <v>0</v>
          </cell>
          <cell r="D153">
            <v>253</v>
          </cell>
          <cell r="E153">
            <v>0</v>
          </cell>
          <cell r="F153">
            <v>0</v>
          </cell>
          <cell r="G153">
            <v>0</v>
          </cell>
          <cell r="H153">
            <v>253</v>
          </cell>
        </row>
        <row r="154">
          <cell r="A154" t="str">
            <v>1.2.1.1.1.33</v>
          </cell>
          <cell r="B154" t="str">
            <v xml:space="preserve">QUALITAS COMPAÑIA DE SEGUROS, S.A. DE C.V.  </v>
          </cell>
          <cell r="C154">
            <v>0</v>
          </cell>
          <cell r="D154">
            <v>20294.080000000009</v>
          </cell>
          <cell r="E154">
            <v>0</v>
          </cell>
          <cell r="F154">
            <v>0</v>
          </cell>
          <cell r="G154">
            <v>0</v>
          </cell>
          <cell r="H154">
            <v>20294.080000000009</v>
          </cell>
        </row>
        <row r="155">
          <cell r="A155" t="str">
            <v>1.2.1.1.1.34</v>
          </cell>
          <cell r="B155" t="str">
            <v xml:space="preserve">TELEFONOS DE MEXICO S.A.B. DE C.V.  </v>
          </cell>
          <cell r="C155">
            <v>0</v>
          </cell>
          <cell r="D155">
            <v>3060.9999999998981</v>
          </cell>
          <cell r="E155">
            <v>1848</v>
          </cell>
          <cell r="F155">
            <v>3061</v>
          </cell>
          <cell r="G155">
            <v>0</v>
          </cell>
          <cell r="H155">
            <v>4273.9999999998981</v>
          </cell>
        </row>
        <row r="156">
          <cell r="A156" t="str">
            <v>1.2.1.1.1.36</v>
          </cell>
          <cell r="B156" t="str">
            <v xml:space="preserve">VOLKSWAGEN LEASING SA DE CV  </v>
          </cell>
          <cell r="C156">
            <v>0</v>
          </cell>
          <cell r="D156">
            <v>47594.74079999933</v>
          </cell>
          <cell r="E156">
            <v>29574.32</v>
          </cell>
          <cell r="F156">
            <v>29574.320100000001</v>
          </cell>
          <cell r="G156">
            <v>0</v>
          </cell>
          <cell r="H156">
            <v>47594.740899999335</v>
          </cell>
        </row>
        <row r="157">
          <cell r="A157" t="str">
            <v>1.2.1.1.1.37</v>
          </cell>
          <cell r="B157" t="str">
            <v xml:space="preserve">PANTRA MED, S.A. DE C.V.  </v>
          </cell>
          <cell r="C157">
            <v>0</v>
          </cell>
          <cell r="D157">
            <v>27840</v>
          </cell>
          <cell r="E157">
            <v>0</v>
          </cell>
          <cell r="F157">
            <v>0</v>
          </cell>
          <cell r="G157">
            <v>0</v>
          </cell>
          <cell r="H157">
            <v>27840</v>
          </cell>
        </row>
        <row r="158">
          <cell r="A158" t="str">
            <v>1.2.1.1.1.38</v>
          </cell>
          <cell r="B158" t="str">
            <v xml:space="preserve">CABLEVISION S.A. DE C.V.  </v>
          </cell>
          <cell r="C158">
            <v>0</v>
          </cell>
          <cell r="D158">
            <v>1194</v>
          </cell>
          <cell r="E158">
            <v>0</v>
          </cell>
          <cell r="F158">
            <v>0</v>
          </cell>
          <cell r="G158">
            <v>0</v>
          </cell>
          <cell r="H158">
            <v>1194</v>
          </cell>
        </row>
        <row r="159">
          <cell r="A159" t="str">
            <v>1.2.1.1.1.41</v>
          </cell>
          <cell r="B159" t="str">
            <v xml:space="preserve">I+D MEXICO S.A DE C.V.  </v>
          </cell>
          <cell r="C159">
            <v>0</v>
          </cell>
          <cell r="D159">
            <v>5000</v>
          </cell>
          <cell r="E159">
            <v>4600</v>
          </cell>
          <cell r="F159">
            <v>4400</v>
          </cell>
          <cell r="G159">
            <v>0</v>
          </cell>
          <cell r="H159">
            <v>4800</v>
          </cell>
        </row>
        <row r="160">
          <cell r="A160" t="str">
            <v>1.2.1.1.1.44</v>
          </cell>
          <cell r="B160" t="str">
            <v xml:space="preserve">ESTACIONAMIENTO MONTECITO, S.A DE C.V  </v>
          </cell>
          <cell r="C160">
            <v>0</v>
          </cell>
          <cell r="D160">
            <v>0</v>
          </cell>
          <cell r="E160">
            <v>35</v>
          </cell>
          <cell r="F160">
            <v>35</v>
          </cell>
          <cell r="G160">
            <v>0</v>
          </cell>
          <cell r="H160">
            <v>0</v>
          </cell>
        </row>
        <row r="161">
          <cell r="A161" t="str">
            <v>1.2.1.1.1.45</v>
          </cell>
          <cell r="B161" t="str">
            <v xml:space="preserve">Casa Cravioto S.A. de C.V.  </v>
          </cell>
          <cell r="C161">
            <v>0</v>
          </cell>
          <cell r="D161">
            <v>5996.7312000000093</v>
          </cell>
          <cell r="E161">
            <v>0</v>
          </cell>
          <cell r="F161">
            <v>0</v>
          </cell>
          <cell r="G161">
            <v>0</v>
          </cell>
          <cell r="H161">
            <v>5996.7312000000093</v>
          </cell>
        </row>
        <row r="162">
          <cell r="A162" t="str">
            <v>1.2.1.1.1.52</v>
          </cell>
          <cell r="B162" t="str">
            <v xml:space="preserve">ELECTRICA PALMA, S.A. DE C.V.  </v>
          </cell>
          <cell r="C162">
            <v>0</v>
          </cell>
          <cell r="D162">
            <v>164.5006000000003</v>
          </cell>
          <cell r="E162">
            <v>0</v>
          </cell>
          <cell r="F162">
            <v>0</v>
          </cell>
          <cell r="G162">
            <v>0</v>
          </cell>
          <cell r="H162">
            <v>164.5006000000003</v>
          </cell>
        </row>
        <row r="163">
          <cell r="A163" t="str">
            <v>1.2.1.1.1.55</v>
          </cell>
          <cell r="B163" t="str">
            <v xml:space="preserve">AXA Seguros, S.A. de C.V.  </v>
          </cell>
          <cell r="C163">
            <v>0</v>
          </cell>
          <cell r="D163">
            <v>16607.609999999986</v>
          </cell>
          <cell r="E163">
            <v>5535.87</v>
          </cell>
          <cell r="F163">
            <v>0</v>
          </cell>
          <cell r="G163">
            <v>0</v>
          </cell>
          <cell r="H163">
            <v>11071.739999999987</v>
          </cell>
        </row>
        <row r="164">
          <cell r="A164" t="str">
            <v>1.2.1.1.1.56</v>
          </cell>
          <cell r="B164" t="str">
            <v xml:space="preserve">MEDSTENT, S.A. DE C.V.  </v>
          </cell>
          <cell r="C164">
            <v>0</v>
          </cell>
          <cell r="D164">
            <v>10887994.044956544</v>
          </cell>
          <cell r="E164">
            <v>0</v>
          </cell>
          <cell r="F164">
            <v>69740.3704</v>
          </cell>
          <cell r="G164">
            <v>0</v>
          </cell>
          <cell r="H164">
            <v>10957734.415356545</v>
          </cell>
        </row>
        <row r="165">
          <cell r="A165" t="str">
            <v>1.2.1.1.1.67</v>
          </cell>
          <cell r="B165" t="str">
            <v xml:space="preserve">Rocio Ruiz Olvera  </v>
          </cell>
          <cell r="C165">
            <v>0</v>
          </cell>
          <cell r="D165">
            <v>81970.240000000165</v>
          </cell>
          <cell r="E165">
            <v>9289.2800000000007</v>
          </cell>
          <cell r="F165">
            <v>9289.2800000000007</v>
          </cell>
          <cell r="G165">
            <v>0</v>
          </cell>
          <cell r="H165">
            <v>81970.240000000165</v>
          </cell>
        </row>
        <row r="166">
          <cell r="A166" t="str">
            <v>1.2.1.1.1.68</v>
          </cell>
          <cell r="B166" t="str">
            <v xml:space="preserve">NR FINANCE MEXICO S.A. DE C.V. SOFOM ER  </v>
          </cell>
          <cell r="C166">
            <v>0</v>
          </cell>
          <cell r="D166">
            <v>86850</v>
          </cell>
          <cell r="E166">
            <v>0</v>
          </cell>
          <cell r="F166">
            <v>0</v>
          </cell>
          <cell r="G166">
            <v>0</v>
          </cell>
          <cell r="H166">
            <v>86850</v>
          </cell>
        </row>
        <row r="167">
          <cell r="A167" t="str">
            <v>1.2.1.1.1.69</v>
          </cell>
          <cell r="B167" t="str">
            <v xml:space="preserve">Roberto Osante Kretchmar  </v>
          </cell>
          <cell r="C167">
            <v>0</v>
          </cell>
          <cell r="D167">
            <v>50732.6</v>
          </cell>
          <cell r="E167">
            <v>0</v>
          </cell>
          <cell r="F167">
            <v>0</v>
          </cell>
          <cell r="G167">
            <v>0</v>
          </cell>
          <cell r="H167">
            <v>50732.6</v>
          </cell>
        </row>
        <row r="168">
          <cell r="A168" t="str">
            <v>1.2.1.1.1.70</v>
          </cell>
          <cell r="B168" t="str">
            <v xml:space="preserve">AT&amp;amp;T Comercializacion Movil, S. de R.L. de C.V.  </v>
          </cell>
          <cell r="C168">
            <v>0</v>
          </cell>
          <cell r="D168">
            <v>10692.006229275255</v>
          </cell>
          <cell r="E168">
            <v>10692</v>
          </cell>
          <cell r="F168">
            <v>10865.999999999991</v>
          </cell>
          <cell r="G168">
            <v>0</v>
          </cell>
          <cell r="H168">
            <v>10866.006229275246</v>
          </cell>
        </row>
        <row r="169">
          <cell r="A169" t="str">
            <v>1.2.1.1.1.74</v>
          </cell>
          <cell r="B169" t="str">
            <v xml:space="preserve">FONDO NACIONAL DE INFRAESTRUCTURA  </v>
          </cell>
          <cell r="C169">
            <v>0</v>
          </cell>
          <cell r="D169">
            <v>168</v>
          </cell>
          <cell r="E169">
            <v>620</v>
          </cell>
          <cell r="F169">
            <v>544</v>
          </cell>
          <cell r="G169">
            <v>0</v>
          </cell>
          <cell r="H169">
            <v>92</v>
          </cell>
        </row>
        <row r="170">
          <cell r="A170" t="str">
            <v>1.2.1.1.1.76</v>
          </cell>
          <cell r="B170" t="str">
            <v xml:space="preserve">CFE SUMINISTRADOR DE SERVICIOS BASICOS  </v>
          </cell>
          <cell r="C170">
            <v>0</v>
          </cell>
          <cell r="D170">
            <v>819.02000000000226</v>
          </cell>
          <cell r="E170">
            <v>173.18</v>
          </cell>
          <cell r="F170">
            <v>0</v>
          </cell>
          <cell r="G170">
            <v>0</v>
          </cell>
          <cell r="H170">
            <v>645.84000000000219</v>
          </cell>
        </row>
        <row r="171">
          <cell r="A171" t="str">
            <v>1.2.1.1.1.80</v>
          </cell>
          <cell r="B171" t="str">
            <v xml:space="preserve">MERAKI BARRAGAN DISTRIBUIDORES SA DE CV  </v>
          </cell>
          <cell r="C171">
            <v>0</v>
          </cell>
          <cell r="D171">
            <v>6392.3002000000124</v>
          </cell>
          <cell r="E171">
            <v>0</v>
          </cell>
          <cell r="F171">
            <v>0</v>
          </cell>
          <cell r="G171">
            <v>0</v>
          </cell>
          <cell r="H171">
            <v>6392.3002000000124</v>
          </cell>
        </row>
        <row r="172">
          <cell r="A172" t="str">
            <v>1.2.1.1.1.84</v>
          </cell>
          <cell r="B172" t="str">
            <v xml:space="preserve">Miranda Lagunas y Asociados S.C.  </v>
          </cell>
          <cell r="C172">
            <v>0</v>
          </cell>
          <cell r="D172">
            <v>227476</v>
          </cell>
          <cell r="E172">
            <v>17864</v>
          </cell>
          <cell r="F172">
            <v>17864</v>
          </cell>
          <cell r="G172">
            <v>0</v>
          </cell>
          <cell r="H172">
            <v>227476</v>
          </cell>
        </row>
        <row r="173">
          <cell r="A173" t="str">
            <v>1.2.1.1.1.85</v>
          </cell>
          <cell r="B173" t="str">
            <v xml:space="preserve">AB&amp;amp;C LEASING DE MEXICO SAPI DE CV  </v>
          </cell>
          <cell r="C173">
            <v>0</v>
          </cell>
          <cell r="D173">
            <v>0</v>
          </cell>
          <cell r="E173">
            <v>11004.46</v>
          </cell>
          <cell r="F173">
            <v>11004.46</v>
          </cell>
          <cell r="G173">
            <v>0</v>
          </cell>
          <cell r="H173">
            <v>0</v>
          </cell>
        </row>
        <row r="174">
          <cell r="A174" t="str">
            <v>1.2.1.1.1.93</v>
          </cell>
          <cell r="B174" t="str">
            <v xml:space="preserve">AUTOBUSES DE LA PIEDAD S.A DE C.V  </v>
          </cell>
          <cell r="C174">
            <v>0</v>
          </cell>
          <cell r="D174">
            <v>389.99989999999161</v>
          </cell>
          <cell r="E174">
            <v>390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1.2.1.1.1.97</v>
          </cell>
          <cell r="B175" t="str">
            <v xml:space="preserve">AUTOTRANSPORTES FLECHA ROJA SA DE CV  </v>
          </cell>
          <cell r="C175">
            <v>0</v>
          </cell>
          <cell r="D175">
            <v>392</v>
          </cell>
          <cell r="E175">
            <v>392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1.2.1.1.1.112</v>
          </cell>
          <cell r="B176" t="str">
            <v xml:space="preserve">DHL EXPRESS MEXICO S.A. DE C.V.  </v>
          </cell>
          <cell r="C176">
            <v>0</v>
          </cell>
          <cell r="D176">
            <v>476.45999999999913</v>
          </cell>
          <cell r="E176">
            <v>0</v>
          </cell>
          <cell r="F176">
            <v>0</v>
          </cell>
          <cell r="G176">
            <v>0</v>
          </cell>
          <cell r="H176">
            <v>476.45999999999913</v>
          </cell>
        </row>
        <row r="177">
          <cell r="A177" t="str">
            <v>1.2.1.1.1.116</v>
          </cell>
          <cell r="B177" t="str">
            <v xml:space="preserve">TAXISTAS AGREMIADOS PARA EL SERV DE TRANSPORTACION TERRESTRE  </v>
          </cell>
          <cell r="C177">
            <v>0</v>
          </cell>
          <cell r="D177">
            <v>510</v>
          </cell>
          <cell r="E177">
            <v>0</v>
          </cell>
          <cell r="F177">
            <v>0</v>
          </cell>
          <cell r="G177">
            <v>0</v>
          </cell>
          <cell r="H177">
            <v>510</v>
          </cell>
        </row>
        <row r="178">
          <cell r="A178" t="str">
            <v>1.2.1.1.1.123</v>
          </cell>
          <cell r="B178" t="str">
            <v xml:space="preserve">DISTRIBUIDORA DE ARTROSERVICIOS SA DE CV  </v>
          </cell>
          <cell r="C178">
            <v>0</v>
          </cell>
          <cell r="D178">
            <v>0</v>
          </cell>
          <cell r="E178">
            <v>11110.53</v>
          </cell>
          <cell r="F178">
            <v>11110.53</v>
          </cell>
          <cell r="G178">
            <v>0</v>
          </cell>
          <cell r="H178">
            <v>0</v>
          </cell>
        </row>
        <row r="179">
          <cell r="A179" t="str">
            <v>1.2.1.1.1.131</v>
          </cell>
          <cell r="B179" t="str">
            <v xml:space="preserve">CENTRO MEDICO FARMACIA SA DE CV  </v>
          </cell>
          <cell r="C179">
            <v>0</v>
          </cell>
          <cell r="D179">
            <v>1665</v>
          </cell>
          <cell r="E179">
            <v>0</v>
          </cell>
          <cell r="F179">
            <v>0</v>
          </cell>
          <cell r="G179">
            <v>0</v>
          </cell>
          <cell r="H179">
            <v>1665</v>
          </cell>
        </row>
        <row r="180">
          <cell r="A180" t="str">
            <v>1.2.1.1.1.147</v>
          </cell>
          <cell r="B180" t="str">
            <v xml:space="preserve">LANCETA GROUP, S.A. DE C.V.  </v>
          </cell>
          <cell r="C180">
            <v>0</v>
          </cell>
          <cell r="D180">
            <v>362.61999999999989</v>
          </cell>
          <cell r="E180">
            <v>362.62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1.2.1.1.1.152</v>
          </cell>
          <cell r="B181" t="str">
            <v xml:space="preserve">PARE, S.A.  </v>
          </cell>
          <cell r="C181">
            <v>0</v>
          </cell>
          <cell r="D181">
            <v>0</v>
          </cell>
          <cell r="E181">
            <v>120</v>
          </cell>
          <cell r="F181">
            <v>120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74.989999999998872</v>
          </cell>
          <cell r="E182">
            <v>788.98</v>
          </cell>
          <cell r="F182">
            <v>713.99</v>
          </cell>
          <cell r="G182">
            <v>0</v>
          </cell>
          <cell r="H182">
            <v>0</v>
          </cell>
        </row>
        <row r="183">
          <cell r="A183" t="str">
            <v>1.2.1.1.1.168</v>
          </cell>
          <cell r="B183" t="str">
            <v xml:space="preserve">TLAPALERIA GARCIA  </v>
          </cell>
          <cell r="C183">
            <v>0</v>
          </cell>
          <cell r="D183">
            <v>159.99</v>
          </cell>
          <cell r="E183">
            <v>0</v>
          </cell>
          <cell r="F183">
            <v>0</v>
          </cell>
          <cell r="G183">
            <v>0</v>
          </cell>
          <cell r="H183">
            <v>159.99</v>
          </cell>
        </row>
        <row r="184">
          <cell r="A184" t="str">
            <v>1.2.1.1.1.178</v>
          </cell>
          <cell r="B184" t="str">
            <v xml:space="preserve">ADT Private Security Services de México S.A. de C.V.  </v>
          </cell>
          <cell r="C184">
            <v>0</v>
          </cell>
          <cell r="D184">
            <v>1367.4499999999898</v>
          </cell>
          <cell r="E184">
            <v>1367.45</v>
          </cell>
          <cell r="F184">
            <v>1367.45</v>
          </cell>
          <cell r="G184">
            <v>0</v>
          </cell>
          <cell r="H184">
            <v>1367.4499999999898</v>
          </cell>
        </row>
        <row r="185">
          <cell r="A185" t="str">
            <v>1.2.1.1.1.187</v>
          </cell>
          <cell r="B185" t="str">
            <v xml:space="preserve">CADENA COMERCIAL OXXO, S.A. DE C.V.  </v>
          </cell>
          <cell r="C185">
            <v>0</v>
          </cell>
          <cell r="D185">
            <v>474</v>
          </cell>
          <cell r="E185">
            <v>132</v>
          </cell>
          <cell r="F185">
            <v>132</v>
          </cell>
          <cell r="G185">
            <v>0</v>
          </cell>
          <cell r="H185">
            <v>474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-3100.58</v>
          </cell>
          <cell r="E186">
            <v>0</v>
          </cell>
          <cell r="F186">
            <v>0</v>
          </cell>
          <cell r="G186">
            <v>0</v>
          </cell>
          <cell r="H186">
            <v>-3100.58</v>
          </cell>
        </row>
        <row r="187">
          <cell r="A187" t="str">
            <v>1.2.1.1.1.238</v>
          </cell>
          <cell r="B187" t="str">
            <v xml:space="preserve">VICTOR MANUEL MEDINA PALMA  </v>
          </cell>
          <cell r="C187">
            <v>0</v>
          </cell>
          <cell r="D187">
            <v>0</v>
          </cell>
          <cell r="E187">
            <v>390</v>
          </cell>
          <cell r="F187">
            <v>390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168</v>
          </cell>
          <cell r="E188">
            <v>0</v>
          </cell>
          <cell r="F188">
            <v>0</v>
          </cell>
          <cell r="G188">
            <v>0</v>
          </cell>
          <cell r="H188">
            <v>168</v>
          </cell>
        </row>
        <row r="189">
          <cell r="A189" t="str">
            <v>1.2.1.1.1.272</v>
          </cell>
          <cell r="B189" t="str">
            <v xml:space="preserve">SERVICIENTIFICA-MEDICA S.A. DE C.V.  </v>
          </cell>
          <cell r="C189">
            <v>0</v>
          </cell>
          <cell r="D189">
            <v>1600.8000000000029</v>
          </cell>
          <cell r="E189">
            <v>1600.8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1.2.1.1.1.275</v>
          </cell>
          <cell r="B190" t="str">
            <v xml:space="preserve">JESUS ENRIQUE DE LA CRUZ CASTILLO  </v>
          </cell>
          <cell r="C190">
            <v>0</v>
          </cell>
          <cell r="D190">
            <v>930</v>
          </cell>
          <cell r="E190">
            <v>0</v>
          </cell>
          <cell r="F190">
            <v>0</v>
          </cell>
          <cell r="G190">
            <v>0</v>
          </cell>
          <cell r="H190">
            <v>930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52526.650299999979</v>
          </cell>
          <cell r="E191">
            <v>18062.59</v>
          </cell>
          <cell r="F191">
            <v>0</v>
          </cell>
          <cell r="G191">
            <v>0</v>
          </cell>
          <cell r="H191">
            <v>34464.060299999983</v>
          </cell>
        </row>
        <row r="192">
          <cell r="A192" t="str">
            <v>1.2.1.1.1.339</v>
          </cell>
          <cell r="B192" t="str">
            <v xml:space="preserve">Car Mart Comunicaciones, S.A. de C.V.  </v>
          </cell>
          <cell r="C192">
            <v>0</v>
          </cell>
          <cell r="D192">
            <v>10042.719999999998</v>
          </cell>
          <cell r="E192">
            <v>0</v>
          </cell>
          <cell r="F192">
            <v>0</v>
          </cell>
          <cell r="G192">
            <v>0</v>
          </cell>
          <cell r="H192">
            <v>10042.719999999998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1290</v>
          </cell>
          <cell r="E193">
            <v>0</v>
          </cell>
          <cell r="F193">
            <v>0</v>
          </cell>
          <cell r="G193">
            <v>0</v>
          </cell>
          <cell r="H193">
            <v>1290</v>
          </cell>
        </row>
        <row r="194">
          <cell r="A194" t="str">
            <v>1.2.1.1.1.357</v>
          </cell>
          <cell r="B194" t="str">
            <v xml:space="preserve">CRESTA DEL VALLE, S.A. DE C.V.  </v>
          </cell>
          <cell r="C194">
            <v>0</v>
          </cell>
          <cell r="D194">
            <v>9492.1701999999896</v>
          </cell>
          <cell r="E194">
            <v>0</v>
          </cell>
          <cell r="F194">
            <v>0</v>
          </cell>
          <cell r="G194">
            <v>0</v>
          </cell>
          <cell r="H194">
            <v>9492.1701999999896</v>
          </cell>
        </row>
        <row r="195">
          <cell r="A195" t="str">
            <v>1.2.1.1.1.369</v>
          </cell>
          <cell r="B195" t="str">
            <v xml:space="preserve">AUTOS PULLMAN DE MORELOS SERVICIO DE LUJO S.A. DE C.V.  </v>
          </cell>
          <cell r="C195">
            <v>0</v>
          </cell>
          <cell r="D195">
            <v>78</v>
          </cell>
          <cell r="E195">
            <v>78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1.2.1.1.1.375</v>
          </cell>
          <cell r="B196" t="str">
            <v xml:space="preserve">DISTRIBUIDORA DE LOZA CRISTALERIA Y PELTRE SA DE CV  </v>
          </cell>
          <cell r="C196">
            <v>0</v>
          </cell>
          <cell r="D196">
            <v>0</v>
          </cell>
          <cell r="E196">
            <v>382.5</v>
          </cell>
          <cell r="F196">
            <v>382.5</v>
          </cell>
          <cell r="G196">
            <v>0</v>
          </cell>
          <cell r="H196">
            <v>0</v>
          </cell>
        </row>
        <row r="197">
          <cell r="A197" t="str">
            <v>1.2.1.1.1.409</v>
          </cell>
          <cell r="B197" t="str">
            <v xml:space="preserve">Crol PFF México SAPI de CV  </v>
          </cell>
          <cell r="C197">
            <v>0</v>
          </cell>
          <cell r="D197">
            <v>0</v>
          </cell>
          <cell r="E197">
            <v>2250</v>
          </cell>
          <cell r="F197">
            <v>2250</v>
          </cell>
          <cell r="G197">
            <v>0</v>
          </cell>
          <cell r="H197">
            <v>0</v>
          </cell>
        </row>
        <row r="198">
          <cell r="A198" t="str">
            <v>1.2.1.1.1.410</v>
          </cell>
          <cell r="B198" t="str">
            <v xml:space="preserve">FIDEICOMISO IRREVOCABLE NUMERO CIB/2981  </v>
          </cell>
          <cell r="C198">
            <v>0</v>
          </cell>
          <cell r="D198">
            <v>0</v>
          </cell>
          <cell r="E198">
            <v>3447.7</v>
          </cell>
          <cell r="F198">
            <v>3447.7</v>
          </cell>
          <cell r="G198">
            <v>0</v>
          </cell>
          <cell r="H198">
            <v>0</v>
          </cell>
        </row>
        <row r="199">
          <cell r="A199" t="str">
            <v>1.2.1.1.1.489</v>
          </cell>
          <cell r="B199" t="str">
            <v xml:space="preserve">RANVER S.A. DE C.V.  </v>
          </cell>
          <cell r="C199">
            <v>0</v>
          </cell>
          <cell r="D199">
            <v>60</v>
          </cell>
          <cell r="E199">
            <v>105</v>
          </cell>
          <cell r="F199">
            <v>45</v>
          </cell>
          <cell r="G199">
            <v>0</v>
          </cell>
          <cell r="H199">
            <v>0</v>
          </cell>
        </row>
        <row r="200">
          <cell r="A200" t="str">
            <v>1.2.1.1.1.506</v>
          </cell>
          <cell r="B200" t="str">
            <v xml:space="preserve">MARIA CATALINA ALDAZ SORIANO  </v>
          </cell>
          <cell r="C200">
            <v>0</v>
          </cell>
          <cell r="D200">
            <v>745</v>
          </cell>
          <cell r="E200">
            <v>0</v>
          </cell>
          <cell r="F200">
            <v>0</v>
          </cell>
          <cell r="G200">
            <v>0</v>
          </cell>
          <cell r="H200">
            <v>745</v>
          </cell>
        </row>
        <row r="201">
          <cell r="A201" t="str">
            <v>1.2.1.1.1.515</v>
          </cell>
          <cell r="B201" t="str">
            <v xml:space="preserve">INTER MEDICA SOLUTIONS DM S.A. DE C.V.  </v>
          </cell>
          <cell r="C201">
            <v>0</v>
          </cell>
          <cell r="D201">
            <v>12095.970000000001</v>
          </cell>
          <cell r="E201">
            <v>0</v>
          </cell>
          <cell r="F201">
            <v>0</v>
          </cell>
          <cell r="G201">
            <v>0</v>
          </cell>
          <cell r="H201">
            <v>12095.970000000001</v>
          </cell>
        </row>
        <row r="202">
          <cell r="A202" t="str">
            <v>1.2.1.1.1.535</v>
          </cell>
          <cell r="B202" t="str">
            <v xml:space="preserve">SERVICIO MENA SA DE CV  </v>
          </cell>
          <cell r="C202">
            <v>0</v>
          </cell>
          <cell r="D202">
            <v>200</v>
          </cell>
          <cell r="E202">
            <v>200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6059.84</v>
          </cell>
          <cell r="E203">
            <v>605.97</v>
          </cell>
          <cell r="F203">
            <v>0</v>
          </cell>
          <cell r="G203">
            <v>0</v>
          </cell>
          <cell r="H203">
            <v>5453.87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1.2.1.1.1.563</v>
          </cell>
          <cell r="B205" t="str">
            <v xml:space="preserve">CABLEBOX S.A. DE C.V.  </v>
          </cell>
          <cell r="C205">
            <v>0</v>
          </cell>
          <cell r="D205">
            <v>812</v>
          </cell>
          <cell r="E205">
            <v>0</v>
          </cell>
          <cell r="F205">
            <v>0</v>
          </cell>
          <cell r="G205">
            <v>0</v>
          </cell>
          <cell r="H205">
            <v>812</v>
          </cell>
        </row>
        <row r="206">
          <cell r="A206" t="str">
            <v>1.2.1.1.1.568</v>
          </cell>
          <cell r="B206" t="str">
            <v xml:space="preserve">SUPER SERVICIO DIAMANTE, S.A. DE.C.V.  </v>
          </cell>
          <cell r="C206">
            <v>0</v>
          </cell>
          <cell r="D206">
            <v>3400.01</v>
          </cell>
          <cell r="E206">
            <v>0</v>
          </cell>
          <cell r="F206">
            <v>0</v>
          </cell>
          <cell r="G206">
            <v>0</v>
          </cell>
          <cell r="H206">
            <v>3400.01</v>
          </cell>
        </row>
        <row r="207">
          <cell r="A207" t="str">
            <v>1.2.1.1.1.571</v>
          </cell>
          <cell r="B207" t="str">
            <v xml:space="preserve">MOJO REAL ESTATE, SAPI. DE C.V.  </v>
          </cell>
          <cell r="C207">
            <v>0</v>
          </cell>
          <cell r="D207">
            <v>0</v>
          </cell>
          <cell r="E207">
            <v>117</v>
          </cell>
          <cell r="F207">
            <v>117</v>
          </cell>
          <cell r="G207">
            <v>0</v>
          </cell>
          <cell r="H207">
            <v>0</v>
          </cell>
        </row>
        <row r="208">
          <cell r="A208" t="str">
            <v>1.2.1.1.1.589</v>
          </cell>
          <cell r="B208" t="str">
            <v xml:space="preserve">SERVICIO ORIENTAL SA DE CV  </v>
          </cell>
          <cell r="C208">
            <v>0</v>
          </cell>
          <cell r="D208">
            <v>0</v>
          </cell>
          <cell r="E208">
            <v>485</v>
          </cell>
          <cell r="F208">
            <v>485</v>
          </cell>
          <cell r="G208">
            <v>0</v>
          </cell>
          <cell r="H208">
            <v>0</v>
          </cell>
        </row>
        <row r="209">
          <cell r="A209" t="str">
            <v>1.2.1.1.1.624</v>
          </cell>
          <cell r="B209" t="str">
            <v xml:space="preserve">ROLUJO VALET SA DE CV  </v>
          </cell>
          <cell r="C209">
            <v>0</v>
          </cell>
          <cell r="D209">
            <v>58</v>
          </cell>
          <cell r="E209">
            <v>0</v>
          </cell>
          <cell r="F209">
            <v>0</v>
          </cell>
          <cell r="G209">
            <v>0</v>
          </cell>
          <cell r="H209">
            <v>58</v>
          </cell>
        </row>
        <row r="210">
          <cell r="A210" t="str">
            <v>1.2.1.1.1.625</v>
          </cell>
          <cell r="B210" t="str">
            <v xml:space="preserve">DOGO DEL CENTRO SA DE CV  </v>
          </cell>
          <cell r="C210">
            <v>0</v>
          </cell>
          <cell r="D210">
            <v>173</v>
          </cell>
          <cell r="E210">
            <v>0</v>
          </cell>
          <cell r="F210">
            <v>0</v>
          </cell>
          <cell r="G210">
            <v>0</v>
          </cell>
          <cell r="H210">
            <v>173</v>
          </cell>
        </row>
        <row r="211">
          <cell r="A211" t="str">
            <v>1.2.1.1.1.626</v>
          </cell>
          <cell r="B211" t="str">
            <v xml:space="preserve">ZENON ALEJO CALDERON  </v>
          </cell>
          <cell r="C211">
            <v>0</v>
          </cell>
          <cell r="D211">
            <v>233.5001</v>
          </cell>
          <cell r="E211">
            <v>0</v>
          </cell>
          <cell r="F211">
            <v>0</v>
          </cell>
          <cell r="G211">
            <v>0</v>
          </cell>
          <cell r="H211">
            <v>233.5001</v>
          </cell>
        </row>
        <row r="212">
          <cell r="A212" t="str">
            <v>1.2.1.1.1.627</v>
          </cell>
          <cell r="B212" t="str">
            <v xml:space="preserve">CENTRO HOSPITALARIO MAC S.A. DE C.V.  </v>
          </cell>
          <cell r="C212">
            <v>0</v>
          </cell>
          <cell r="D212">
            <v>158</v>
          </cell>
          <cell r="E212">
            <v>158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1.2.1.1.1.632</v>
          </cell>
          <cell r="B213" t="str">
            <v xml:space="preserve">DESARROLLO GLOBAL DE CONCESIONES, S.A. DE C.V.  </v>
          </cell>
          <cell r="C213">
            <v>0</v>
          </cell>
          <cell r="D213">
            <v>0</v>
          </cell>
          <cell r="E213">
            <v>37</v>
          </cell>
          <cell r="F213">
            <v>37</v>
          </cell>
          <cell r="G213">
            <v>0</v>
          </cell>
          <cell r="H213">
            <v>0</v>
          </cell>
        </row>
        <row r="214">
          <cell r="A214" t="str">
            <v>1.2.1.1.1.633</v>
          </cell>
          <cell r="B214" t="str">
            <v xml:space="preserve">IVAN LOPEZ SAUCEDO  </v>
          </cell>
          <cell r="C214">
            <v>0</v>
          </cell>
          <cell r="D214">
            <v>365</v>
          </cell>
          <cell r="E214">
            <v>365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1.2.1.1.1.635</v>
          </cell>
          <cell r="B215" t="str">
            <v xml:space="preserve">ERIKA SOTELO ELOISA  </v>
          </cell>
          <cell r="C215">
            <v>0</v>
          </cell>
          <cell r="D215">
            <v>0</v>
          </cell>
          <cell r="E215">
            <v>800.12</v>
          </cell>
          <cell r="F215">
            <v>800.12</v>
          </cell>
          <cell r="G215">
            <v>0</v>
          </cell>
          <cell r="H215">
            <v>0</v>
          </cell>
        </row>
        <row r="216">
          <cell r="A216" t="str">
            <v>1.2.1.1.1.636</v>
          </cell>
          <cell r="B216" t="str">
            <v xml:space="preserve">RODRIGO PEREZ VEGA  </v>
          </cell>
          <cell r="C216">
            <v>0</v>
          </cell>
          <cell r="D216">
            <v>0</v>
          </cell>
          <cell r="E216">
            <v>800.06</v>
          </cell>
          <cell r="F216">
            <v>800.06</v>
          </cell>
          <cell r="G216">
            <v>0</v>
          </cell>
          <cell r="H216">
            <v>0</v>
          </cell>
        </row>
        <row r="217">
          <cell r="A217" t="str">
            <v>1.2.1.1.1.637</v>
          </cell>
          <cell r="B217" t="str">
            <v xml:space="preserve">SERVICIO FACIL DEL SURESTE SA DE CV  </v>
          </cell>
          <cell r="C217">
            <v>0</v>
          </cell>
          <cell r="D217">
            <v>0</v>
          </cell>
          <cell r="E217">
            <v>500</v>
          </cell>
          <cell r="F217">
            <v>500</v>
          </cell>
          <cell r="G217">
            <v>0</v>
          </cell>
          <cell r="H217">
            <v>0</v>
          </cell>
        </row>
        <row r="218">
          <cell r="A218" t="str">
            <v>1.2.1.3</v>
          </cell>
          <cell r="B218" t="str">
            <v xml:space="preserve"> OBLIGACIONES ACUMULADAS </v>
          </cell>
          <cell r="C218">
            <v>0</v>
          </cell>
          <cell r="D218">
            <v>68778.72307071973</v>
          </cell>
          <cell r="E218">
            <v>151244.35</v>
          </cell>
          <cell r="F218">
            <v>135021.74</v>
          </cell>
          <cell r="G218">
            <v>0</v>
          </cell>
          <cell r="H218">
            <v>52556.113070719715</v>
          </cell>
        </row>
        <row r="219">
          <cell r="A219" t="str">
            <v>1.2.1.3.1</v>
          </cell>
          <cell r="B219" t="str">
            <v xml:space="preserve"> ACREEDORES DIVERSOS </v>
          </cell>
          <cell r="C219">
            <v>0</v>
          </cell>
          <cell r="D219">
            <v>4261.5530707260596</v>
          </cell>
          <cell r="E219">
            <v>21447.599999999999</v>
          </cell>
          <cell r="F219">
            <v>21447.599999999999</v>
          </cell>
          <cell r="G219">
            <v>0</v>
          </cell>
          <cell r="H219">
            <v>4261.5530707260596</v>
          </cell>
        </row>
        <row r="220">
          <cell r="A220" t="str">
            <v>1.2.1.3.1.1</v>
          </cell>
          <cell r="B220" t="str">
            <v xml:space="preserve"> ACREEDORES DIVERSOS NACIONALES </v>
          </cell>
          <cell r="C220">
            <v>0</v>
          </cell>
          <cell r="D220">
            <v>4261.5530707260596</v>
          </cell>
          <cell r="E220">
            <v>21447.599999999999</v>
          </cell>
          <cell r="F220">
            <v>21447.599999999999</v>
          </cell>
          <cell r="G220">
            <v>0</v>
          </cell>
          <cell r="H220">
            <v>4261.5530707260596</v>
          </cell>
        </row>
        <row r="221">
          <cell r="A221" t="str">
            <v>1.2.1.3.1.1.7</v>
          </cell>
          <cell r="B221" t="str">
            <v>RICARDO RAMOS NORIEGA</v>
          </cell>
          <cell r="C221">
            <v>0</v>
          </cell>
          <cell r="D221">
            <v>1216.5500000000002</v>
          </cell>
          <cell r="E221">
            <v>0</v>
          </cell>
          <cell r="F221">
            <v>0</v>
          </cell>
          <cell r="G221">
            <v>0</v>
          </cell>
          <cell r="H221">
            <v>1216.5500000000002</v>
          </cell>
        </row>
        <row r="222">
          <cell r="A222" t="str">
            <v>1.2.1.3.1.1.11</v>
          </cell>
          <cell r="B222" t="str">
            <v>LOURDES VELAZQUEZ MERIN</v>
          </cell>
          <cell r="C222">
            <v>0</v>
          </cell>
          <cell r="D222">
            <v>3045.0030707260594</v>
          </cell>
          <cell r="E222">
            <v>21447.599999999999</v>
          </cell>
          <cell r="F222">
            <v>21447.599999999999</v>
          </cell>
          <cell r="G222">
            <v>0</v>
          </cell>
          <cell r="H222">
            <v>3045.0030707260594</v>
          </cell>
        </row>
        <row r="223">
          <cell r="A223" t="str">
            <v>1.2.1.3.2</v>
          </cell>
          <cell r="B223" t="str">
            <v xml:space="preserve"> IMPUESTOS Y DERECHOS POR PAGAR </v>
          </cell>
          <cell r="C223">
            <v>0</v>
          </cell>
          <cell r="D223">
            <v>41597.560000000056</v>
          </cell>
          <cell r="E223">
            <v>37687</v>
          </cell>
          <cell r="F223">
            <v>-782</v>
          </cell>
          <cell r="G223">
            <v>0</v>
          </cell>
          <cell r="H223">
            <v>3128.5600000000559</v>
          </cell>
        </row>
        <row r="224">
          <cell r="A224" t="str">
            <v>1.2.1.3.2.1</v>
          </cell>
          <cell r="B224" t="str">
            <v>IVA POR PAGAR</v>
          </cell>
          <cell r="C224">
            <v>0</v>
          </cell>
          <cell r="D224">
            <v>33779.560000000056</v>
          </cell>
          <cell r="E224">
            <v>33778</v>
          </cell>
          <cell r="F224">
            <v>0</v>
          </cell>
          <cell r="G224">
            <v>0</v>
          </cell>
          <cell r="H224">
            <v>1.5600000000558794</v>
          </cell>
        </row>
        <row r="225">
          <cell r="A225" t="str">
            <v>1.2.1.3.2.3</v>
          </cell>
          <cell r="B225" t="str">
            <v>IMPUESTO ESTATAL SOBRE NOMINAS</v>
          </cell>
          <cell r="C225">
            <v>0</v>
          </cell>
          <cell r="D225">
            <v>7818</v>
          </cell>
          <cell r="E225">
            <v>3909</v>
          </cell>
          <cell r="F225">
            <v>-782</v>
          </cell>
          <cell r="G225">
            <v>0</v>
          </cell>
          <cell r="H225">
            <v>3127</v>
          </cell>
        </row>
        <row r="226">
          <cell r="A226" t="str">
            <v>1.2.1.3.3</v>
          </cell>
          <cell r="B226" t="str">
            <v xml:space="preserve"> CONTRIBUCIONES DE SEGURIDAD SOCIAL POR PAGAR </v>
          </cell>
          <cell r="C226">
            <v>0</v>
          </cell>
          <cell r="D226">
            <v>12658.740000000107</v>
          </cell>
          <cell r="E226">
            <v>12658.74</v>
          </cell>
          <cell r="F226">
            <v>34905.130000000005</v>
          </cell>
          <cell r="G226">
            <v>0</v>
          </cell>
          <cell r="H226">
            <v>34905.130000000107</v>
          </cell>
        </row>
        <row r="227">
          <cell r="A227" t="str">
            <v>1.2.1.3.3.1</v>
          </cell>
          <cell r="B227" t="str">
            <v>CUOTAS PATRONALES IMSS POR PAGAR</v>
          </cell>
          <cell r="C227">
            <v>0</v>
          </cell>
          <cell r="D227">
            <v>12658.740000000107</v>
          </cell>
          <cell r="E227">
            <v>12658.74</v>
          </cell>
          <cell r="F227">
            <v>11585.62</v>
          </cell>
          <cell r="G227">
            <v>0</v>
          </cell>
          <cell r="H227">
            <v>11585.620000000108</v>
          </cell>
        </row>
        <row r="228">
          <cell r="A228" t="str">
            <v>1.2.1.3.3.2</v>
          </cell>
          <cell r="B228" t="str">
            <v>APORTACIONES AL INFONAVIT POR PAGAR</v>
          </cell>
          <cell r="C228">
            <v>0</v>
          </cell>
          <cell r="D228">
            <v>0</v>
          </cell>
          <cell r="E228">
            <v>0</v>
          </cell>
          <cell r="F228">
            <v>11487.46</v>
          </cell>
          <cell r="G228">
            <v>0</v>
          </cell>
          <cell r="H228">
            <v>11487.46</v>
          </cell>
        </row>
        <row r="229">
          <cell r="A229" t="str">
            <v>1.2.1.3.3.3</v>
          </cell>
          <cell r="B229" t="str">
            <v>APORTACIONES AL SAR POR PAGAR</v>
          </cell>
          <cell r="C229">
            <v>0</v>
          </cell>
          <cell r="D229">
            <v>0</v>
          </cell>
          <cell r="E229">
            <v>0</v>
          </cell>
          <cell r="F229">
            <v>11832.05</v>
          </cell>
          <cell r="G229">
            <v>0</v>
          </cell>
          <cell r="H229">
            <v>11832.05</v>
          </cell>
        </row>
        <row r="230">
          <cell r="A230" t="str">
            <v>1.2.1.3.4</v>
          </cell>
          <cell r="B230" t="str">
            <v xml:space="preserve"> BENEFICIOS A LOS EMPLEADOS </v>
          </cell>
          <cell r="C230">
            <v>0</v>
          </cell>
          <cell r="D230">
            <v>10260.869999993505</v>
          </cell>
          <cell r="E230">
            <v>79451.010000000009</v>
          </cell>
          <cell r="F230">
            <v>79451.009999999995</v>
          </cell>
          <cell r="G230">
            <v>0</v>
          </cell>
          <cell r="H230">
            <v>10260.869999993491</v>
          </cell>
        </row>
        <row r="231">
          <cell r="A231" t="str">
            <v>1.2.1.3.4.1</v>
          </cell>
          <cell r="B231" t="str">
            <v xml:space="preserve"> BENEFICIOS DIRECTOS </v>
          </cell>
          <cell r="C231">
            <v>0</v>
          </cell>
          <cell r="D231">
            <v>10260.869999993505</v>
          </cell>
          <cell r="E231">
            <v>79451.010000000009</v>
          </cell>
          <cell r="F231">
            <v>79451.009999999995</v>
          </cell>
          <cell r="G231">
            <v>0</v>
          </cell>
          <cell r="H231">
            <v>10260.869999993491</v>
          </cell>
        </row>
        <row r="232">
          <cell r="A232" t="str">
            <v>1.2.1.3.4.1.1</v>
          </cell>
          <cell r="B232" t="str">
            <v xml:space="preserve"> SUELDOS POR PAGAR </v>
          </cell>
          <cell r="C232">
            <v>0</v>
          </cell>
          <cell r="D232">
            <v>0</v>
          </cell>
          <cell r="E232">
            <v>79451.010000000009</v>
          </cell>
          <cell r="F232">
            <v>79451.009999999995</v>
          </cell>
          <cell r="G232">
            <v>0</v>
          </cell>
          <cell r="H232">
            <v>0</v>
          </cell>
        </row>
        <row r="233">
          <cell r="A233" t="str">
            <v>1.2.1.3.4.1.1.1</v>
          </cell>
          <cell r="B233" t="str">
            <v>SUELDOS POR PAGAR</v>
          </cell>
          <cell r="C233">
            <v>0</v>
          </cell>
          <cell r="D233">
            <v>0</v>
          </cell>
          <cell r="E233">
            <v>79451.010000000009</v>
          </cell>
          <cell r="F233">
            <v>79451.009999999995</v>
          </cell>
          <cell r="G233">
            <v>0</v>
          </cell>
          <cell r="H233">
            <v>0</v>
          </cell>
        </row>
        <row r="234">
          <cell r="A234" t="str">
            <v>1.2.1.3.4.1.5</v>
          </cell>
          <cell r="B234" t="str">
            <v>PARTICIPACION DE LOS TRABAJADORES EN LAS UTILIDADES POR PAGAR</v>
          </cell>
          <cell r="C234">
            <v>0</v>
          </cell>
          <cell r="D234">
            <v>10260.870000000024</v>
          </cell>
          <cell r="E234">
            <v>0</v>
          </cell>
          <cell r="F234">
            <v>0</v>
          </cell>
          <cell r="G234">
            <v>0</v>
          </cell>
          <cell r="H234">
            <v>10260.870000000024</v>
          </cell>
        </row>
        <row r="235">
          <cell r="A235" t="str">
            <v>1.2.1.4</v>
          </cell>
          <cell r="B235" t="str">
            <v xml:space="preserve"> RETENCIONES DE EFECTIVO Y COBROS POR CUENTA DE TERCEROS </v>
          </cell>
          <cell r="C235">
            <v>0</v>
          </cell>
          <cell r="D235">
            <v>37479.0099999999</v>
          </cell>
          <cell r="E235">
            <v>26714.78</v>
          </cell>
          <cell r="F235">
            <v>26227.69</v>
          </cell>
          <cell r="G235">
            <v>0</v>
          </cell>
          <cell r="H235">
            <v>36991.919999999896</v>
          </cell>
        </row>
        <row r="236">
          <cell r="A236" t="str">
            <v>1.2.1.4.1</v>
          </cell>
          <cell r="B236" t="str">
            <v xml:space="preserve"> IMPUESTOS RETENIDOS </v>
          </cell>
          <cell r="C236">
            <v>0</v>
          </cell>
          <cell r="D236">
            <v>24716.560000000238</v>
          </cell>
          <cell r="E236">
            <v>26714.78</v>
          </cell>
          <cell r="F236">
            <v>12733.769999999999</v>
          </cell>
          <cell r="G236">
            <v>0</v>
          </cell>
          <cell r="H236">
            <v>10735.550000000236</v>
          </cell>
        </row>
        <row r="237">
          <cell r="A237" t="str">
            <v>1.2.1.4.1.1</v>
          </cell>
          <cell r="B237" t="str">
            <v xml:space="preserve"> IMPUESTO SOBRE LA RENTA RETENIDO </v>
          </cell>
          <cell r="C237">
            <v>0</v>
          </cell>
          <cell r="D237">
            <v>14951.939999999951</v>
          </cell>
          <cell r="E237">
            <v>17178</v>
          </cell>
          <cell r="F237">
            <v>9922.2899999999991</v>
          </cell>
          <cell r="G237">
            <v>0</v>
          </cell>
          <cell r="H237">
            <v>7696.2299999999505</v>
          </cell>
        </row>
        <row r="238">
          <cell r="A238" t="str">
            <v>1.2.1.4.1.1.1</v>
          </cell>
          <cell r="B238" t="str">
            <v xml:space="preserve"> ISR RETENIDO A RESIDENTES EN EL PAIS </v>
          </cell>
          <cell r="C238">
            <v>0</v>
          </cell>
          <cell r="D238">
            <v>14951.939999999951</v>
          </cell>
          <cell r="E238">
            <v>17178</v>
          </cell>
          <cell r="F238">
            <v>9922.2899999999991</v>
          </cell>
          <cell r="G238">
            <v>0</v>
          </cell>
          <cell r="H238">
            <v>7696.2299999999505</v>
          </cell>
        </row>
        <row r="239">
          <cell r="A239" t="str">
            <v>1.2.1.4.1.1.1.1</v>
          </cell>
          <cell r="B239" t="str">
            <v>ISR RETENIDO POR SALARIOS</v>
          </cell>
          <cell r="C239">
            <v>0</v>
          </cell>
          <cell r="D239">
            <v>7580.1899999999441</v>
          </cell>
          <cell r="E239">
            <v>9806</v>
          </cell>
          <cell r="F239">
            <v>9922.2899999999991</v>
          </cell>
          <cell r="G239">
            <v>0</v>
          </cell>
          <cell r="H239">
            <v>7696.4799999999432</v>
          </cell>
        </row>
        <row r="240">
          <cell r="A240" t="str">
            <v>1.2.1.4.1.1.1.4</v>
          </cell>
          <cell r="B240" t="str">
            <v>ISR RETENIDO POR ARRENDAMIENTOS AL 10%</v>
          </cell>
          <cell r="C240">
            <v>0</v>
          </cell>
          <cell r="D240">
            <v>4000.1000000000058</v>
          </cell>
          <cell r="E240">
            <v>4000</v>
          </cell>
          <cell r="F240">
            <v>0</v>
          </cell>
          <cell r="G240">
            <v>0</v>
          </cell>
          <cell r="H240">
            <v>0.10000000000582077</v>
          </cell>
        </row>
        <row r="241">
          <cell r="A241" t="str">
            <v>1.2.1.4.1.1.1.5</v>
          </cell>
          <cell r="B241" t="str">
            <v>ISR RETENIDO POR HONORARIOS AL 10%</v>
          </cell>
          <cell r="C241">
            <v>0</v>
          </cell>
          <cell r="D241">
            <v>3371.6500000000015</v>
          </cell>
          <cell r="E241">
            <v>3372</v>
          </cell>
          <cell r="F241">
            <v>0</v>
          </cell>
          <cell r="G241">
            <v>0</v>
          </cell>
          <cell r="H241">
            <v>-0.34999999999854481</v>
          </cell>
        </row>
        <row r="242">
          <cell r="A242" t="str">
            <v>1.2.1.4.1.2</v>
          </cell>
          <cell r="B242" t="str">
            <v xml:space="preserve"> IMPUESTO AL VALOR AGREGADO RETENIDO </v>
          </cell>
          <cell r="C242">
            <v>0</v>
          </cell>
          <cell r="D242">
            <v>7860.9900000001944</v>
          </cell>
          <cell r="E242">
            <v>7863</v>
          </cell>
          <cell r="F242">
            <v>0</v>
          </cell>
          <cell r="G242">
            <v>0</v>
          </cell>
          <cell r="H242">
            <v>-2.0099999998055864</v>
          </cell>
        </row>
        <row r="243">
          <cell r="A243" t="str">
            <v>1.2.1.4.1.2.1</v>
          </cell>
          <cell r="B243" t="str">
            <v>IVA RETENIDO POR PAGAR</v>
          </cell>
          <cell r="C243">
            <v>0</v>
          </cell>
          <cell r="D243">
            <v>7860.9900000001944</v>
          </cell>
          <cell r="E243">
            <v>7863</v>
          </cell>
          <cell r="F243">
            <v>0</v>
          </cell>
          <cell r="G243">
            <v>0</v>
          </cell>
          <cell r="H243">
            <v>-2.0099999998055864</v>
          </cell>
        </row>
        <row r="244">
          <cell r="A244" t="str">
            <v>1.2.1.4.1.4</v>
          </cell>
          <cell r="B244" t="str">
            <v xml:space="preserve"> CUOTAS OBRERAS IMSS </v>
          </cell>
          <cell r="C244">
            <v>0</v>
          </cell>
          <cell r="D244">
            <v>1903.630000000092</v>
          </cell>
          <cell r="E244">
            <v>1673.78</v>
          </cell>
          <cell r="F244">
            <v>2811.48</v>
          </cell>
          <cell r="G244">
            <v>0</v>
          </cell>
          <cell r="H244">
            <v>3041.3300000000918</v>
          </cell>
        </row>
        <row r="245">
          <cell r="A245" t="str">
            <v>1.2.1.4.1.4.1</v>
          </cell>
          <cell r="B245" t="str">
            <v>CUOTAS OBRERAS IMSS</v>
          </cell>
          <cell r="C245">
            <v>0</v>
          </cell>
          <cell r="D245">
            <v>1903.630000000092</v>
          </cell>
          <cell r="E245">
            <v>1673.78</v>
          </cell>
          <cell r="F245">
            <v>2811.48</v>
          </cell>
          <cell r="G245">
            <v>0</v>
          </cell>
          <cell r="H245">
            <v>3041.3300000000918</v>
          </cell>
        </row>
        <row r="246">
          <cell r="A246" t="str">
            <v>1.2.1.4.2</v>
          </cell>
          <cell r="B246" t="str">
            <v xml:space="preserve"> COBROS POR CUENTA DE TERCEROS </v>
          </cell>
          <cell r="C246">
            <v>0</v>
          </cell>
          <cell r="D246">
            <v>12762.449999999662</v>
          </cell>
          <cell r="E246">
            <v>0</v>
          </cell>
          <cell r="F246">
            <v>13493.92</v>
          </cell>
          <cell r="G246">
            <v>0</v>
          </cell>
          <cell r="H246">
            <v>26256.369999999661</v>
          </cell>
        </row>
        <row r="247">
          <cell r="A247" t="str">
            <v>1.2.1.4.2.1</v>
          </cell>
          <cell r="B247" t="str">
            <v>AMORTIZACION DE CREDITOS INFONAVIT</v>
          </cell>
          <cell r="C247">
            <v>0</v>
          </cell>
          <cell r="D247">
            <v>7419.4700000000885</v>
          </cell>
          <cell r="E247">
            <v>0</v>
          </cell>
          <cell r="F247">
            <v>13493.92</v>
          </cell>
          <cell r="G247">
            <v>0</v>
          </cell>
          <cell r="H247">
            <v>20913.390000000087</v>
          </cell>
        </row>
        <row r="248">
          <cell r="A248" t="str">
            <v>1.2.1.4.2.3</v>
          </cell>
          <cell r="B248" t="str">
            <v>APORTACION VOLUNTARIA AL SAR</v>
          </cell>
          <cell r="C248">
            <v>0</v>
          </cell>
          <cell r="D248">
            <v>5125.71</v>
          </cell>
          <cell r="E248">
            <v>0</v>
          </cell>
          <cell r="F248">
            <v>0</v>
          </cell>
          <cell r="G248">
            <v>0</v>
          </cell>
          <cell r="H248">
            <v>5125.71</v>
          </cell>
        </row>
        <row r="249">
          <cell r="A249" t="str">
            <v>1.2.1.4.2.6</v>
          </cell>
          <cell r="B249" t="str">
            <v>PENSION ALIMENTICIA</v>
          </cell>
          <cell r="C249">
            <v>0</v>
          </cell>
          <cell r="D249">
            <v>217.26999999998225</v>
          </cell>
          <cell r="E249">
            <v>0</v>
          </cell>
          <cell r="F249">
            <v>0</v>
          </cell>
          <cell r="G249">
            <v>0</v>
          </cell>
          <cell r="H249">
            <v>217.26999999998225</v>
          </cell>
        </row>
        <row r="250">
          <cell r="A250" t="str">
            <v>1.2.1.5</v>
          </cell>
          <cell r="B250" t="str">
            <v xml:space="preserve"> ANTICIPOS DE CLIENTES </v>
          </cell>
          <cell r="C250">
            <v>0</v>
          </cell>
          <cell r="D250">
            <v>82930.2495830392</v>
          </cell>
          <cell r="E250">
            <v>21500</v>
          </cell>
          <cell r="F250">
            <v>21550</v>
          </cell>
          <cell r="G250">
            <v>0</v>
          </cell>
          <cell r="H250">
            <v>82980.2495830392</v>
          </cell>
        </row>
        <row r="251">
          <cell r="A251" t="str">
            <v>1.2.1.5.1</v>
          </cell>
          <cell r="B251" t="str">
            <v xml:space="preserve"> ANTICIPOS DE CLIENTES </v>
          </cell>
          <cell r="C251">
            <v>0</v>
          </cell>
          <cell r="D251">
            <v>82930.2495830392</v>
          </cell>
          <cell r="E251">
            <v>21500</v>
          </cell>
          <cell r="F251">
            <v>21550</v>
          </cell>
          <cell r="G251">
            <v>0</v>
          </cell>
          <cell r="H251">
            <v>82980.2495830392</v>
          </cell>
        </row>
        <row r="252">
          <cell r="A252" t="str">
            <v>1.2.1.5.1.1</v>
          </cell>
          <cell r="B252" t="str">
            <v xml:space="preserve"> ANTICIPOS DE CLIENTES NACIONALES </v>
          </cell>
          <cell r="C252">
            <v>0</v>
          </cell>
          <cell r="D252">
            <v>82930.2495830392</v>
          </cell>
          <cell r="E252">
            <v>21500</v>
          </cell>
          <cell r="F252">
            <v>21550</v>
          </cell>
          <cell r="G252">
            <v>0</v>
          </cell>
          <cell r="H252">
            <v>82980.2495830392</v>
          </cell>
        </row>
        <row r="253">
          <cell r="A253" t="str">
            <v>1.2.1.5.1.1.1</v>
          </cell>
          <cell r="B253" t="str">
            <v xml:space="preserve">PUBLICO EN GENERAL  </v>
          </cell>
          <cell r="C253">
            <v>0</v>
          </cell>
          <cell r="D253">
            <v>24562.318459798116</v>
          </cell>
          <cell r="E253">
            <v>0</v>
          </cell>
          <cell r="F253">
            <v>0</v>
          </cell>
          <cell r="G253">
            <v>0</v>
          </cell>
          <cell r="H253">
            <v>24562.318459798116</v>
          </cell>
        </row>
        <row r="254">
          <cell r="A254" t="str">
            <v>1.2.1.5.1.1.13</v>
          </cell>
          <cell r="B254" t="str">
            <v xml:space="preserve">AXA Seguros, S.A. de C.V.  </v>
          </cell>
          <cell r="C254">
            <v>0</v>
          </cell>
          <cell r="D254">
            <v>29.431034000000182</v>
          </cell>
          <cell r="E254">
            <v>0</v>
          </cell>
          <cell r="F254">
            <v>0</v>
          </cell>
          <cell r="G254">
            <v>0</v>
          </cell>
          <cell r="H254">
            <v>29.431034000000182</v>
          </cell>
        </row>
        <row r="255">
          <cell r="A255" t="str">
            <v>1.2.1.5.1.1.42</v>
          </cell>
          <cell r="B255" t="str">
            <v xml:space="preserve">ORTHOPEDIC MEDICAL CENTER S.A. DE C.V.  </v>
          </cell>
          <cell r="C255">
            <v>0</v>
          </cell>
          <cell r="D255">
            <v>1000</v>
          </cell>
          <cell r="E255">
            <v>0</v>
          </cell>
          <cell r="F255">
            <v>0</v>
          </cell>
          <cell r="G255">
            <v>0</v>
          </cell>
          <cell r="H255">
            <v>1000</v>
          </cell>
        </row>
        <row r="256">
          <cell r="A256" t="str">
            <v>1.2.1.5.1.1.83</v>
          </cell>
          <cell r="B256" t="str">
            <v xml:space="preserve">BRILOS DE MÉXICO S.A. DE C.V.  </v>
          </cell>
          <cell r="C256">
            <v>0</v>
          </cell>
          <cell r="D256">
            <v>43187.116621999769</v>
          </cell>
          <cell r="E256">
            <v>21500</v>
          </cell>
          <cell r="F256">
            <v>21550</v>
          </cell>
          <cell r="G256">
            <v>0</v>
          </cell>
          <cell r="H256">
            <v>43237.116621999769</v>
          </cell>
        </row>
        <row r="257">
          <cell r="A257" t="str">
            <v>1.2.1.5.1.1.106</v>
          </cell>
          <cell r="B257" t="str">
            <v xml:space="preserve">VOLKSWAGEN LEASING SA DE CV  </v>
          </cell>
          <cell r="C257">
            <v>0</v>
          </cell>
          <cell r="D257">
            <v>12749.956897</v>
          </cell>
          <cell r="E257">
            <v>0</v>
          </cell>
          <cell r="F257">
            <v>0</v>
          </cell>
          <cell r="G257">
            <v>0</v>
          </cell>
          <cell r="H257">
            <v>12749.956897</v>
          </cell>
        </row>
        <row r="258">
          <cell r="A258" t="str">
            <v>1.2.1.5.1.1.121</v>
          </cell>
          <cell r="B258" t="str">
            <v xml:space="preserve">HBD CENTRO DE CIRUGIA DE CORTA ESTANCIA MEXICO UNO S A P I DE C V  </v>
          </cell>
          <cell r="C258">
            <v>0</v>
          </cell>
          <cell r="D258">
            <v>1000</v>
          </cell>
          <cell r="E258">
            <v>0</v>
          </cell>
          <cell r="F258">
            <v>0</v>
          </cell>
          <cell r="G258">
            <v>0</v>
          </cell>
          <cell r="H258">
            <v>1000</v>
          </cell>
        </row>
        <row r="259">
          <cell r="A259" t="str">
            <v>1.2.1.5.1.1.122</v>
          </cell>
          <cell r="B259" t="str">
            <v>CARLOS PONCE BIUSTOS</v>
          </cell>
          <cell r="C259">
            <v>0</v>
          </cell>
          <cell r="D259">
            <v>15.862069</v>
          </cell>
          <cell r="E259">
            <v>0</v>
          </cell>
          <cell r="F259">
            <v>0</v>
          </cell>
          <cell r="G259">
            <v>0</v>
          </cell>
          <cell r="H259">
            <v>15.862069</v>
          </cell>
        </row>
        <row r="260">
          <cell r="A260" t="str">
            <v>1.2.1.5.1.1.123</v>
          </cell>
          <cell r="B260" t="str">
            <v>FLOR ADRIANA LUNA JAIME</v>
          </cell>
          <cell r="C260">
            <v>0</v>
          </cell>
          <cell r="D260">
            <v>27.043102999999999</v>
          </cell>
          <cell r="E260">
            <v>0</v>
          </cell>
          <cell r="F260">
            <v>0</v>
          </cell>
          <cell r="G260">
            <v>0</v>
          </cell>
          <cell r="H260">
            <v>27.043102999999999</v>
          </cell>
        </row>
        <row r="261">
          <cell r="A261" t="str">
            <v>1.2.1.5.1.1.124</v>
          </cell>
          <cell r="B261" t="str">
            <v>SERGIO GABRIEL NOGUEIRA PARRODI</v>
          </cell>
          <cell r="C261">
            <v>0</v>
          </cell>
          <cell r="D261">
            <v>14.543103</v>
          </cell>
          <cell r="E261">
            <v>0</v>
          </cell>
          <cell r="F261">
            <v>0</v>
          </cell>
          <cell r="G261">
            <v>0</v>
          </cell>
          <cell r="H261">
            <v>14.543103</v>
          </cell>
        </row>
        <row r="262">
          <cell r="A262" t="str">
            <v>1.2.1.5.1.1.126</v>
          </cell>
          <cell r="B262" t="str">
            <v>JANET IVON RODRIGUEZ CASTILLO</v>
          </cell>
          <cell r="C262">
            <v>0</v>
          </cell>
          <cell r="D262">
            <v>8.3448279999999997</v>
          </cell>
          <cell r="E262">
            <v>0</v>
          </cell>
          <cell r="F262">
            <v>0</v>
          </cell>
          <cell r="G262">
            <v>0</v>
          </cell>
          <cell r="H262">
            <v>8.3448279999999997</v>
          </cell>
        </row>
        <row r="263">
          <cell r="A263" t="str">
            <v>1.2.1.5.1.1.127</v>
          </cell>
          <cell r="B263" t="str">
            <v>SOFIA KARINA KURI GARCIA</v>
          </cell>
          <cell r="C263">
            <v>0</v>
          </cell>
          <cell r="D263">
            <v>335.62927199999831</v>
          </cell>
          <cell r="E263">
            <v>0</v>
          </cell>
          <cell r="F263">
            <v>0</v>
          </cell>
          <cell r="G263">
            <v>0</v>
          </cell>
          <cell r="H263">
            <v>335.62927199999831</v>
          </cell>
        </row>
        <row r="264">
          <cell r="A264" t="str">
            <v>1.2.1.8</v>
          </cell>
          <cell r="B264" t="str">
            <v xml:space="preserve"> PASIVOS FINANCIEROS E INSTRUMENTOS FINANCIEROS DE DEUDA </v>
          </cell>
          <cell r="C264">
            <v>0</v>
          </cell>
          <cell r="D264">
            <v>228390.94000000064</v>
          </cell>
          <cell r="E264">
            <v>21331.34</v>
          </cell>
          <cell r="F264">
            <v>14799.03</v>
          </cell>
          <cell r="G264">
            <v>0</v>
          </cell>
          <cell r="H264">
            <v>221858.63000000064</v>
          </cell>
        </row>
        <row r="265">
          <cell r="A265" t="str">
            <v>1.2.1.8.1</v>
          </cell>
          <cell r="B265" t="str">
            <v xml:space="preserve"> DOCUMENTOS POR PAGAR </v>
          </cell>
          <cell r="C265">
            <v>0</v>
          </cell>
          <cell r="D265">
            <v>228390.94000000064</v>
          </cell>
          <cell r="E265">
            <v>21331.34</v>
          </cell>
          <cell r="F265">
            <v>14799.03</v>
          </cell>
          <cell r="G265">
            <v>0</v>
          </cell>
          <cell r="H265">
            <v>221858.63000000064</v>
          </cell>
        </row>
        <row r="266">
          <cell r="A266" t="str">
            <v>1.2.1.8.1.1</v>
          </cell>
          <cell r="B266" t="str">
            <v xml:space="preserve"> PRESTAMOS BANCARIOS </v>
          </cell>
          <cell r="C266">
            <v>0</v>
          </cell>
          <cell r="D266">
            <v>228390.94000000064</v>
          </cell>
          <cell r="E266">
            <v>21331.34</v>
          </cell>
          <cell r="F266">
            <v>14799.03</v>
          </cell>
          <cell r="G266">
            <v>0</v>
          </cell>
          <cell r="H266">
            <v>221858.63000000064</v>
          </cell>
        </row>
        <row r="267">
          <cell r="A267" t="str">
            <v>1.2.1.8.1.1.1</v>
          </cell>
          <cell r="B267" t="str">
            <v xml:space="preserve"> PRESTAMOS BANCARIOS NACIONALES </v>
          </cell>
          <cell r="C267">
            <v>0</v>
          </cell>
          <cell r="D267">
            <v>228390.94000000064</v>
          </cell>
          <cell r="E267">
            <v>21331.34</v>
          </cell>
          <cell r="F267">
            <v>14799.03</v>
          </cell>
          <cell r="G267">
            <v>0</v>
          </cell>
          <cell r="H267">
            <v>221858.63000000064</v>
          </cell>
        </row>
        <row r="268">
          <cell r="A268" t="str">
            <v>1.2.1.8.1.1.1.1</v>
          </cell>
          <cell r="B268" t="str">
            <v>T.E. JOSE LUCIO FUENTES LUCIO</v>
          </cell>
          <cell r="C268">
            <v>0</v>
          </cell>
          <cell r="D268">
            <v>130596.38000000117</v>
          </cell>
          <cell r="E268">
            <v>12856.36</v>
          </cell>
          <cell r="F268">
            <v>8220.11</v>
          </cell>
          <cell r="G268">
            <v>0</v>
          </cell>
          <cell r="H268">
            <v>125960.13000000117</v>
          </cell>
        </row>
        <row r="269">
          <cell r="A269" t="str">
            <v>1.2.1.8.1.1.1.2</v>
          </cell>
          <cell r="B269" t="str">
            <v>T.E. LOURDES  VELAZQUEZ MARIN</v>
          </cell>
          <cell r="C269">
            <v>0</v>
          </cell>
          <cell r="D269">
            <v>97794.559999999474</v>
          </cell>
          <cell r="E269">
            <v>8474.98</v>
          </cell>
          <cell r="F269">
            <v>6578.92</v>
          </cell>
          <cell r="G269">
            <v>0</v>
          </cell>
          <cell r="H269">
            <v>95898.499999999476</v>
          </cell>
        </row>
        <row r="270">
          <cell r="A270" t="str">
            <v>1.2.1.11</v>
          </cell>
          <cell r="B270" t="str">
            <v xml:space="preserve"> OTROS PASIVOS A CORTO PLAZO </v>
          </cell>
          <cell r="C270">
            <v>0</v>
          </cell>
          <cell r="D270">
            <v>541457.88108796254</v>
          </cell>
          <cell r="E270">
            <v>323384.25794400013</v>
          </cell>
          <cell r="F270">
            <v>304841.63301899988</v>
          </cell>
          <cell r="G270">
            <v>0</v>
          </cell>
          <cell r="H270">
            <v>522915.25616296229</v>
          </cell>
        </row>
        <row r="271">
          <cell r="A271" t="str">
            <v>1.2.1.11.1</v>
          </cell>
          <cell r="B271" t="str">
            <v xml:space="preserve"> IMPUESTOS TRASLADADOS COBRADOS </v>
          </cell>
          <cell r="C271">
            <v>0</v>
          </cell>
          <cell r="D271">
            <v>1.1049088817089796</v>
          </cell>
          <cell r="E271">
            <v>156208.57</v>
          </cell>
          <cell r="F271">
            <v>156208.59794699989</v>
          </cell>
          <cell r="G271">
            <v>0</v>
          </cell>
          <cell r="H271">
            <v>1.1328558815876022</v>
          </cell>
        </row>
        <row r="272">
          <cell r="A272" t="str">
            <v>1.2.1.11.1.1</v>
          </cell>
          <cell r="B272" t="str">
            <v xml:space="preserve"> IVA TRASLADADO COBRADO </v>
          </cell>
          <cell r="C272">
            <v>0</v>
          </cell>
          <cell r="D272">
            <v>1.1049088817089796</v>
          </cell>
          <cell r="E272">
            <v>156208.57</v>
          </cell>
          <cell r="F272">
            <v>156208.59794699989</v>
          </cell>
          <cell r="G272">
            <v>0</v>
          </cell>
          <cell r="H272">
            <v>1.1328558815876022</v>
          </cell>
        </row>
        <row r="273">
          <cell r="A273" t="str">
            <v>1.2.1.11.1.1.1</v>
          </cell>
          <cell r="B273" t="str">
            <v>IVA TRASLADADO COBRADO</v>
          </cell>
          <cell r="C273">
            <v>0</v>
          </cell>
          <cell r="D273">
            <v>1.1049088817089796</v>
          </cell>
          <cell r="E273">
            <v>156208.57</v>
          </cell>
          <cell r="F273">
            <v>156208.59794699989</v>
          </cell>
          <cell r="G273">
            <v>0</v>
          </cell>
          <cell r="H273">
            <v>1.1328558815876022</v>
          </cell>
        </row>
        <row r="274">
          <cell r="A274" t="str">
            <v>1.2.1.11.2</v>
          </cell>
          <cell r="B274" t="str">
            <v xml:space="preserve"> IMPUESTOS TRASLADADOS NO COBRADOS </v>
          </cell>
          <cell r="C274">
            <v>0</v>
          </cell>
          <cell r="D274">
            <v>541456.77617908083</v>
          </cell>
          <cell r="E274">
            <v>157253.39794400011</v>
          </cell>
          <cell r="F274">
            <v>138710.74507199999</v>
          </cell>
          <cell r="G274">
            <v>0</v>
          </cell>
          <cell r="H274">
            <v>522914.12330708071</v>
          </cell>
        </row>
        <row r="275">
          <cell r="A275" t="str">
            <v>1.2.1.11.2.1</v>
          </cell>
          <cell r="B275" t="str">
            <v xml:space="preserve"> IVA TRASLADADO NO COBRADO </v>
          </cell>
          <cell r="C275">
            <v>0</v>
          </cell>
          <cell r="D275">
            <v>541456.77617908083</v>
          </cell>
          <cell r="E275">
            <v>157253.39794400011</v>
          </cell>
          <cell r="F275">
            <v>138710.74507199999</v>
          </cell>
          <cell r="G275">
            <v>0</v>
          </cell>
          <cell r="H275">
            <v>522914.12330708071</v>
          </cell>
        </row>
        <row r="276">
          <cell r="A276" t="str">
            <v>1.2.1.11.2.1.1</v>
          </cell>
          <cell r="B276" t="str">
            <v>IVA TRASLADADO 16% NO COBRADO</v>
          </cell>
          <cell r="C276">
            <v>0</v>
          </cell>
          <cell r="D276">
            <v>541456.77617908083</v>
          </cell>
          <cell r="E276">
            <v>157253.39794400011</v>
          </cell>
          <cell r="F276">
            <v>138710.74507199999</v>
          </cell>
          <cell r="G276">
            <v>0</v>
          </cell>
          <cell r="H276">
            <v>522914.12330708071</v>
          </cell>
        </row>
        <row r="277">
          <cell r="A277" t="str">
            <v>1.2.1.11.3</v>
          </cell>
          <cell r="B277" t="str">
            <v xml:space="preserve"> IMPUESTOS RETENIDOS NO PAGADOS </v>
          </cell>
          <cell r="C277">
            <v>0</v>
          </cell>
          <cell r="D277">
            <v>0</v>
          </cell>
          <cell r="E277">
            <v>9922.2899999999991</v>
          </cell>
          <cell r="F277">
            <v>9922.2899999999991</v>
          </cell>
          <cell r="G277">
            <v>0</v>
          </cell>
          <cell r="H277">
            <v>0</v>
          </cell>
        </row>
        <row r="278">
          <cell r="A278" t="str">
            <v>1.2.1.11.3.1</v>
          </cell>
          <cell r="B278" t="str">
            <v xml:space="preserve"> ISR RETENIDO NO PAGADO </v>
          </cell>
          <cell r="C278">
            <v>0</v>
          </cell>
          <cell r="D278">
            <v>0</v>
          </cell>
          <cell r="E278">
            <v>9922.2899999999991</v>
          </cell>
          <cell r="F278">
            <v>9922.2899999999991</v>
          </cell>
          <cell r="G278">
            <v>0</v>
          </cell>
          <cell r="H278">
            <v>0</v>
          </cell>
        </row>
        <row r="279">
          <cell r="A279" t="str">
            <v>1.2.1.11.3.1.1</v>
          </cell>
          <cell r="B279" t="str">
            <v xml:space="preserve"> ISR RETENIDO A RESIDENTES EN EL PAIS NO PAGADO </v>
          </cell>
          <cell r="C279">
            <v>0</v>
          </cell>
          <cell r="D279">
            <v>0</v>
          </cell>
          <cell r="E279">
            <v>9922.2899999999991</v>
          </cell>
          <cell r="F279">
            <v>9922.2899999999991</v>
          </cell>
          <cell r="G279">
            <v>0</v>
          </cell>
          <cell r="H279">
            <v>0</v>
          </cell>
        </row>
        <row r="280">
          <cell r="A280" t="str">
            <v>1.2.1.11.3.1.1.1</v>
          </cell>
          <cell r="B280" t="str">
            <v>ISR RETENIDO POR SALARIOS</v>
          </cell>
          <cell r="C280">
            <v>0</v>
          </cell>
          <cell r="D280">
            <v>0</v>
          </cell>
          <cell r="E280">
            <v>9922.2899999999991</v>
          </cell>
          <cell r="F280">
            <v>9922.2899999999991</v>
          </cell>
          <cell r="G280">
            <v>0</v>
          </cell>
          <cell r="H280">
            <v>0</v>
          </cell>
        </row>
        <row r="281">
          <cell r="A281" t="str">
            <v>1.3</v>
          </cell>
          <cell r="B281" t="str">
            <v xml:space="preserve"> CAPITAL CONTABLE </v>
          </cell>
          <cell r="C281">
            <v>0</v>
          </cell>
          <cell r="D281">
            <v>5676743.4874056391</v>
          </cell>
          <cell r="E281">
            <v>0</v>
          </cell>
          <cell r="F281">
            <v>0</v>
          </cell>
          <cell r="G281">
            <v>0</v>
          </cell>
          <cell r="H281">
            <v>5676743.4872666392</v>
          </cell>
        </row>
        <row r="282">
          <cell r="A282" t="str">
            <v>1.3.1</v>
          </cell>
          <cell r="B282" t="str">
            <v xml:space="preserve"> CAPITAL CONTRIBUIDO </v>
          </cell>
          <cell r="C282">
            <v>0</v>
          </cell>
          <cell r="D282">
            <v>1650000</v>
          </cell>
          <cell r="E282">
            <v>0</v>
          </cell>
          <cell r="F282">
            <v>0</v>
          </cell>
          <cell r="G282">
            <v>0</v>
          </cell>
          <cell r="H282">
            <v>1650000</v>
          </cell>
        </row>
        <row r="283">
          <cell r="A283" t="str">
            <v>1.3.1.1</v>
          </cell>
          <cell r="B283" t="str">
            <v xml:space="preserve"> CAPITAL SOCIAL </v>
          </cell>
          <cell r="C283">
            <v>0</v>
          </cell>
          <cell r="D283">
            <v>1600000</v>
          </cell>
          <cell r="E283">
            <v>0</v>
          </cell>
          <cell r="F283">
            <v>0</v>
          </cell>
          <cell r="G283">
            <v>0</v>
          </cell>
          <cell r="H283">
            <v>1600000</v>
          </cell>
        </row>
        <row r="284">
          <cell r="A284" t="str">
            <v>1.3.1.1.1</v>
          </cell>
          <cell r="B284" t="str">
            <v xml:space="preserve"> CAPITAL SOCIAL FIJO </v>
          </cell>
          <cell r="C284">
            <v>0</v>
          </cell>
          <cell r="D284">
            <v>1600000</v>
          </cell>
          <cell r="E284">
            <v>0</v>
          </cell>
          <cell r="F284">
            <v>0</v>
          </cell>
          <cell r="G284">
            <v>0</v>
          </cell>
          <cell r="H284">
            <v>1600000</v>
          </cell>
        </row>
        <row r="285">
          <cell r="A285" t="str">
            <v>1.3.1.1.1.1</v>
          </cell>
          <cell r="B285" t="str">
            <v xml:space="preserve"> CAPITAL SOCIAL FIJO SUSCRITO </v>
          </cell>
          <cell r="C285">
            <v>0</v>
          </cell>
          <cell r="D285">
            <v>1600000</v>
          </cell>
          <cell r="E285">
            <v>0</v>
          </cell>
          <cell r="F285">
            <v>0</v>
          </cell>
          <cell r="G285">
            <v>0</v>
          </cell>
          <cell r="H285">
            <v>1600000</v>
          </cell>
        </row>
        <row r="286">
          <cell r="A286" t="str">
            <v>1.3.1.1.1.1.1</v>
          </cell>
          <cell r="B286" t="str">
            <v>CAPITAL SOCIAL FIJO SUSCRITO</v>
          </cell>
          <cell r="C286">
            <v>0</v>
          </cell>
          <cell r="D286">
            <v>1600000</v>
          </cell>
          <cell r="E286">
            <v>0</v>
          </cell>
          <cell r="F286">
            <v>0</v>
          </cell>
          <cell r="G286">
            <v>0</v>
          </cell>
          <cell r="H286">
            <v>1600000</v>
          </cell>
        </row>
        <row r="287">
          <cell r="A287" t="str">
            <v>1.3.1.2</v>
          </cell>
          <cell r="B287" t="str">
            <v xml:space="preserve"> APORTACIONES PARA FUTUROS AUMENTOS DE CAPITAL </v>
          </cell>
          <cell r="C287">
            <v>0</v>
          </cell>
          <cell r="D287">
            <v>50000</v>
          </cell>
          <cell r="E287">
            <v>0</v>
          </cell>
          <cell r="F287">
            <v>0</v>
          </cell>
          <cell r="G287">
            <v>0</v>
          </cell>
          <cell r="H287">
            <v>50000</v>
          </cell>
        </row>
        <row r="288">
          <cell r="A288" t="str">
            <v>1.3.1.2.1</v>
          </cell>
          <cell r="B288" t="str">
            <v xml:space="preserve"> APORTACIONES PARA FUTUROS AUMENTOS DE CAPITAL </v>
          </cell>
          <cell r="C288">
            <v>0</v>
          </cell>
          <cell r="D288">
            <v>50000</v>
          </cell>
          <cell r="E288">
            <v>0</v>
          </cell>
          <cell r="F288">
            <v>0</v>
          </cell>
          <cell r="G288">
            <v>0</v>
          </cell>
          <cell r="H288">
            <v>50000</v>
          </cell>
        </row>
        <row r="289">
          <cell r="A289" t="str">
            <v>1.3.1.2.1.2</v>
          </cell>
          <cell r="B289" t="str">
            <v>LOURDES VELAZQUEZ MERIN</v>
          </cell>
          <cell r="C289">
            <v>0</v>
          </cell>
          <cell r="D289">
            <v>50000</v>
          </cell>
          <cell r="E289">
            <v>0</v>
          </cell>
          <cell r="F289">
            <v>0</v>
          </cell>
          <cell r="G289">
            <v>0</v>
          </cell>
          <cell r="H289">
            <v>50000</v>
          </cell>
        </row>
        <row r="290">
          <cell r="A290" t="str">
            <v>1.3.2</v>
          </cell>
          <cell r="B290" t="str">
            <v xml:space="preserve"> CAPITAL GANADO (DEFICIT) </v>
          </cell>
          <cell r="C290">
            <v>0</v>
          </cell>
          <cell r="D290">
            <v>4026743.4874056396</v>
          </cell>
          <cell r="E290">
            <v>0</v>
          </cell>
          <cell r="F290">
            <v>0</v>
          </cell>
          <cell r="G290">
            <v>0</v>
          </cell>
          <cell r="H290">
            <v>4026743.4872666397</v>
          </cell>
        </row>
        <row r="291">
          <cell r="A291" t="str">
            <v>1.3.2.1</v>
          </cell>
          <cell r="B291" t="str">
            <v xml:space="preserve"> UTILIDADES O PERDIDAS ACUMULADAS </v>
          </cell>
          <cell r="C291">
            <v>0</v>
          </cell>
          <cell r="D291">
            <v>4026743.4874056396</v>
          </cell>
          <cell r="E291">
            <v>0</v>
          </cell>
          <cell r="F291">
            <v>0</v>
          </cell>
          <cell r="G291">
            <v>0</v>
          </cell>
          <cell r="H291">
            <v>4026743.4872666397</v>
          </cell>
        </row>
        <row r="292">
          <cell r="A292" t="str">
            <v>1.3.2.1.1</v>
          </cell>
          <cell r="B292" t="str">
            <v xml:space="preserve"> UTILIDADES RETENIDAS DE EJERCICIOS ANTERIORES </v>
          </cell>
          <cell r="C292">
            <v>0</v>
          </cell>
          <cell r="D292">
            <v>6686091.2041087747</v>
          </cell>
          <cell r="E292">
            <v>0</v>
          </cell>
          <cell r="F292">
            <v>0</v>
          </cell>
          <cell r="G292">
            <v>0</v>
          </cell>
          <cell r="H292">
            <v>6686091.2041087747</v>
          </cell>
        </row>
        <row r="293">
          <cell r="A293" t="str">
            <v>1.3.2.1.1.1</v>
          </cell>
          <cell r="B293" t="str">
            <v>Ejercicio 2017</v>
          </cell>
          <cell r="C293">
            <v>0</v>
          </cell>
          <cell r="D293">
            <v>1032976.6100000001</v>
          </cell>
          <cell r="E293">
            <v>0</v>
          </cell>
          <cell r="F293">
            <v>0</v>
          </cell>
          <cell r="G293">
            <v>0</v>
          </cell>
          <cell r="H293">
            <v>1032976.6100000001</v>
          </cell>
        </row>
        <row r="294">
          <cell r="A294" t="str">
            <v>1.3.2.1.1.2</v>
          </cell>
          <cell r="B294" t="str">
            <v>Ejercicio 2016</v>
          </cell>
          <cell r="C294">
            <v>0</v>
          </cell>
          <cell r="D294">
            <v>690471.02</v>
          </cell>
          <cell r="E294">
            <v>0</v>
          </cell>
          <cell r="F294">
            <v>0</v>
          </cell>
          <cell r="G294">
            <v>0</v>
          </cell>
          <cell r="H294">
            <v>690471.02</v>
          </cell>
        </row>
        <row r="295">
          <cell r="A295" t="str">
            <v>1.3.2.1.1.3</v>
          </cell>
          <cell r="B295" t="str">
            <v>Ejercicio 2015</v>
          </cell>
          <cell r="C295">
            <v>0</v>
          </cell>
          <cell r="D295">
            <v>412876.97</v>
          </cell>
          <cell r="E295">
            <v>0</v>
          </cell>
          <cell r="F295">
            <v>0</v>
          </cell>
          <cell r="G295">
            <v>0</v>
          </cell>
          <cell r="H295">
            <v>412876.97</v>
          </cell>
        </row>
        <row r="296">
          <cell r="A296" t="str">
            <v>1.3.2.1.1.4</v>
          </cell>
          <cell r="B296" t="str">
            <v>Ejercicio 2014</v>
          </cell>
          <cell r="C296">
            <v>0</v>
          </cell>
          <cell r="D296">
            <v>111882.62</v>
          </cell>
          <cell r="E296">
            <v>0</v>
          </cell>
          <cell r="F296">
            <v>0</v>
          </cell>
          <cell r="G296">
            <v>0</v>
          </cell>
          <cell r="H296">
            <v>111882.62</v>
          </cell>
        </row>
        <row r="297">
          <cell r="A297" t="str">
            <v>1.3.2.1.1.5</v>
          </cell>
          <cell r="B297" t="str">
            <v>Ejercicio 2013</v>
          </cell>
          <cell r="C297">
            <v>0</v>
          </cell>
          <cell r="D297">
            <v>7310.9</v>
          </cell>
          <cell r="E297">
            <v>0</v>
          </cell>
          <cell r="F297">
            <v>0</v>
          </cell>
          <cell r="G297">
            <v>0</v>
          </cell>
          <cell r="H297">
            <v>7310.9</v>
          </cell>
        </row>
        <row r="298">
          <cell r="A298" t="str">
            <v>1.3.2.1.1.6</v>
          </cell>
          <cell r="B298" t="str">
            <v>Ejercicio 2011</v>
          </cell>
          <cell r="C298">
            <v>0</v>
          </cell>
          <cell r="D298">
            <v>1126263.18</v>
          </cell>
          <cell r="E298">
            <v>0</v>
          </cell>
          <cell r="F298">
            <v>0</v>
          </cell>
          <cell r="G298">
            <v>0</v>
          </cell>
          <cell r="H298">
            <v>1126263.18</v>
          </cell>
        </row>
        <row r="299">
          <cell r="A299" t="str">
            <v>1.3.2.1.1.7</v>
          </cell>
          <cell r="B299" t="str">
            <v>Ejercicio 2010</v>
          </cell>
          <cell r="C299">
            <v>0</v>
          </cell>
          <cell r="D299">
            <v>2877738</v>
          </cell>
          <cell r="E299">
            <v>0</v>
          </cell>
          <cell r="F299">
            <v>0</v>
          </cell>
          <cell r="G299">
            <v>0</v>
          </cell>
          <cell r="H299">
            <v>2877738</v>
          </cell>
        </row>
        <row r="300">
          <cell r="A300" t="str">
            <v>1.3.2.1.1.8</v>
          </cell>
          <cell r="B300" t="str">
            <v>Ejercicio 2018</v>
          </cell>
          <cell r="C300">
            <v>0</v>
          </cell>
          <cell r="D300">
            <v>426571.9041087745</v>
          </cell>
          <cell r="E300">
            <v>0</v>
          </cell>
          <cell r="F300">
            <v>0</v>
          </cell>
          <cell r="G300">
            <v>0</v>
          </cell>
          <cell r="H300">
            <v>426571.9041087745</v>
          </cell>
        </row>
        <row r="301">
          <cell r="A301" t="str">
            <v>1.3.2.1.2</v>
          </cell>
          <cell r="B301" t="str">
            <v xml:space="preserve"> PERDIDAS ACUMULADAS DE EJERCICIOS ANTERIORES </v>
          </cell>
          <cell r="C301">
            <v>2659347.7167031351</v>
          </cell>
          <cell r="D301">
            <v>0</v>
          </cell>
          <cell r="E301">
            <v>0</v>
          </cell>
          <cell r="F301">
            <v>0</v>
          </cell>
          <cell r="G301">
            <v>2659347.7168421349</v>
          </cell>
          <cell r="H301">
            <v>0</v>
          </cell>
        </row>
        <row r="302">
          <cell r="A302" t="str">
            <v>1.3.2.1.2.1</v>
          </cell>
          <cell r="B302" t="str">
            <v>Ejercicio 2019</v>
          </cell>
          <cell r="C302">
            <v>1350488.132702125</v>
          </cell>
          <cell r="D302">
            <v>0</v>
          </cell>
          <cell r="E302">
            <v>0</v>
          </cell>
          <cell r="F302">
            <v>0</v>
          </cell>
          <cell r="G302">
            <v>1350488.132702125</v>
          </cell>
          <cell r="H302">
            <v>0</v>
          </cell>
        </row>
        <row r="303">
          <cell r="A303" t="str">
            <v>1.3.2.1.2.2</v>
          </cell>
          <cell r="B303" t="str">
            <v>Ejercicio 2020</v>
          </cell>
          <cell r="C303">
            <v>1308859.5840010101</v>
          </cell>
          <cell r="D303">
            <v>0</v>
          </cell>
          <cell r="E303">
            <v>0</v>
          </cell>
          <cell r="F303">
            <v>0</v>
          </cell>
          <cell r="G303">
            <v>1308859.5841400099</v>
          </cell>
          <cell r="H303">
            <v>0</v>
          </cell>
        </row>
        <row r="304">
          <cell r="A304" t="str">
            <v>2.1</v>
          </cell>
          <cell r="B304" t="str">
            <v xml:space="preserve"> VENTAS O INGRESOS NETOS </v>
          </cell>
          <cell r="C304">
            <v>0</v>
          </cell>
          <cell r="D304">
            <v>908823.14670020598</v>
          </cell>
          <cell r="E304">
            <v>108860.65000299999</v>
          </cell>
          <cell r="F304">
            <v>969222.80670000007</v>
          </cell>
          <cell r="G304">
            <v>0</v>
          </cell>
          <cell r="H304">
            <v>1769185.3033972061</v>
          </cell>
        </row>
        <row r="305">
          <cell r="A305" t="str">
            <v>2.1.1</v>
          </cell>
          <cell r="B305" t="str">
            <v xml:space="preserve"> VENTAS NETAS DE MERCANCIA </v>
          </cell>
          <cell r="C305">
            <v>0</v>
          </cell>
          <cell r="D305">
            <v>770552.77670020587</v>
          </cell>
          <cell r="E305">
            <v>108860.65000299999</v>
          </cell>
          <cell r="F305">
            <v>813813.80670000007</v>
          </cell>
          <cell r="G305">
            <v>0</v>
          </cell>
          <cell r="H305">
            <v>1475505.933397206</v>
          </cell>
        </row>
        <row r="306">
          <cell r="A306" t="str">
            <v>2.1.1.1</v>
          </cell>
          <cell r="B306" t="str">
            <v xml:space="preserve"> VENTAS NETAS DE MERCANCIAS NACIONALES </v>
          </cell>
          <cell r="C306">
            <v>0</v>
          </cell>
          <cell r="D306">
            <v>770552.77670020587</v>
          </cell>
          <cell r="E306">
            <v>108860.65000299999</v>
          </cell>
          <cell r="F306">
            <v>813813.80670000007</v>
          </cell>
          <cell r="G306">
            <v>0</v>
          </cell>
          <cell r="H306">
            <v>1475505.933397206</v>
          </cell>
        </row>
        <row r="307">
          <cell r="A307" t="str">
            <v>2.1.1.1.1</v>
          </cell>
          <cell r="B307" t="str">
            <v xml:space="preserve"> VENTAS Y/O SERVICIOS GRAVADOS A LA TASA GENERAL </v>
          </cell>
          <cell r="C307">
            <v>0</v>
          </cell>
          <cell r="D307">
            <v>779552.7767002061</v>
          </cell>
          <cell r="E307">
            <v>0</v>
          </cell>
          <cell r="F307">
            <v>813813.80670000007</v>
          </cell>
          <cell r="G307">
            <v>0</v>
          </cell>
          <cell r="H307">
            <v>1593366.5834002062</v>
          </cell>
        </row>
        <row r="308">
          <cell r="A308" t="str">
            <v>2.1.1.1.1.1</v>
          </cell>
          <cell r="B308" t="str">
            <v>VENTAS Y/O SERVICIOS GRAVADOS A LA TASA GENERAL DE CONTADO</v>
          </cell>
          <cell r="C308">
            <v>0</v>
          </cell>
          <cell r="D308">
            <v>264089.4267000109</v>
          </cell>
          <cell r="E308">
            <v>0</v>
          </cell>
          <cell r="F308">
            <v>337094.29670000001</v>
          </cell>
          <cell r="G308">
            <v>0</v>
          </cell>
          <cell r="H308">
            <v>601183.72340001096</v>
          </cell>
        </row>
        <row r="309">
          <cell r="A309" t="str">
            <v>2.1.1.1.1.2</v>
          </cell>
          <cell r="B309" t="str">
            <v>VENTAS Y/O SERVICIOS GRAVADOS A LA TASA GENERAL A CREDITO</v>
          </cell>
          <cell r="C309">
            <v>0</v>
          </cell>
          <cell r="D309">
            <v>515463.35000019521</v>
          </cell>
          <cell r="E309">
            <v>0</v>
          </cell>
          <cell r="F309">
            <v>476719.51</v>
          </cell>
          <cell r="G309">
            <v>0</v>
          </cell>
          <cell r="H309">
            <v>992182.86000019521</v>
          </cell>
        </row>
        <row r="310">
          <cell r="A310" t="str">
            <v>2.1.1.1.4</v>
          </cell>
          <cell r="B310" t="str">
            <v xml:space="preserve"> DEVOLUCIONES, REBAJAS Y BONIFICACIONES SOBRE VENTAS NACIONALES </v>
          </cell>
          <cell r="C310">
            <v>9000.0000000002328</v>
          </cell>
          <cell r="D310">
            <v>0</v>
          </cell>
          <cell r="E310">
            <v>108860.65000299999</v>
          </cell>
          <cell r="F310">
            <v>0</v>
          </cell>
          <cell r="G310">
            <v>117860.65000300022</v>
          </cell>
          <cell r="H310">
            <v>0</v>
          </cell>
        </row>
        <row r="311">
          <cell r="A311" t="str">
            <v>2.1.1.1.4.1</v>
          </cell>
          <cell r="B311" t="str">
            <v xml:space="preserve"> DEVOLUCIONES SOBRE VENTAS NACIONALES </v>
          </cell>
          <cell r="C311">
            <v>9000</v>
          </cell>
          <cell r="D311">
            <v>0</v>
          </cell>
          <cell r="E311">
            <v>102280.65</v>
          </cell>
          <cell r="F311">
            <v>0</v>
          </cell>
          <cell r="G311">
            <v>111280.65</v>
          </cell>
          <cell r="H311">
            <v>0</v>
          </cell>
        </row>
        <row r="312">
          <cell r="A312" t="str">
            <v>2.1.1.1.4.1.1</v>
          </cell>
          <cell r="B312" t="str">
            <v>DEVOLUCIONES SOBRE VENTAS NACIONALES A LA TASA GENERAL</v>
          </cell>
          <cell r="C312">
            <v>9000</v>
          </cell>
          <cell r="D312">
            <v>0</v>
          </cell>
          <cell r="E312">
            <v>102280.65</v>
          </cell>
          <cell r="F312">
            <v>0</v>
          </cell>
          <cell r="G312">
            <v>111280.65</v>
          </cell>
          <cell r="H312">
            <v>0</v>
          </cell>
        </row>
        <row r="313">
          <cell r="A313" t="str">
            <v>2.1.1.1.4.2</v>
          </cell>
          <cell r="B313" t="str">
            <v xml:space="preserve"> DESCUENTO COMERCIAL SOBRE VENTAS NACIONALES </v>
          </cell>
          <cell r="C313">
            <v>0</v>
          </cell>
          <cell r="D313">
            <v>0</v>
          </cell>
          <cell r="E313">
            <v>6580.0000029999983</v>
          </cell>
          <cell r="F313">
            <v>0</v>
          </cell>
          <cell r="G313">
            <v>6580.0000030002311</v>
          </cell>
          <cell r="H313">
            <v>0</v>
          </cell>
        </row>
        <row r="314">
          <cell r="A314" t="str">
            <v>2.1.1.1.4.2.1</v>
          </cell>
          <cell r="B314" t="str">
            <v>DESCUENTO COMERCIAL SOBRE VENTAS NACIONALES A LA TASA GENERAL</v>
          </cell>
          <cell r="C314">
            <v>0</v>
          </cell>
          <cell r="D314">
            <v>0</v>
          </cell>
          <cell r="E314">
            <v>6580.0000029999983</v>
          </cell>
          <cell r="F314">
            <v>0</v>
          </cell>
          <cell r="G314">
            <v>6580.0000030002311</v>
          </cell>
          <cell r="H314">
            <v>0</v>
          </cell>
        </row>
        <row r="315">
          <cell r="A315" t="str">
            <v>2.1.2</v>
          </cell>
          <cell r="B315" t="str">
            <v xml:space="preserve"> INGRESOS NETOS POR: </v>
          </cell>
          <cell r="C315">
            <v>0</v>
          </cell>
          <cell r="D315">
            <v>138270.37000000011</v>
          </cell>
          <cell r="E315">
            <v>0</v>
          </cell>
          <cell r="F315">
            <v>155409</v>
          </cell>
          <cell r="G315">
            <v>0</v>
          </cell>
          <cell r="H315">
            <v>293679.37000000011</v>
          </cell>
        </row>
        <row r="316">
          <cell r="A316" t="str">
            <v>2.1.2.20</v>
          </cell>
          <cell r="B316" t="str">
            <v xml:space="preserve"> SERVICIOS EN GENERAL </v>
          </cell>
          <cell r="C316">
            <v>0</v>
          </cell>
          <cell r="D316">
            <v>133906.00000000012</v>
          </cell>
          <cell r="E316">
            <v>0</v>
          </cell>
          <cell r="F316">
            <v>155409</v>
          </cell>
          <cell r="G316">
            <v>0</v>
          </cell>
          <cell r="H316">
            <v>289315.00000000012</v>
          </cell>
        </row>
        <row r="317">
          <cell r="A317" t="str">
            <v>2.1.2.20.1</v>
          </cell>
          <cell r="B317" t="str">
            <v xml:space="preserve"> SERVICIOS EN GENERAL </v>
          </cell>
          <cell r="C317">
            <v>0</v>
          </cell>
          <cell r="D317">
            <v>133906.00000000012</v>
          </cell>
          <cell r="E317">
            <v>0</v>
          </cell>
          <cell r="F317">
            <v>155409</v>
          </cell>
          <cell r="G317">
            <v>0</v>
          </cell>
          <cell r="H317">
            <v>289315.00000000012</v>
          </cell>
        </row>
        <row r="318">
          <cell r="A318" t="str">
            <v>2.1.2.20.1.7</v>
          </cell>
          <cell r="B318" t="str">
            <v>USO DE LENTE DE 2.4,  2.7, 2.9 MM</v>
          </cell>
          <cell r="C318">
            <v>0</v>
          </cell>
          <cell r="D318">
            <v>3500</v>
          </cell>
          <cell r="E318">
            <v>0</v>
          </cell>
          <cell r="F318">
            <v>0</v>
          </cell>
          <cell r="G318">
            <v>0</v>
          </cell>
          <cell r="H318">
            <v>3500</v>
          </cell>
        </row>
        <row r="319">
          <cell r="A319" t="str">
            <v>2.1.2.20.1.9</v>
          </cell>
          <cell r="B319" t="str">
            <v>USO DE SILLA DE PLAYA.</v>
          </cell>
          <cell r="C319">
            <v>0</v>
          </cell>
          <cell r="D319">
            <v>19680</v>
          </cell>
          <cell r="E319">
            <v>0</v>
          </cell>
          <cell r="F319">
            <v>21540</v>
          </cell>
          <cell r="G319">
            <v>0</v>
          </cell>
          <cell r="H319">
            <v>41220</v>
          </cell>
        </row>
        <row r="320">
          <cell r="A320" t="str">
            <v>2.1.2.20.1.19</v>
          </cell>
          <cell r="B320" t="str">
            <v>RENTA DE EJERCITADOR PARA REHABILITACION DE RODILLA (POR PRIMER DIA DE USO)</v>
          </cell>
          <cell r="C320">
            <v>0</v>
          </cell>
          <cell r="D320">
            <v>1000</v>
          </cell>
          <cell r="E320">
            <v>0</v>
          </cell>
          <cell r="F320">
            <v>0</v>
          </cell>
          <cell r="G320">
            <v>0</v>
          </cell>
          <cell r="H320">
            <v>1000</v>
          </cell>
        </row>
        <row r="321">
          <cell r="A321" t="str">
            <v>2.1.2.20.1.32</v>
          </cell>
          <cell r="B321" t="str">
            <v>RENTA DE TORRE CON EQUIPO PARA CIRUGIA</v>
          </cell>
          <cell r="C321">
            <v>0</v>
          </cell>
          <cell r="D321">
            <v>56796</v>
          </cell>
          <cell r="E321">
            <v>0</v>
          </cell>
          <cell r="F321">
            <v>71944</v>
          </cell>
          <cell r="G321">
            <v>0</v>
          </cell>
          <cell r="H321">
            <v>128740</v>
          </cell>
        </row>
        <row r="322">
          <cell r="A322" t="str">
            <v>2.1.2.20.1.42</v>
          </cell>
          <cell r="B322" t="str">
            <v>SERVICIO DE ESTERILIZACION DE INSTRUMENTAL</v>
          </cell>
          <cell r="C322">
            <v>0</v>
          </cell>
          <cell r="D322">
            <v>3000</v>
          </cell>
          <cell r="E322">
            <v>0</v>
          </cell>
          <cell r="F322">
            <v>3355</v>
          </cell>
          <cell r="G322">
            <v>0</v>
          </cell>
          <cell r="H322">
            <v>6355</v>
          </cell>
        </row>
        <row r="323">
          <cell r="A323" t="str">
            <v>2.1.2.20.1.55</v>
          </cell>
          <cell r="B323" t="str">
            <v>RENTA  DE EQUIPO DE ARTROSCOPIA BASICO.</v>
          </cell>
          <cell r="C323">
            <v>0</v>
          </cell>
          <cell r="D323">
            <v>21000</v>
          </cell>
          <cell r="E323">
            <v>0</v>
          </cell>
          <cell r="F323">
            <v>0</v>
          </cell>
          <cell r="G323">
            <v>0</v>
          </cell>
          <cell r="H323">
            <v>21000</v>
          </cell>
        </row>
        <row r="324">
          <cell r="A324" t="str">
            <v>2.1.2.20.1.57</v>
          </cell>
          <cell r="B324" t="str">
            <v>USO  DE SIERRA NEUMATICA</v>
          </cell>
          <cell r="C324">
            <v>0</v>
          </cell>
          <cell r="D324">
            <v>2750</v>
          </cell>
          <cell r="E324">
            <v>0</v>
          </cell>
          <cell r="F324">
            <v>0</v>
          </cell>
          <cell r="G324">
            <v>0</v>
          </cell>
          <cell r="H324">
            <v>2750</v>
          </cell>
        </row>
        <row r="325">
          <cell r="A325" t="str">
            <v>2.1.2.20.1.61</v>
          </cell>
          <cell r="B325" t="str">
            <v>USO DE PERFORADOR</v>
          </cell>
          <cell r="C325">
            <v>0</v>
          </cell>
          <cell r="D325">
            <v>8050</v>
          </cell>
          <cell r="E325">
            <v>0</v>
          </cell>
          <cell r="F325">
            <v>2650</v>
          </cell>
          <cell r="G325">
            <v>0</v>
          </cell>
          <cell r="H325">
            <v>10700</v>
          </cell>
        </row>
        <row r="326">
          <cell r="A326" t="str">
            <v>2.1.2.20.1.62</v>
          </cell>
          <cell r="B326" t="str">
            <v>RENTA CHAROLA CON INSTRUMETAL.</v>
          </cell>
          <cell r="C326">
            <v>0</v>
          </cell>
          <cell r="D326">
            <v>3500</v>
          </cell>
          <cell r="E326">
            <v>0</v>
          </cell>
          <cell r="F326">
            <v>0</v>
          </cell>
          <cell r="G326">
            <v>0</v>
          </cell>
          <cell r="H326">
            <v>3500</v>
          </cell>
        </row>
        <row r="327">
          <cell r="A327" t="str">
            <v>2.1.2.20.1.63</v>
          </cell>
          <cell r="B327" t="str">
            <v>USO DE SPIDER</v>
          </cell>
          <cell r="C327">
            <v>0</v>
          </cell>
          <cell r="D327">
            <v>14630.000000000116</v>
          </cell>
          <cell r="E327">
            <v>0</v>
          </cell>
          <cell r="F327">
            <v>7420</v>
          </cell>
          <cell r="G327">
            <v>0</v>
          </cell>
          <cell r="H327">
            <v>22050.000000000116</v>
          </cell>
        </row>
        <row r="328">
          <cell r="A328" t="str">
            <v>2.1.2.20.1.83</v>
          </cell>
          <cell r="B328" t="str">
            <v>RENTA DE ULTRASONIDO PORTATIL</v>
          </cell>
          <cell r="C328">
            <v>0</v>
          </cell>
          <cell r="D328">
            <v>0</v>
          </cell>
          <cell r="E328">
            <v>0</v>
          </cell>
          <cell r="F328">
            <v>3500</v>
          </cell>
          <cell r="G328">
            <v>0</v>
          </cell>
          <cell r="H328">
            <v>3500</v>
          </cell>
        </row>
        <row r="329">
          <cell r="A329" t="str">
            <v>2.1.2.20.1.85</v>
          </cell>
          <cell r="B329" t="str">
            <v>RENTA DE EQUIPO PARA ARTROSCOPIA</v>
          </cell>
          <cell r="C329">
            <v>0</v>
          </cell>
          <cell r="D329">
            <v>0</v>
          </cell>
          <cell r="E329">
            <v>0</v>
          </cell>
          <cell r="F329">
            <v>45000</v>
          </cell>
          <cell r="G329">
            <v>0</v>
          </cell>
          <cell r="H329">
            <v>45000</v>
          </cell>
        </row>
        <row r="330">
          <cell r="A330" t="str">
            <v>2.1.2.22</v>
          </cell>
          <cell r="B330" t="str">
            <v xml:space="preserve"> OTROS INGRESOS NETOS </v>
          </cell>
          <cell r="C330">
            <v>0</v>
          </cell>
          <cell r="D330">
            <v>4364.3700000000026</v>
          </cell>
          <cell r="E330">
            <v>0</v>
          </cell>
          <cell r="F330">
            <v>0</v>
          </cell>
          <cell r="G330">
            <v>0</v>
          </cell>
          <cell r="H330">
            <v>4364.3700000000026</v>
          </cell>
        </row>
        <row r="331">
          <cell r="A331" t="str">
            <v>2.1.2.22.1</v>
          </cell>
          <cell r="B331" t="str">
            <v xml:space="preserve"> OTROS INGRESOS </v>
          </cell>
          <cell r="C331">
            <v>0</v>
          </cell>
          <cell r="D331">
            <v>4364.3700000000026</v>
          </cell>
          <cell r="E331">
            <v>0</v>
          </cell>
          <cell r="F331">
            <v>0</v>
          </cell>
          <cell r="G331">
            <v>0</v>
          </cell>
          <cell r="H331">
            <v>4364.3700000000026</v>
          </cell>
        </row>
        <row r="332">
          <cell r="A332" t="str">
            <v>2.1.2.22.1.1</v>
          </cell>
          <cell r="B332" t="str">
            <v>SERVICIO DE ENVIO Y/O RECOLECCION</v>
          </cell>
          <cell r="C332">
            <v>0</v>
          </cell>
          <cell r="D332">
            <v>864.37000000000262</v>
          </cell>
          <cell r="E332">
            <v>0</v>
          </cell>
          <cell r="F332">
            <v>0</v>
          </cell>
          <cell r="G332">
            <v>0</v>
          </cell>
          <cell r="H332">
            <v>864.37000000000262</v>
          </cell>
        </row>
        <row r="333">
          <cell r="A333" t="str">
            <v>2.1.2.22.1.6</v>
          </cell>
          <cell r="B333" t="str">
            <v>EQUIPO PARA BLOQUEO INTERESCALENICO</v>
          </cell>
          <cell r="C333">
            <v>0</v>
          </cell>
          <cell r="D333">
            <v>3500</v>
          </cell>
          <cell r="E333">
            <v>0</v>
          </cell>
          <cell r="F333">
            <v>0</v>
          </cell>
          <cell r="G333">
            <v>0</v>
          </cell>
          <cell r="H333">
            <v>3500</v>
          </cell>
        </row>
        <row r="334">
          <cell r="A334" t="str">
            <v>2.2</v>
          </cell>
          <cell r="B334" t="str">
            <v xml:space="preserve"> COSTOS Y GASTOS </v>
          </cell>
          <cell r="C334">
            <v>1116733.5120678358</v>
          </cell>
          <cell r="D334">
            <v>0</v>
          </cell>
          <cell r="E334">
            <v>996751.23182500002</v>
          </cell>
          <cell r="F334">
            <v>48700.130000000005</v>
          </cell>
          <cell r="G334">
            <v>2064784.6138928356</v>
          </cell>
          <cell r="H334">
            <v>0</v>
          </cell>
        </row>
        <row r="335">
          <cell r="A335" t="str">
            <v>2.2.1</v>
          </cell>
          <cell r="B335" t="str">
            <v xml:space="preserve"> COSTO DE VENTAS O DE SERVICIOS </v>
          </cell>
          <cell r="C335">
            <v>483159.48846781254</v>
          </cell>
          <cell r="D335">
            <v>0</v>
          </cell>
          <cell r="E335">
            <v>420947.26472500002</v>
          </cell>
          <cell r="F335">
            <v>48697.37</v>
          </cell>
          <cell r="G335">
            <v>855409.38319281256</v>
          </cell>
          <cell r="H335">
            <v>0</v>
          </cell>
        </row>
        <row r="336">
          <cell r="A336" t="str">
            <v>2.2.1.1</v>
          </cell>
          <cell r="B336" t="str">
            <v>COSTO DE VENTAS O DE SERVICIOS</v>
          </cell>
          <cell r="C336">
            <v>483159.48846781254</v>
          </cell>
          <cell r="D336">
            <v>0</v>
          </cell>
          <cell r="E336">
            <v>420947.26472500002</v>
          </cell>
          <cell r="F336">
            <v>48697.37</v>
          </cell>
          <cell r="G336">
            <v>855409.38319281256</v>
          </cell>
          <cell r="H336">
            <v>0</v>
          </cell>
        </row>
        <row r="337">
          <cell r="A337" t="str">
            <v>2.2.2</v>
          </cell>
          <cell r="B337" t="str">
            <v xml:space="preserve"> GASTOS GENERALES </v>
          </cell>
          <cell r="C337">
            <v>633574.02360002312</v>
          </cell>
          <cell r="D337">
            <v>0</v>
          </cell>
          <cell r="E337">
            <v>575803.96710000001</v>
          </cell>
          <cell r="F337">
            <v>2.76</v>
          </cell>
          <cell r="G337">
            <v>1209375.230700023</v>
          </cell>
          <cell r="H337">
            <v>0</v>
          </cell>
        </row>
        <row r="338">
          <cell r="A338" t="str">
            <v>2.2.2.3</v>
          </cell>
          <cell r="B338" t="str">
            <v xml:space="preserve"> GASTOS GENERALES </v>
          </cell>
          <cell r="C338">
            <v>633574.02360002312</v>
          </cell>
          <cell r="D338">
            <v>0</v>
          </cell>
          <cell r="E338">
            <v>575803.96710000001</v>
          </cell>
          <cell r="F338">
            <v>2.76</v>
          </cell>
          <cell r="G338">
            <v>1209375.230700023</v>
          </cell>
          <cell r="H338">
            <v>0</v>
          </cell>
        </row>
        <row r="339">
          <cell r="A339" t="str">
            <v>2.2.2.3.1</v>
          </cell>
          <cell r="B339" t="str">
            <v xml:space="preserve"> BENEFICIOS A LOS EMPLEADOS DIRECTOS </v>
          </cell>
          <cell r="C339">
            <v>104228.32000000308</v>
          </cell>
          <cell r="D339">
            <v>0</v>
          </cell>
          <cell r="E339">
            <v>104228.32</v>
          </cell>
          <cell r="F339">
            <v>0</v>
          </cell>
          <cell r="G339">
            <v>208456.6400000031</v>
          </cell>
          <cell r="H339">
            <v>0</v>
          </cell>
        </row>
        <row r="340">
          <cell r="A340" t="str">
            <v>2.2.2.3.1.1</v>
          </cell>
          <cell r="B340" t="str">
            <v xml:space="preserve"> SUELDOS Y SALARIOS </v>
          </cell>
          <cell r="C340">
            <v>104228.32000000309</v>
          </cell>
          <cell r="D340">
            <v>0</v>
          </cell>
          <cell r="E340">
            <v>104228.32</v>
          </cell>
          <cell r="F340">
            <v>0</v>
          </cell>
          <cell r="G340">
            <v>208456.6400000031</v>
          </cell>
          <cell r="H340">
            <v>0</v>
          </cell>
        </row>
        <row r="341">
          <cell r="A341" t="str">
            <v>2.2.2.3.1.1.1</v>
          </cell>
          <cell r="B341" t="str">
            <v>SUELDOS</v>
          </cell>
          <cell r="C341">
            <v>104228.32000000309</v>
          </cell>
          <cell r="D341">
            <v>0</v>
          </cell>
          <cell r="E341">
            <v>104228.32</v>
          </cell>
          <cell r="F341">
            <v>0</v>
          </cell>
          <cell r="G341">
            <v>208456.6400000031</v>
          </cell>
          <cell r="H341">
            <v>0</v>
          </cell>
        </row>
        <row r="342">
          <cell r="A342" t="str">
            <v>2.2.2.3.4</v>
          </cell>
          <cell r="B342" t="str">
            <v xml:space="preserve"> IMPUESTOS Y APORTACIONES SOBRE SUELDOS Y SALARIOS </v>
          </cell>
          <cell r="C342">
            <v>20476.739999999849</v>
          </cell>
          <cell r="D342">
            <v>0</v>
          </cell>
          <cell r="E342">
            <v>34123.129999999997</v>
          </cell>
          <cell r="F342">
            <v>0</v>
          </cell>
          <cell r="G342">
            <v>54599.86999999985</v>
          </cell>
          <cell r="H342">
            <v>0</v>
          </cell>
        </row>
        <row r="343">
          <cell r="A343" t="str">
            <v>2.2.2.3.4.1</v>
          </cell>
          <cell r="B343" t="str">
            <v xml:space="preserve"> CUOTAS AL I.M.S.S. </v>
          </cell>
          <cell r="C343">
            <v>12658.739999999936</v>
          </cell>
          <cell r="D343">
            <v>0</v>
          </cell>
          <cell r="E343">
            <v>11585.619999999999</v>
          </cell>
          <cell r="F343">
            <v>0</v>
          </cell>
          <cell r="G343">
            <v>24244.359999999935</v>
          </cell>
          <cell r="H343">
            <v>0</v>
          </cell>
        </row>
        <row r="344">
          <cell r="A344" t="str">
            <v>2.2.2.3.4.1.1</v>
          </cell>
          <cell r="B344" t="str">
            <v>CUOTA FIJA</v>
          </cell>
          <cell r="C344">
            <v>6043.7299999999232</v>
          </cell>
          <cell r="D344">
            <v>0</v>
          </cell>
          <cell r="E344">
            <v>5631.01</v>
          </cell>
          <cell r="F344">
            <v>0</v>
          </cell>
          <cell r="G344">
            <v>11674.739999999923</v>
          </cell>
          <cell r="H344">
            <v>0</v>
          </cell>
        </row>
        <row r="345">
          <cell r="A345" t="str">
            <v>2.2.2.3.4.1.2</v>
          </cell>
          <cell r="B345" t="str">
            <v>EXCEDENTE 3 SMGDI</v>
          </cell>
          <cell r="C345">
            <v>453.27000000000044</v>
          </cell>
          <cell r="D345">
            <v>0</v>
          </cell>
          <cell r="E345">
            <v>389.15</v>
          </cell>
          <cell r="F345">
            <v>0</v>
          </cell>
          <cell r="G345">
            <v>842.42000000000041</v>
          </cell>
          <cell r="H345">
            <v>0</v>
          </cell>
        </row>
        <row r="346">
          <cell r="A346" t="str">
            <v>2.2.2.3.4.1.3</v>
          </cell>
          <cell r="B346" t="str">
            <v>PRESTACIONES EN DINERO</v>
          </cell>
          <cell r="C346">
            <v>845.01000000001659</v>
          </cell>
          <cell r="D346">
            <v>0</v>
          </cell>
          <cell r="E346">
            <v>763.23</v>
          </cell>
          <cell r="F346">
            <v>0</v>
          </cell>
          <cell r="G346">
            <v>1608.2400000000166</v>
          </cell>
          <cell r="H346">
            <v>0</v>
          </cell>
        </row>
        <row r="347">
          <cell r="A347" t="str">
            <v>2.2.2.3.4.1.4</v>
          </cell>
          <cell r="B347" t="str">
            <v>GASTOS MEDICOS PENSIONADOS</v>
          </cell>
          <cell r="C347">
            <v>1267.5</v>
          </cell>
          <cell r="D347">
            <v>0</v>
          </cell>
          <cell r="E347">
            <v>1144.8599999999999</v>
          </cell>
          <cell r="F347">
            <v>0</v>
          </cell>
          <cell r="G347">
            <v>2412.3599999999997</v>
          </cell>
          <cell r="H347">
            <v>0</v>
          </cell>
        </row>
        <row r="348">
          <cell r="A348" t="str">
            <v>2.2.2.3.4.1.5</v>
          </cell>
          <cell r="B348" t="str">
            <v>RIESGOS DE TRABAJO</v>
          </cell>
          <cell r="C348">
            <v>729.5599999999904</v>
          </cell>
          <cell r="D348">
            <v>0</v>
          </cell>
          <cell r="E348">
            <v>658.96</v>
          </cell>
          <cell r="F348">
            <v>0</v>
          </cell>
          <cell r="G348">
            <v>1388.5199999999904</v>
          </cell>
          <cell r="H348">
            <v>0</v>
          </cell>
        </row>
        <row r="349">
          <cell r="A349" t="str">
            <v>2.2.2.3.4.1.6</v>
          </cell>
          <cell r="B349" t="str">
            <v>INVALIDEZ Y VIDA</v>
          </cell>
          <cell r="C349">
            <v>2112.5199999999895</v>
          </cell>
          <cell r="D349">
            <v>0</v>
          </cell>
          <cell r="E349">
            <v>1908.07</v>
          </cell>
          <cell r="F349">
            <v>0</v>
          </cell>
          <cell r="G349">
            <v>4020.5899999999892</v>
          </cell>
          <cell r="H349">
            <v>0</v>
          </cell>
        </row>
        <row r="350">
          <cell r="A350" t="str">
            <v>2.2.2.3.4.1.7</v>
          </cell>
          <cell r="B350" t="str">
            <v>GUARDERIAS Y PRESTACIONES SOCIALES</v>
          </cell>
          <cell r="C350">
            <v>1207.150000000016</v>
          </cell>
          <cell r="D350">
            <v>0</v>
          </cell>
          <cell r="E350">
            <v>1090.3399999999999</v>
          </cell>
          <cell r="F350">
            <v>0</v>
          </cell>
          <cell r="G350">
            <v>2297.4900000000162</v>
          </cell>
          <cell r="H350">
            <v>0</v>
          </cell>
        </row>
        <row r="351">
          <cell r="A351" t="str">
            <v>2.2.2.3.4.2</v>
          </cell>
          <cell r="B351" t="str">
            <v xml:space="preserve"> APORTACIONES AL INFONAVIT </v>
          </cell>
          <cell r="C351">
            <v>0</v>
          </cell>
          <cell r="D351">
            <v>0</v>
          </cell>
          <cell r="E351">
            <v>11487.46</v>
          </cell>
          <cell r="F351">
            <v>0</v>
          </cell>
          <cell r="G351">
            <v>11487.459999999912</v>
          </cell>
          <cell r="H351">
            <v>0</v>
          </cell>
        </row>
        <row r="352">
          <cell r="A352" t="str">
            <v>2.2.2.3.4.2.1</v>
          </cell>
          <cell r="B352" t="str">
            <v>INFONAVIT-APORTACION PATRONAL SIN CREDITO</v>
          </cell>
          <cell r="C352">
            <v>0</v>
          </cell>
          <cell r="D352">
            <v>0</v>
          </cell>
          <cell r="E352">
            <v>5438.81</v>
          </cell>
          <cell r="F352">
            <v>0</v>
          </cell>
          <cell r="G352">
            <v>5438.8099999999131</v>
          </cell>
          <cell r="H352">
            <v>0</v>
          </cell>
        </row>
        <row r="353">
          <cell r="A353" t="str">
            <v>2.2.2.3.4.2.2</v>
          </cell>
          <cell r="B353" t="str">
            <v>INFONAVIT-APORTACION PATRONAL CON CREDITO</v>
          </cell>
          <cell r="C353">
            <v>0</v>
          </cell>
          <cell r="D353">
            <v>0</v>
          </cell>
          <cell r="E353">
            <v>6048.65</v>
          </cell>
          <cell r="F353">
            <v>0</v>
          </cell>
          <cell r="G353">
            <v>6048.65</v>
          </cell>
          <cell r="H353">
            <v>0</v>
          </cell>
        </row>
        <row r="354">
          <cell r="A354" t="str">
            <v>2.2.2.3.4.3</v>
          </cell>
          <cell r="B354" t="str">
            <v xml:space="preserve"> APORTACIONES AL SAR </v>
          </cell>
          <cell r="C354">
            <v>0</v>
          </cell>
          <cell r="D354">
            <v>0</v>
          </cell>
          <cell r="E354">
            <v>11832.05</v>
          </cell>
          <cell r="F354">
            <v>0</v>
          </cell>
          <cell r="G354">
            <v>11832.05</v>
          </cell>
          <cell r="H354">
            <v>0</v>
          </cell>
        </row>
        <row r="355">
          <cell r="A355" t="str">
            <v>2.2.2.3.4.3.1</v>
          </cell>
          <cell r="B355" t="str">
            <v>RETIRO</v>
          </cell>
          <cell r="C355">
            <v>0</v>
          </cell>
          <cell r="D355">
            <v>0</v>
          </cell>
          <cell r="E355">
            <v>4594.97</v>
          </cell>
          <cell r="F355">
            <v>0</v>
          </cell>
          <cell r="G355">
            <v>4594.97</v>
          </cell>
          <cell r="H355">
            <v>0</v>
          </cell>
        </row>
        <row r="356">
          <cell r="A356" t="str">
            <v>2.2.2.3.4.3.2</v>
          </cell>
          <cell r="B356" t="str">
            <v>CESANTIA EN EDAD AVANZADA Y VEJEZ</v>
          </cell>
          <cell r="C356">
            <v>0</v>
          </cell>
          <cell r="D356">
            <v>0</v>
          </cell>
          <cell r="E356">
            <v>7237.08</v>
          </cell>
          <cell r="F356">
            <v>0</v>
          </cell>
          <cell r="G356">
            <v>7237.08</v>
          </cell>
          <cell r="H356">
            <v>0</v>
          </cell>
        </row>
        <row r="357">
          <cell r="A357" t="str">
            <v>2.2.2.3.4.4</v>
          </cell>
          <cell r="B357" t="str">
            <v>IMPUESTO ESTATAL SOBRE NOMINAS</v>
          </cell>
          <cell r="C357">
            <v>7818</v>
          </cell>
          <cell r="D357">
            <v>0</v>
          </cell>
          <cell r="E357">
            <v>-782</v>
          </cell>
          <cell r="F357">
            <v>0</v>
          </cell>
          <cell r="G357">
            <v>7036</v>
          </cell>
          <cell r="H357">
            <v>0</v>
          </cell>
        </row>
        <row r="358">
          <cell r="A358" t="str">
            <v>2.2.2.3.5</v>
          </cell>
          <cell r="B358" t="str">
            <v xml:space="preserve"> SERVICIOS ADMINISTRATIVOS </v>
          </cell>
          <cell r="C358">
            <v>235810.00000001118</v>
          </cell>
          <cell r="D358">
            <v>0</v>
          </cell>
          <cell r="E358">
            <v>267340.83620000002</v>
          </cell>
          <cell r="F358">
            <v>0</v>
          </cell>
          <cell r="G358">
            <v>503150.8362000112</v>
          </cell>
          <cell r="H358">
            <v>0</v>
          </cell>
        </row>
        <row r="359">
          <cell r="A359" t="str">
            <v>2.2.2.3.5.1</v>
          </cell>
          <cell r="B359" t="str">
            <v>SERVICIOS ADMINISTRATIVOS</v>
          </cell>
          <cell r="C359">
            <v>235810.00000001118</v>
          </cell>
          <cell r="D359">
            <v>0</v>
          </cell>
          <cell r="E359">
            <v>267340.83620000002</v>
          </cell>
          <cell r="F359">
            <v>0</v>
          </cell>
          <cell r="G359">
            <v>503150.8362000112</v>
          </cell>
          <cell r="H359">
            <v>0</v>
          </cell>
        </row>
        <row r="360">
          <cell r="A360" t="str">
            <v>2.2.2.3.6</v>
          </cell>
          <cell r="B360" t="str">
            <v xml:space="preserve"> HONORARIOS </v>
          </cell>
          <cell r="C360">
            <v>49116.5</v>
          </cell>
          <cell r="D360">
            <v>0</v>
          </cell>
          <cell r="E360">
            <v>15400</v>
          </cell>
          <cell r="F360">
            <v>0</v>
          </cell>
          <cell r="G360">
            <v>64516.5</v>
          </cell>
          <cell r="H360">
            <v>0</v>
          </cell>
        </row>
        <row r="361">
          <cell r="A361" t="str">
            <v>2.2.2.3.6.1</v>
          </cell>
          <cell r="B361" t="str">
            <v xml:space="preserve"> HONORARIOS A PERSONAS FISICAS </v>
          </cell>
          <cell r="C361">
            <v>33716.5</v>
          </cell>
          <cell r="D361">
            <v>0</v>
          </cell>
          <cell r="E361">
            <v>0</v>
          </cell>
          <cell r="F361">
            <v>0</v>
          </cell>
          <cell r="G361">
            <v>33716.5</v>
          </cell>
          <cell r="H361">
            <v>0</v>
          </cell>
        </row>
        <row r="362">
          <cell r="A362" t="str">
            <v>2.2.2.3.6.1.1</v>
          </cell>
          <cell r="B362" t="str">
            <v>HONORARIOS A PERSONAS FISICAS RESIDENTES NACIONALES</v>
          </cell>
          <cell r="C362">
            <v>33716.5</v>
          </cell>
          <cell r="D362">
            <v>0</v>
          </cell>
          <cell r="E362">
            <v>0</v>
          </cell>
          <cell r="F362">
            <v>0</v>
          </cell>
          <cell r="G362">
            <v>33716.5</v>
          </cell>
          <cell r="H362">
            <v>0</v>
          </cell>
        </row>
        <row r="363">
          <cell r="A363" t="str">
            <v>2.2.2.3.6.2</v>
          </cell>
          <cell r="B363" t="str">
            <v xml:space="preserve"> HONORARIOS A PERSONAS MORALES </v>
          </cell>
          <cell r="C363">
            <v>15400</v>
          </cell>
          <cell r="D363">
            <v>0</v>
          </cell>
          <cell r="E363">
            <v>15400</v>
          </cell>
          <cell r="F363">
            <v>0</v>
          </cell>
          <cell r="G363">
            <v>30800</v>
          </cell>
          <cell r="H363">
            <v>0</v>
          </cell>
        </row>
        <row r="364">
          <cell r="A364" t="str">
            <v>2.2.2.3.6.2.1</v>
          </cell>
          <cell r="B364" t="str">
            <v>HONORARIOS A PERSONAS MORALES RESIDENTES  NACIONALES</v>
          </cell>
          <cell r="C364">
            <v>15400</v>
          </cell>
          <cell r="D364">
            <v>0</v>
          </cell>
          <cell r="E364">
            <v>15400</v>
          </cell>
          <cell r="F364">
            <v>0</v>
          </cell>
          <cell r="G364">
            <v>30800</v>
          </cell>
          <cell r="H364">
            <v>0</v>
          </cell>
        </row>
        <row r="365">
          <cell r="A365" t="str">
            <v>2.2.2.3.7</v>
          </cell>
          <cell r="B365" t="str">
            <v xml:space="preserve"> ARRENDAMIENTOS </v>
          </cell>
          <cell r="C365">
            <v>42908.910000000265</v>
          </cell>
          <cell r="D365">
            <v>0</v>
          </cell>
          <cell r="E365">
            <v>2907.49</v>
          </cell>
          <cell r="F365">
            <v>0</v>
          </cell>
          <cell r="G365">
            <v>45816.400000000263</v>
          </cell>
          <cell r="H365">
            <v>0</v>
          </cell>
        </row>
        <row r="366">
          <cell r="A366" t="str">
            <v>2.2.2.3.7.1</v>
          </cell>
          <cell r="B366" t="str">
            <v>ARRENDAMIENTO A PERSONAS FISICAS RESIDENTES NACIONALES</v>
          </cell>
          <cell r="C366">
            <v>40001.420000000158</v>
          </cell>
          <cell r="D366">
            <v>0</v>
          </cell>
          <cell r="E366">
            <v>0</v>
          </cell>
          <cell r="F366">
            <v>0</v>
          </cell>
          <cell r="G366">
            <v>40001.420000000158</v>
          </cell>
          <cell r="H366">
            <v>0</v>
          </cell>
        </row>
        <row r="367">
          <cell r="A367" t="str">
            <v>2.2.2.3.7.2</v>
          </cell>
          <cell r="B367" t="str">
            <v>ARRENDAMIENTO A PERSONAS MORALES RESIDENTES NACIONALES</v>
          </cell>
          <cell r="C367">
            <v>2907.4900000001071</v>
          </cell>
          <cell r="D367">
            <v>0</v>
          </cell>
          <cell r="E367">
            <v>2907.49</v>
          </cell>
          <cell r="F367">
            <v>0</v>
          </cell>
          <cell r="G367">
            <v>5814.9800000001069</v>
          </cell>
          <cell r="H367">
            <v>0</v>
          </cell>
        </row>
        <row r="368">
          <cell r="A368" t="str">
            <v>2.2.2.3.8</v>
          </cell>
          <cell r="B368" t="str">
            <v xml:space="preserve"> COMBUSTIBLES Y LUBRICANTES </v>
          </cell>
          <cell r="C368">
            <v>17157.550000000279</v>
          </cell>
          <cell r="D368">
            <v>0</v>
          </cell>
          <cell r="E368">
            <v>13371.95</v>
          </cell>
          <cell r="F368">
            <v>0</v>
          </cell>
          <cell r="G368">
            <v>30529.50000000028</v>
          </cell>
          <cell r="H368">
            <v>0</v>
          </cell>
        </row>
        <row r="369">
          <cell r="A369" t="str">
            <v>2.2.2.3.8.1</v>
          </cell>
          <cell r="B369" t="str">
            <v>GASOLINA</v>
          </cell>
          <cell r="C369">
            <v>17157.550000000279</v>
          </cell>
          <cell r="D369">
            <v>0</v>
          </cell>
          <cell r="E369">
            <v>13371.95</v>
          </cell>
          <cell r="F369">
            <v>0</v>
          </cell>
          <cell r="G369">
            <v>30529.50000000028</v>
          </cell>
          <cell r="H369">
            <v>0</v>
          </cell>
        </row>
        <row r="370">
          <cell r="A370" t="str">
            <v>2.2.2.3.9</v>
          </cell>
          <cell r="B370" t="str">
            <v xml:space="preserve"> VIATICOS Y GASTOS DE VIAJE </v>
          </cell>
          <cell r="C370">
            <v>6280.5814999996073</v>
          </cell>
          <cell r="D370">
            <v>0</v>
          </cell>
          <cell r="E370">
            <v>5299.4801999999991</v>
          </cell>
          <cell r="F370">
            <v>0</v>
          </cell>
          <cell r="G370">
            <v>11580.061699999605</v>
          </cell>
          <cell r="H370">
            <v>0</v>
          </cell>
        </row>
        <row r="371">
          <cell r="A371" t="str">
            <v>2.2.2.3.9.1</v>
          </cell>
          <cell r="B371" t="str">
            <v>HOSPEDAJE</v>
          </cell>
          <cell r="C371">
            <v>1342.3600000000151</v>
          </cell>
          <cell r="D371">
            <v>0</v>
          </cell>
          <cell r="E371">
            <v>0</v>
          </cell>
          <cell r="F371">
            <v>0</v>
          </cell>
          <cell r="G371">
            <v>1342.3600000000151</v>
          </cell>
          <cell r="H371">
            <v>0</v>
          </cell>
        </row>
        <row r="372">
          <cell r="A372" t="str">
            <v>2.2.2.3.9.2</v>
          </cell>
          <cell r="B372" t="str">
            <v>IMPUESTO DE HOSPEDAJE</v>
          </cell>
          <cell r="C372">
            <v>52.860000000000127</v>
          </cell>
          <cell r="D372">
            <v>0</v>
          </cell>
          <cell r="E372">
            <v>0</v>
          </cell>
          <cell r="F372">
            <v>0</v>
          </cell>
          <cell r="G372">
            <v>52.860000000000127</v>
          </cell>
          <cell r="H372">
            <v>0</v>
          </cell>
        </row>
        <row r="373">
          <cell r="A373" t="str">
            <v>2.2.2.3.9.3</v>
          </cell>
          <cell r="B373" t="str">
            <v>CONSUMO DE ALIMENTOS (VIATICOS)</v>
          </cell>
          <cell r="C373">
            <v>1168.109999999986</v>
          </cell>
          <cell r="D373">
            <v>0</v>
          </cell>
          <cell r="E373">
            <v>0</v>
          </cell>
          <cell r="F373">
            <v>0</v>
          </cell>
          <cell r="G373">
            <v>1168.109999999986</v>
          </cell>
          <cell r="H373">
            <v>0</v>
          </cell>
        </row>
        <row r="374">
          <cell r="A374" t="str">
            <v>2.2.2.3.9.4</v>
          </cell>
          <cell r="B374" t="str">
            <v>CUOTAS DE PEAJE</v>
          </cell>
          <cell r="C374">
            <v>2975.8714999996009</v>
          </cell>
          <cell r="D374">
            <v>0</v>
          </cell>
          <cell r="E374">
            <v>4909.4801999999991</v>
          </cell>
          <cell r="F374">
            <v>0</v>
          </cell>
          <cell r="G374">
            <v>7885.3516999996</v>
          </cell>
          <cell r="H374">
            <v>0</v>
          </cell>
        </row>
        <row r="375">
          <cell r="A375" t="str">
            <v>2.2.2.3.9.6</v>
          </cell>
          <cell r="B375" t="str">
            <v>SERVICIO DE TAXI</v>
          </cell>
          <cell r="C375">
            <v>0</v>
          </cell>
          <cell r="D375">
            <v>0</v>
          </cell>
          <cell r="E375">
            <v>390</v>
          </cell>
          <cell r="F375">
            <v>0</v>
          </cell>
          <cell r="G375">
            <v>390</v>
          </cell>
          <cell r="H375">
            <v>0</v>
          </cell>
        </row>
        <row r="376">
          <cell r="A376" t="str">
            <v>2.2.2.3.9.7</v>
          </cell>
          <cell r="B376" t="str">
            <v>BOLETOS PASAJE AUTOBUSES</v>
          </cell>
          <cell r="C376">
            <v>741.38000000000466</v>
          </cell>
          <cell r="D376">
            <v>0</v>
          </cell>
          <cell r="E376">
            <v>0</v>
          </cell>
          <cell r="F376">
            <v>0</v>
          </cell>
          <cell r="G376">
            <v>741.38000000000466</v>
          </cell>
          <cell r="H376">
            <v>0</v>
          </cell>
        </row>
        <row r="377">
          <cell r="A377" t="str">
            <v>2.2.2.3.10</v>
          </cell>
          <cell r="B377" t="str">
            <v xml:space="preserve"> DEPRECIACIONES </v>
          </cell>
          <cell r="C377">
            <v>64326.555800010668</v>
          </cell>
          <cell r="D377">
            <v>0</v>
          </cell>
          <cell r="E377">
            <v>64326.555799999966</v>
          </cell>
          <cell r="F377">
            <v>0</v>
          </cell>
          <cell r="G377">
            <v>128653.11160001063</v>
          </cell>
          <cell r="H377">
            <v>0</v>
          </cell>
        </row>
        <row r="378">
          <cell r="A378" t="str">
            <v>2.2.2.3.10.2</v>
          </cell>
          <cell r="B378" t="str">
            <v>DEPRECIACION DE MAQUINARIA Y EQUIPO</v>
          </cell>
          <cell r="C378">
            <v>61441.833600010723</v>
          </cell>
          <cell r="D378">
            <v>0</v>
          </cell>
          <cell r="E378">
            <v>61441.833599999969</v>
          </cell>
          <cell r="F378">
            <v>0</v>
          </cell>
          <cell r="G378">
            <v>122883.66720001069</v>
          </cell>
          <cell r="H378">
            <v>0</v>
          </cell>
        </row>
        <row r="379">
          <cell r="A379" t="str">
            <v>2.2.2.3.10.3</v>
          </cell>
          <cell r="B379" t="str">
            <v>DEPRECIACION DE EQUIPO DE TRANSPORTE</v>
          </cell>
          <cell r="C379">
            <v>1559.8099999999977</v>
          </cell>
          <cell r="D379">
            <v>0</v>
          </cell>
          <cell r="E379">
            <v>1559.81</v>
          </cell>
          <cell r="F379">
            <v>0</v>
          </cell>
          <cell r="G379">
            <v>3119.6199999999976</v>
          </cell>
          <cell r="H379">
            <v>0</v>
          </cell>
        </row>
        <row r="380">
          <cell r="A380" t="str">
            <v>2.2.2.3.10.4</v>
          </cell>
          <cell r="B380" t="str">
            <v>DEPRECIACION DE MOBILIARIO Y EQUIPO DE OFICINA</v>
          </cell>
          <cell r="C380">
            <v>67.433300000001054</v>
          </cell>
          <cell r="D380">
            <v>0</v>
          </cell>
          <cell r="E380">
            <v>67.433300000000003</v>
          </cell>
          <cell r="F380">
            <v>0</v>
          </cell>
          <cell r="G380">
            <v>134.86660000000106</v>
          </cell>
          <cell r="H380">
            <v>0</v>
          </cell>
        </row>
        <row r="381">
          <cell r="A381" t="str">
            <v>2.2.2.3.10.5</v>
          </cell>
          <cell r="B381" t="str">
            <v>DEPRECIACION DE EQUIPO DE COMPUTO</v>
          </cell>
          <cell r="C381">
            <v>1257.4788999999437</v>
          </cell>
          <cell r="D381">
            <v>0</v>
          </cell>
          <cell r="E381">
            <v>1257.4789000000001</v>
          </cell>
          <cell r="F381">
            <v>0</v>
          </cell>
          <cell r="G381">
            <v>2514.9577999999437</v>
          </cell>
          <cell r="H381">
            <v>0</v>
          </cell>
        </row>
        <row r="382">
          <cell r="A382" t="str">
            <v>2.2.2.3.12</v>
          </cell>
          <cell r="B382" t="str">
            <v xml:space="preserve"> TELEFONO </v>
          </cell>
          <cell r="C382">
            <v>11448.509999998147</v>
          </cell>
          <cell r="D382">
            <v>0</v>
          </cell>
          <cell r="E382">
            <v>11598.51</v>
          </cell>
          <cell r="F382">
            <v>0</v>
          </cell>
          <cell r="G382">
            <v>23047.019999998149</v>
          </cell>
          <cell r="H382">
            <v>0</v>
          </cell>
        </row>
        <row r="383">
          <cell r="A383" t="str">
            <v>2.2.2.3.12.1</v>
          </cell>
          <cell r="B383" t="str">
            <v>TELEFONO FIJO</v>
          </cell>
          <cell r="C383">
            <v>2231.0299999999697</v>
          </cell>
          <cell r="D383">
            <v>0</v>
          </cell>
          <cell r="E383">
            <v>2231.0300000000002</v>
          </cell>
          <cell r="F383">
            <v>0</v>
          </cell>
          <cell r="G383">
            <v>4462.0599999999704</v>
          </cell>
          <cell r="H383">
            <v>0</v>
          </cell>
        </row>
        <row r="384">
          <cell r="A384" t="str">
            <v>2.2.2.3.12.2</v>
          </cell>
          <cell r="B384" t="str">
            <v xml:space="preserve"> SERVICIO DE TELEFONIA CELULAR </v>
          </cell>
          <cell r="C384">
            <v>9217.4799999981769</v>
          </cell>
          <cell r="D384">
            <v>0</v>
          </cell>
          <cell r="E384">
            <v>9367.48</v>
          </cell>
          <cell r="F384">
            <v>0</v>
          </cell>
          <cell r="G384">
            <v>18584.959999998176</v>
          </cell>
          <cell r="H384">
            <v>0</v>
          </cell>
        </row>
        <row r="385">
          <cell r="A385" t="str">
            <v>2.2.2.3.12.2.1</v>
          </cell>
          <cell r="B385" t="str">
            <v>SERVICIO DE TELEFONIA CELULAR</v>
          </cell>
          <cell r="C385">
            <v>9217.4799999981769</v>
          </cell>
          <cell r="D385">
            <v>0</v>
          </cell>
          <cell r="E385">
            <v>9367.48</v>
          </cell>
          <cell r="F385">
            <v>0</v>
          </cell>
          <cell r="G385">
            <v>18584.959999998176</v>
          </cell>
          <cell r="H385">
            <v>0</v>
          </cell>
        </row>
        <row r="386">
          <cell r="A386" t="str">
            <v>2.2.2.3.13</v>
          </cell>
          <cell r="B386" t="str">
            <v>INTERNET</v>
          </cell>
          <cell r="C386">
            <v>100</v>
          </cell>
          <cell r="D386">
            <v>0</v>
          </cell>
          <cell r="E386">
            <v>0</v>
          </cell>
          <cell r="F386">
            <v>0</v>
          </cell>
          <cell r="G386">
            <v>100</v>
          </cell>
          <cell r="H386">
            <v>0</v>
          </cell>
        </row>
        <row r="387">
          <cell r="A387" t="str">
            <v>2.2.2.3.14</v>
          </cell>
          <cell r="B387" t="str">
            <v xml:space="preserve"> AGUA </v>
          </cell>
          <cell r="C387">
            <v>0</v>
          </cell>
          <cell r="D387">
            <v>0</v>
          </cell>
          <cell r="E387">
            <v>132</v>
          </cell>
          <cell r="F387">
            <v>0</v>
          </cell>
          <cell r="G387">
            <v>132</v>
          </cell>
          <cell r="H387">
            <v>0</v>
          </cell>
        </row>
        <row r="388">
          <cell r="A388" t="str">
            <v>2.2.2.3.14.3</v>
          </cell>
          <cell r="B388" t="str">
            <v>AGUA PURIFICADA (GASTOS)</v>
          </cell>
          <cell r="C388">
            <v>0</v>
          </cell>
          <cell r="D388">
            <v>0</v>
          </cell>
          <cell r="E388">
            <v>132</v>
          </cell>
          <cell r="F388">
            <v>0</v>
          </cell>
          <cell r="G388">
            <v>132</v>
          </cell>
          <cell r="H388">
            <v>0</v>
          </cell>
        </row>
        <row r="389">
          <cell r="A389" t="str">
            <v>2.2.2.3.16</v>
          </cell>
          <cell r="B389" t="str">
            <v xml:space="preserve"> VIGILANCIA Y SEGURIDAD </v>
          </cell>
          <cell r="C389">
            <v>1178.8399999999892</v>
          </cell>
          <cell r="D389">
            <v>0</v>
          </cell>
          <cell r="E389">
            <v>1178.8399999999999</v>
          </cell>
          <cell r="F389">
            <v>0</v>
          </cell>
          <cell r="G389">
            <v>2357.6799999999894</v>
          </cell>
          <cell r="H389">
            <v>0</v>
          </cell>
        </row>
        <row r="390">
          <cell r="A390" t="str">
            <v>2.2.2.3.16.1</v>
          </cell>
          <cell r="B390" t="str">
            <v>MONITOREO ALARMA</v>
          </cell>
          <cell r="C390">
            <v>1178.8399999999892</v>
          </cell>
          <cell r="D390">
            <v>0</v>
          </cell>
          <cell r="E390">
            <v>1178.8399999999999</v>
          </cell>
          <cell r="F390">
            <v>0</v>
          </cell>
          <cell r="G390">
            <v>2357.6799999999894</v>
          </cell>
          <cell r="H390">
            <v>0</v>
          </cell>
        </row>
        <row r="391">
          <cell r="A391" t="str">
            <v>2.2.2.3.18</v>
          </cell>
          <cell r="B391" t="str">
            <v xml:space="preserve"> PAPELERIA Y ARTICULOS DE OFICINA </v>
          </cell>
          <cell r="C391">
            <v>13479.130000000092</v>
          </cell>
          <cell r="D391">
            <v>0</v>
          </cell>
          <cell r="E391">
            <v>0</v>
          </cell>
          <cell r="F391">
            <v>0</v>
          </cell>
          <cell r="G391">
            <v>13479.130000000092</v>
          </cell>
          <cell r="H391">
            <v>0</v>
          </cell>
        </row>
        <row r="392">
          <cell r="A392" t="str">
            <v>2.2.2.3.18.1</v>
          </cell>
          <cell r="B392" t="str">
            <v>PAPELERIA Y ARTICULOS DE OFICINA</v>
          </cell>
          <cell r="C392">
            <v>13479.130000000092</v>
          </cell>
          <cell r="D392">
            <v>0</v>
          </cell>
          <cell r="E392">
            <v>0</v>
          </cell>
          <cell r="F392">
            <v>0</v>
          </cell>
          <cell r="G392">
            <v>13479.130000000092</v>
          </cell>
          <cell r="H392">
            <v>0</v>
          </cell>
        </row>
        <row r="393">
          <cell r="A393" t="str">
            <v>2.2.2.3.19</v>
          </cell>
          <cell r="B393" t="str">
            <v xml:space="preserve"> MANTENIMIENTO Y CONSERVACION </v>
          </cell>
          <cell r="C393">
            <v>23642.489999999409</v>
          </cell>
          <cell r="D393">
            <v>0</v>
          </cell>
          <cell r="E393">
            <v>15830</v>
          </cell>
          <cell r="F393">
            <v>0</v>
          </cell>
          <cell r="G393">
            <v>39472.489999999409</v>
          </cell>
          <cell r="H393">
            <v>0</v>
          </cell>
        </row>
        <row r="394">
          <cell r="A394" t="str">
            <v>2.2.2.3.19.1</v>
          </cell>
          <cell r="B394" t="str">
            <v>MANTENIMIENTO DE MAQUINARIA Y EQUIPO</v>
          </cell>
          <cell r="C394">
            <v>15808</v>
          </cell>
          <cell r="D394">
            <v>0</v>
          </cell>
          <cell r="E394">
            <v>13008</v>
          </cell>
          <cell r="F394">
            <v>0</v>
          </cell>
          <cell r="G394">
            <v>28816</v>
          </cell>
          <cell r="H394">
            <v>0</v>
          </cell>
        </row>
        <row r="395">
          <cell r="A395" t="str">
            <v>2.2.2.3.19.5</v>
          </cell>
          <cell r="B395" t="str">
            <v>MANTENIMIENTO DE EQUIPO DE TRANSPORTE</v>
          </cell>
          <cell r="C395">
            <v>7834.4899999994086</v>
          </cell>
          <cell r="D395">
            <v>0</v>
          </cell>
          <cell r="E395">
            <v>0</v>
          </cell>
          <cell r="F395">
            <v>0</v>
          </cell>
          <cell r="G395">
            <v>7834.4899999994086</v>
          </cell>
          <cell r="H395">
            <v>0</v>
          </cell>
        </row>
        <row r="396">
          <cell r="A396" t="str">
            <v>2.2.2.3.19.7</v>
          </cell>
          <cell r="B396" t="str">
            <v>MANTENIMIENTO DE OTROS EQUIPOS</v>
          </cell>
          <cell r="C396">
            <v>0</v>
          </cell>
          <cell r="D396">
            <v>0</v>
          </cell>
          <cell r="E396">
            <v>2822</v>
          </cell>
          <cell r="F396">
            <v>0</v>
          </cell>
          <cell r="G396">
            <v>2822</v>
          </cell>
          <cell r="H396">
            <v>0</v>
          </cell>
        </row>
        <row r="397">
          <cell r="A397" t="str">
            <v>2.2.2.3.20</v>
          </cell>
          <cell r="B397" t="str">
            <v xml:space="preserve"> SEGUROS Y FIANZAS </v>
          </cell>
          <cell r="C397">
            <v>1675.4400000001042</v>
          </cell>
          <cell r="D397">
            <v>0</v>
          </cell>
          <cell r="E397">
            <v>1675.44</v>
          </cell>
          <cell r="F397">
            <v>0</v>
          </cell>
          <cell r="G397">
            <v>3350.8800000001038</v>
          </cell>
          <cell r="H397">
            <v>0</v>
          </cell>
        </row>
        <row r="398">
          <cell r="A398" t="str">
            <v>2.2.2.3.20.3</v>
          </cell>
          <cell r="B398" t="str">
            <v>SEGUROS DE AUTOMOVIL</v>
          </cell>
          <cell r="C398">
            <v>1610.7799999999988</v>
          </cell>
          <cell r="D398">
            <v>0</v>
          </cell>
          <cell r="E398">
            <v>1610.78</v>
          </cell>
          <cell r="F398">
            <v>0</v>
          </cell>
          <cell r="G398">
            <v>3221.5599999999986</v>
          </cell>
          <cell r="H398">
            <v>0</v>
          </cell>
        </row>
        <row r="399">
          <cell r="A399" t="str">
            <v>2.2.2.3.20.7</v>
          </cell>
          <cell r="B399" t="str">
            <v>OTROS SEGUROS Y FIANZAS</v>
          </cell>
          <cell r="C399">
            <v>64.660000000105356</v>
          </cell>
          <cell r="D399">
            <v>0</v>
          </cell>
          <cell r="E399">
            <v>64.66</v>
          </cell>
          <cell r="F399">
            <v>0</v>
          </cell>
          <cell r="G399">
            <v>129.32000000010535</v>
          </cell>
          <cell r="H399">
            <v>0</v>
          </cell>
        </row>
        <row r="400">
          <cell r="A400" t="str">
            <v>2.2.2.3.24</v>
          </cell>
          <cell r="B400" t="str">
            <v xml:space="preserve"> CUOTAS Y SUSCRIPCIONES </v>
          </cell>
          <cell r="C400">
            <v>1508.6206999999995</v>
          </cell>
          <cell r="D400">
            <v>0</v>
          </cell>
          <cell r="E400">
            <v>1939.6551999999999</v>
          </cell>
          <cell r="F400">
            <v>0</v>
          </cell>
          <cell r="G400">
            <v>3448.2758999999996</v>
          </cell>
          <cell r="H400">
            <v>0</v>
          </cell>
        </row>
        <row r="401">
          <cell r="A401" t="str">
            <v>2.2.2.3.24.8</v>
          </cell>
          <cell r="B401" t="str">
            <v>OTRAS CUOTAS Y SUSCRIPCIONES</v>
          </cell>
          <cell r="C401">
            <v>1508.6206999999995</v>
          </cell>
          <cell r="D401">
            <v>0</v>
          </cell>
          <cell r="E401">
            <v>1939.6551999999999</v>
          </cell>
          <cell r="F401">
            <v>0</v>
          </cell>
          <cell r="G401">
            <v>3448.2758999999996</v>
          </cell>
          <cell r="H401">
            <v>0</v>
          </cell>
        </row>
        <row r="402">
          <cell r="A402" t="str">
            <v>2.2.2.3.34</v>
          </cell>
          <cell r="B402" t="str">
            <v xml:space="preserve"> COMISIONES BANCARIAS </v>
          </cell>
          <cell r="C402">
            <v>1203.269999999924</v>
          </cell>
          <cell r="D402">
            <v>0</v>
          </cell>
          <cell r="E402">
            <v>1153.04</v>
          </cell>
          <cell r="F402">
            <v>2.76</v>
          </cell>
          <cell r="G402">
            <v>2353.5499999999238</v>
          </cell>
          <cell r="H402">
            <v>0</v>
          </cell>
        </row>
        <row r="403">
          <cell r="A403" t="str">
            <v>2.2.2.3.34.1</v>
          </cell>
          <cell r="B403" t="str">
            <v>COMISIONES BANCARIAS</v>
          </cell>
          <cell r="C403">
            <v>1203.269999999924</v>
          </cell>
          <cell r="D403">
            <v>0</v>
          </cell>
          <cell r="E403">
            <v>1153.04</v>
          </cell>
          <cell r="F403">
            <v>2.76</v>
          </cell>
          <cell r="G403">
            <v>2353.5499999999238</v>
          </cell>
          <cell r="H403">
            <v>0</v>
          </cell>
        </row>
        <row r="404">
          <cell r="A404" t="str">
            <v>2.2.2.3.50</v>
          </cell>
          <cell r="B404" t="str">
            <v>CAFETERIA Y GASTOS DE COMEDOR</v>
          </cell>
          <cell r="C404">
            <v>3377.0278999994916</v>
          </cell>
          <cell r="D404">
            <v>0</v>
          </cell>
          <cell r="E404">
            <v>2027.79</v>
          </cell>
          <cell r="F404">
            <v>0</v>
          </cell>
          <cell r="G404">
            <v>5404.8178999994916</v>
          </cell>
          <cell r="H404">
            <v>0</v>
          </cell>
        </row>
        <row r="405">
          <cell r="A405" t="str">
            <v>2.2.2.3.54</v>
          </cell>
          <cell r="B405" t="str">
            <v>RENTA DE AUTOMOVILES</v>
          </cell>
          <cell r="C405">
            <v>32639.070000000065</v>
          </cell>
          <cell r="D405">
            <v>0</v>
          </cell>
          <cell r="E405">
            <v>32639.07</v>
          </cell>
          <cell r="F405">
            <v>0</v>
          </cell>
          <cell r="G405">
            <v>65278.140000000065</v>
          </cell>
          <cell r="H405">
            <v>0</v>
          </cell>
        </row>
        <row r="406">
          <cell r="A406" t="str">
            <v>2.2.2.3.61</v>
          </cell>
          <cell r="B406" t="str">
            <v>GASTOS VARIOS</v>
          </cell>
          <cell r="C406">
            <v>1394.8277000005473</v>
          </cell>
          <cell r="D406">
            <v>0</v>
          </cell>
          <cell r="E406">
            <v>329.7414</v>
          </cell>
          <cell r="F406">
            <v>0</v>
          </cell>
          <cell r="G406">
            <v>1724.5691000005472</v>
          </cell>
          <cell r="H406">
            <v>0</v>
          </cell>
        </row>
        <row r="407">
          <cell r="A407" t="str">
            <v>2.2.2.3.72</v>
          </cell>
          <cell r="B407" t="str">
            <v>ESTACIONAMIENTOS PUBLICOS</v>
          </cell>
          <cell r="C407">
            <v>270.15999999996711</v>
          </cell>
          <cell r="D407">
            <v>0</v>
          </cell>
          <cell r="E407">
            <v>302.11829999999998</v>
          </cell>
          <cell r="F407">
            <v>0</v>
          </cell>
          <cell r="G407">
            <v>572.27829999996709</v>
          </cell>
          <cell r="H407">
            <v>0</v>
          </cell>
        </row>
        <row r="408">
          <cell r="A408" t="str">
            <v>2.2.2.3.82</v>
          </cell>
          <cell r="B408" t="str">
            <v xml:space="preserve"> OTROS GASTOS GENERALES </v>
          </cell>
          <cell r="C408">
            <v>1351.4800000004179</v>
          </cell>
          <cell r="D408">
            <v>0</v>
          </cell>
          <cell r="E408">
            <v>0</v>
          </cell>
          <cell r="F408">
            <v>0</v>
          </cell>
          <cell r="G408">
            <v>1351.4800000004179</v>
          </cell>
          <cell r="H408">
            <v>0</v>
          </cell>
        </row>
        <row r="409">
          <cell r="A409" t="str">
            <v>2.2.2.3.82.3</v>
          </cell>
          <cell r="B409" t="str">
            <v>EMPAQUES, ENVIOS</v>
          </cell>
          <cell r="C409">
            <v>1351.4800000000105</v>
          </cell>
          <cell r="D409">
            <v>0</v>
          </cell>
          <cell r="E409">
            <v>0</v>
          </cell>
          <cell r="F409">
            <v>0</v>
          </cell>
          <cell r="G409">
            <v>1351.4800000000105</v>
          </cell>
          <cell r="H409">
            <v>0</v>
          </cell>
        </row>
        <row r="410">
          <cell r="A410" t="str">
            <v>2.3</v>
          </cell>
          <cell r="B410" t="str">
            <v xml:space="preserve"> OTROS INGRESOS Y OTROS GASTOS </v>
          </cell>
          <cell r="C410">
            <v>0</v>
          </cell>
          <cell r="D410">
            <v>-4402.979999000414</v>
          </cell>
          <cell r="E410">
            <v>6256.4106949999996</v>
          </cell>
          <cell r="F410">
            <v>0.2473999999999999</v>
          </cell>
          <cell r="G410">
            <v>0</v>
          </cell>
          <cell r="H410">
            <v>-10659.143294000412</v>
          </cell>
        </row>
        <row r="411">
          <cell r="A411" t="str">
            <v>2.3.1</v>
          </cell>
          <cell r="B411" t="str">
            <v xml:space="preserve"> OTROS INGRESOS </v>
          </cell>
          <cell r="C411">
            <v>0</v>
          </cell>
          <cell r="D411">
            <v>2.0001000051706797E-2</v>
          </cell>
          <cell r="E411">
            <v>5.0801999999999993E-2</v>
          </cell>
          <cell r="F411">
            <v>0.2473999999999999</v>
          </cell>
          <cell r="G411">
            <v>0</v>
          </cell>
          <cell r="H411">
            <v>0.21659900005170671</v>
          </cell>
        </row>
        <row r="412">
          <cell r="A412" t="str">
            <v>2.3.1.13</v>
          </cell>
          <cell r="B412" t="str">
            <v>AJUSTE POR SALDOS PEQUEÑOS</v>
          </cell>
          <cell r="C412">
            <v>0</v>
          </cell>
          <cell r="D412">
            <v>2.0001000051706797E-2</v>
          </cell>
          <cell r="E412">
            <v>5.0801999999999993E-2</v>
          </cell>
          <cell r="F412">
            <v>0.2473999999999999</v>
          </cell>
          <cell r="G412">
            <v>0</v>
          </cell>
          <cell r="H412">
            <v>0.21659900005170671</v>
          </cell>
        </row>
        <row r="413">
          <cell r="A413" t="str">
            <v>2.3.2</v>
          </cell>
          <cell r="B413" t="str">
            <v xml:space="preserve"> OTROS GASTOS </v>
          </cell>
          <cell r="C413">
            <v>4403.0000000004657</v>
          </cell>
          <cell r="D413">
            <v>0</v>
          </cell>
          <cell r="E413">
            <v>6256.3598929999998</v>
          </cell>
          <cell r="F413">
            <v>0</v>
          </cell>
          <cell r="G413">
            <v>10659.359893000465</v>
          </cell>
          <cell r="H413">
            <v>0</v>
          </cell>
        </row>
        <row r="414">
          <cell r="A414" t="str">
            <v>2.3.2.1</v>
          </cell>
          <cell r="B414" t="str">
            <v>OTROS GASTOS</v>
          </cell>
          <cell r="C414">
            <v>4403.0000000004657</v>
          </cell>
          <cell r="D414">
            <v>0</v>
          </cell>
          <cell r="E414">
            <v>4626.53</v>
          </cell>
          <cell r="F414">
            <v>0</v>
          </cell>
          <cell r="G414">
            <v>9029.5300000004645</v>
          </cell>
          <cell r="H414">
            <v>0</v>
          </cell>
        </row>
        <row r="415">
          <cell r="A415" t="str">
            <v>2.3.2.11</v>
          </cell>
          <cell r="B415" t="str">
            <v>MERMAS Y/O DESPERDICIOS DE INVENTARIOS</v>
          </cell>
          <cell r="C415">
            <v>0</v>
          </cell>
          <cell r="D415">
            <v>0</v>
          </cell>
          <cell r="E415">
            <v>1629.8298930000001</v>
          </cell>
          <cell r="F415">
            <v>0</v>
          </cell>
          <cell r="G415">
            <v>1629.8298930000001</v>
          </cell>
          <cell r="H415">
            <v>0</v>
          </cell>
        </row>
        <row r="416">
          <cell r="A416" t="str">
            <v>2.4</v>
          </cell>
          <cell r="B416" t="str">
            <v xml:space="preserve"> RESULTADO INTEGRAL DE FINANCIAMIENTO </v>
          </cell>
          <cell r="C416">
            <v>41818.678399999721</v>
          </cell>
          <cell r="D416">
            <v>0</v>
          </cell>
          <cell r="E416">
            <v>73754.160399999993</v>
          </cell>
          <cell r="F416">
            <v>863.31420000000003</v>
          </cell>
          <cell r="G416">
            <v>114709.52459999973</v>
          </cell>
          <cell r="H416">
            <v>0</v>
          </cell>
        </row>
        <row r="417">
          <cell r="A417" t="str">
            <v>2.4.1</v>
          </cell>
          <cell r="B417" t="str">
            <v xml:space="preserve"> INTERESES A CARGO </v>
          </cell>
          <cell r="C417">
            <v>3868.9100000000099</v>
          </cell>
          <cell r="D417">
            <v>0</v>
          </cell>
          <cell r="E417">
            <v>4013.79</v>
          </cell>
          <cell r="F417">
            <v>0</v>
          </cell>
          <cell r="G417">
            <v>7882.7000000000098</v>
          </cell>
          <cell r="H417">
            <v>0</v>
          </cell>
        </row>
        <row r="418">
          <cell r="A418" t="str">
            <v>2.4.1.1</v>
          </cell>
          <cell r="B418" t="str">
            <v xml:space="preserve"> INTERESES A CARGO BANCARIOS </v>
          </cell>
          <cell r="C418">
            <v>2115.6200000000099</v>
          </cell>
          <cell r="D418">
            <v>0</v>
          </cell>
          <cell r="E418">
            <v>2335.89</v>
          </cell>
          <cell r="F418">
            <v>0</v>
          </cell>
          <cell r="G418">
            <v>4451.5100000000093</v>
          </cell>
          <cell r="H418">
            <v>0</v>
          </cell>
        </row>
        <row r="419">
          <cell r="A419" t="str">
            <v>2.4.1.1.1</v>
          </cell>
          <cell r="B419" t="str">
            <v>INTERESES A CARGO NACIONALES BANCARIOS</v>
          </cell>
          <cell r="C419">
            <v>2115.6200000000099</v>
          </cell>
          <cell r="D419">
            <v>0</v>
          </cell>
          <cell r="E419">
            <v>2335.89</v>
          </cell>
          <cell r="F419">
            <v>0</v>
          </cell>
          <cell r="G419">
            <v>4451.5100000000093</v>
          </cell>
          <cell r="H419">
            <v>0</v>
          </cell>
        </row>
        <row r="420">
          <cell r="A420" t="str">
            <v>2.4.1.3</v>
          </cell>
          <cell r="B420" t="str">
            <v xml:space="preserve"> INTERESES A CARGO DE PERSONAS MORALES </v>
          </cell>
          <cell r="C420">
            <v>1753.29</v>
          </cell>
          <cell r="D420">
            <v>0</v>
          </cell>
          <cell r="E420">
            <v>1677.9</v>
          </cell>
          <cell r="F420">
            <v>0</v>
          </cell>
          <cell r="G420">
            <v>3431.19</v>
          </cell>
          <cell r="H420">
            <v>0</v>
          </cell>
        </row>
        <row r="421">
          <cell r="A421" t="str">
            <v>2.4.1.3.1</v>
          </cell>
          <cell r="B421" t="str">
            <v>INTERESES A CARGO DE PERSONAS MORALES NACIONAL</v>
          </cell>
          <cell r="C421">
            <v>1753.29</v>
          </cell>
          <cell r="D421">
            <v>0</v>
          </cell>
          <cell r="E421">
            <v>1677.9</v>
          </cell>
          <cell r="F421">
            <v>0</v>
          </cell>
          <cell r="G421">
            <v>3431.19</v>
          </cell>
          <cell r="H421">
            <v>0</v>
          </cell>
        </row>
        <row r="422">
          <cell r="A422" t="str">
            <v>2.4.3</v>
          </cell>
          <cell r="B422" t="str">
            <v xml:space="preserve"> FLUCTUACION CAMBIARIA </v>
          </cell>
          <cell r="C422">
            <v>37949.768399999826</v>
          </cell>
          <cell r="D422">
            <v>0</v>
          </cell>
          <cell r="E422">
            <v>69740.3704</v>
          </cell>
          <cell r="F422">
            <v>863.31420000000003</v>
          </cell>
          <cell r="G422">
            <v>106826.82459999983</v>
          </cell>
          <cell r="H422">
            <v>0</v>
          </cell>
        </row>
        <row r="423">
          <cell r="A423" t="str">
            <v>2.4.3.1</v>
          </cell>
          <cell r="B423" t="str">
            <v xml:space="preserve"> PERDIDA CAMBIARIA </v>
          </cell>
          <cell r="C423">
            <v>38425.435800000094</v>
          </cell>
          <cell r="D423">
            <v>0</v>
          </cell>
          <cell r="E423">
            <v>69740.3704</v>
          </cell>
          <cell r="F423">
            <v>0</v>
          </cell>
          <cell r="G423">
            <v>108165.80620000009</v>
          </cell>
          <cell r="H423">
            <v>0</v>
          </cell>
        </row>
        <row r="424">
          <cell r="A424" t="str">
            <v>2.4.3.1.1</v>
          </cell>
          <cell r="B424" t="str">
            <v>PERDIDA CAMBIARIA</v>
          </cell>
          <cell r="C424">
            <v>38425.435800000094</v>
          </cell>
          <cell r="D424">
            <v>0</v>
          </cell>
          <cell r="E424">
            <v>69740.3704</v>
          </cell>
          <cell r="F424">
            <v>0</v>
          </cell>
          <cell r="G424">
            <v>108165.80620000009</v>
          </cell>
          <cell r="H424">
            <v>0</v>
          </cell>
        </row>
        <row r="425">
          <cell r="A425" t="str">
            <v>2.4.3.2</v>
          </cell>
          <cell r="B425" t="str">
            <v xml:space="preserve"> GANANCIA CAMBIARIA </v>
          </cell>
          <cell r="C425">
            <v>0</v>
          </cell>
          <cell r="D425">
            <v>475.66740000026766</v>
          </cell>
          <cell r="E425">
            <v>0</v>
          </cell>
          <cell r="F425">
            <v>863.31420000000003</v>
          </cell>
          <cell r="G425">
            <v>0</v>
          </cell>
          <cell r="H425">
            <v>1338.9816000002677</v>
          </cell>
        </row>
        <row r="426">
          <cell r="A426" t="str">
            <v>2.4.3.2.1</v>
          </cell>
          <cell r="B426" t="str">
            <v>GANANCIA CAMBIARIA</v>
          </cell>
          <cell r="C426">
            <v>0</v>
          </cell>
          <cell r="D426">
            <v>475.66740000026766</v>
          </cell>
          <cell r="E426">
            <v>0</v>
          </cell>
          <cell r="F426">
            <v>863.31420000000003</v>
          </cell>
          <cell r="G426">
            <v>0</v>
          </cell>
          <cell r="H426">
            <v>1338.9816000002677</v>
          </cell>
        </row>
        <row r="427">
          <cell r="A427"/>
          <cell r="B427" t="str">
            <v>&lt;div align="right"&gt; TOTALES &lt;/div&gt;</v>
          </cell>
          <cell r="C427">
            <v>21642652.588803727</v>
          </cell>
          <cell r="D427">
            <v>21642652.577554822</v>
          </cell>
          <cell r="E427">
            <v>6207183.0622659996</v>
          </cell>
          <cell r="F427">
            <v>6207183.7456610007</v>
          </cell>
          <cell r="G427">
            <v>22360344.874446724</v>
          </cell>
          <cell r="H427">
            <v>22360345.546592824</v>
          </cell>
        </row>
      </sheetData>
      <sheetData sheetId="2">
        <row r="2">
          <cell r="A2" t="str">
            <v>1.1</v>
          </cell>
          <cell r="B2" t="str">
            <v xml:space="preserve"> ACTIVO </v>
          </cell>
          <cell r="C2">
            <v>20180850.735954035</v>
          </cell>
          <cell r="D2">
            <v>0</v>
          </cell>
          <cell r="E2">
            <v>6076441.6587758968</v>
          </cell>
          <cell r="F2">
            <v>5463593.0997288972</v>
          </cell>
          <cell r="G2">
            <v>20793699.295001041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16372989.058154013</v>
          </cell>
          <cell r="D3">
            <v>0</v>
          </cell>
          <cell r="E3">
            <v>6076441.6587758968</v>
          </cell>
          <cell r="F3">
            <v>5399266.543928897</v>
          </cell>
          <cell r="G3">
            <v>17050164.173001017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68822.85345251055</v>
          </cell>
          <cell r="D4">
            <v>0</v>
          </cell>
          <cell r="E4">
            <v>2501132.6899999995</v>
          </cell>
          <cell r="F4">
            <v>2282705.14</v>
          </cell>
          <cell r="G4">
            <v>287250.4034525106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68822.85345251055</v>
          </cell>
          <cell r="D5">
            <v>0</v>
          </cell>
          <cell r="E5">
            <v>2501132.6899999995</v>
          </cell>
          <cell r="F5">
            <v>2282705.14</v>
          </cell>
          <cell r="G5">
            <v>287250.4034525106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68822.85345251055</v>
          </cell>
          <cell r="D6">
            <v>0</v>
          </cell>
          <cell r="E6">
            <v>2501132.6899999995</v>
          </cell>
          <cell r="F6">
            <v>2282705.14</v>
          </cell>
          <cell r="G6">
            <v>287250.4034525106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6814.5427999999374</v>
          </cell>
          <cell r="D7">
            <v>0</v>
          </cell>
          <cell r="E7">
            <v>49234.01</v>
          </cell>
          <cell r="F7">
            <v>49234.01</v>
          </cell>
          <cell r="G7">
            <v>6814.5427999999374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6814.5427999999374</v>
          </cell>
          <cell r="D8">
            <v>0</v>
          </cell>
          <cell r="E8">
            <v>49234.01</v>
          </cell>
          <cell r="F8">
            <v>49234.01</v>
          </cell>
          <cell r="G8">
            <v>6814.5427999999374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6814.5427999999374</v>
          </cell>
          <cell r="D9">
            <v>0</v>
          </cell>
          <cell r="E9">
            <v>49234.01</v>
          </cell>
          <cell r="F9">
            <v>49234.01</v>
          </cell>
          <cell r="G9">
            <v>6814.5427999999374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62008.31065251062</v>
          </cell>
          <cell r="D10">
            <v>0</v>
          </cell>
          <cell r="E10">
            <v>2451898.6799999997</v>
          </cell>
          <cell r="F10">
            <v>2233471.1300000004</v>
          </cell>
          <cell r="G10">
            <v>280435.86065251066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62008.31065251062</v>
          </cell>
          <cell r="D11">
            <v>0</v>
          </cell>
          <cell r="E11">
            <v>2451898.6799999997</v>
          </cell>
          <cell r="F11">
            <v>2233471.1300000004</v>
          </cell>
          <cell r="G11">
            <v>280435.86065251066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51643.170700445771</v>
          </cell>
          <cell r="D12">
            <v>0</v>
          </cell>
          <cell r="E12">
            <v>1971836.84</v>
          </cell>
          <cell r="F12">
            <v>1952987.83</v>
          </cell>
          <cell r="G12">
            <v>70492.180700445781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9372.230000060983</v>
          </cell>
          <cell r="D13">
            <v>0</v>
          </cell>
          <cell r="E13">
            <v>133500</v>
          </cell>
          <cell r="F13">
            <v>137031.39000000001</v>
          </cell>
          <cell r="G13">
            <v>5840.840000060969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992.9100000038743</v>
          </cell>
          <cell r="D14">
            <v>0</v>
          </cell>
          <cell r="E14">
            <v>346561.84</v>
          </cell>
          <cell r="F14">
            <v>143451.91</v>
          </cell>
          <cell r="G14">
            <v>204102.8400000039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4065296.3512677373</v>
          </cell>
          <cell r="D15">
            <v>0</v>
          </cell>
          <cell r="E15">
            <v>1812272.58712</v>
          </cell>
          <cell r="F15">
            <v>1868699.1364829999</v>
          </cell>
          <cell r="G15">
            <v>4008869.801904737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3791127.5616119779</v>
          </cell>
          <cell r="D16">
            <v>0</v>
          </cell>
          <cell r="E16">
            <v>1812131.4471200001</v>
          </cell>
          <cell r="F16">
            <v>1868332.235383</v>
          </cell>
          <cell r="G16">
            <v>3734926.7733489773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3791127.5616119779</v>
          </cell>
          <cell r="D17">
            <v>0</v>
          </cell>
          <cell r="E17">
            <v>1812131.4471200001</v>
          </cell>
          <cell r="F17">
            <v>1868332.235383</v>
          </cell>
          <cell r="G17">
            <v>3734926.7733489773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7131.6799999999994</v>
          </cell>
          <cell r="G18">
            <v>7539.9528000000219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12796.798730586655</v>
          </cell>
          <cell r="D19">
            <v>0</v>
          </cell>
          <cell r="E19">
            <v>162348.94399199999</v>
          </cell>
          <cell r="F19">
            <v>164149.72799099999</v>
          </cell>
          <cell r="G19">
            <v>10996.014731586649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4176</v>
          </cell>
          <cell r="F20">
            <v>0</v>
          </cell>
          <cell r="G20">
            <v>4176.004400000209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33728.160000000149</v>
          </cell>
          <cell r="D21">
            <v>0</v>
          </cell>
          <cell r="E21">
            <v>0</v>
          </cell>
          <cell r="F21">
            <v>16864.080000000002</v>
          </cell>
          <cell r="G21">
            <v>16864.080000000147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128191.27730399696</v>
          </cell>
          <cell r="D22">
            <v>0</v>
          </cell>
          <cell r="E22">
            <v>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105098.67609999701</v>
          </cell>
          <cell r="D23">
            <v>0</v>
          </cell>
          <cell r="E23">
            <v>0</v>
          </cell>
          <cell r="F23">
            <v>0</v>
          </cell>
          <cell r="G23">
            <v>105098.67609999701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9583.1920010002796</v>
          </cell>
          <cell r="D24">
            <v>0</v>
          </cell>
          <cell r="E24">
            <v>-9583.1892000000007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145594.48179901298</v>
          </cell>
          <cell r="D26">
            <v>0</v>
          </cell>
          <cell r="E26">
            <v>83158.080000000002</v>
          </cell>
          <cell r="F26">
            <v>85181.119999999995</v>
          </cell>
          <cell r="G26">
            <v>143571.441799013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6003.5264010002138</v>
          </cell>
          <cell r="D27">
            <v>0</v>
          </cell>
          <cell r="E27">
            <v>0</v>
          </cell>
          <cell r="F27">
            <v>6003.5220000000008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506348.24480498955</v>
          </cell>
          <cell r="D28">
            <v>0</v>
          </cell>
          <cell r="E28">
            <v>117136.9276</v>
          </cell>
          <cell r="F28">
            <v>166694.319999</v>
          </cell>
          <cell r="G28">
            <v>456790.85240598954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355335.39179900009</v>
          </cell>
          <cell r="D29">
            <v>0</v>
          </cell>
          <cell r="E29">
            <v>53851.596400000002</v>
          </cell>
          <cell r="F29">
            <v>180181.0716</v>
          </cell>
          <cell r="G29">
            <v>229005.91659900011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173343.4636050011</v>
          </cell>
          <cell r="D30">
            <v>0</v>
          </cell>
          <cell r="E30">
            <v>-39622.804400000001</v>
          </cell>
          <cell r="F30">
            <v>0</v>
          </cell>
          <cell r="G30">
            <v>133720.65920500111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297096.17660600599</v>
          </cell>
          <cell r="D32">
            <v>0</v>
          </cell>
          <cell r="E32">
            <v>51690.18</v>
          </cell>
          <cell r="F32">
            <v>141115.71679999999</v>
          </cell>
          <cell r="G32">
            <v>207670.63980600599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86317.789997000014</v>
          </cell>
          <cell r="D33">
            <v>0</v>
          </cell>
          <cell r="E33">
            <v>78801.607199999999</v>
          </cell>
          <cell r="F33">
            <v>2018.4</v>
          </cell>
          <cell r="G33">
            <v>163100.99719700002</v>
          </cell>
          <cell r="H33">
            <v>0</v>
          </cell>
        </row>
        <row r="34">
          <cell r="A34" t="str">
            <v>1.1.1.3.1.1.32</v>
          </cell>
          <cell r="B34" t="str">
            <v xml:space="preserve">NOOR CLINIC S.A. DE C.V.  </v>
          </cell>
          <cell r="C34">
            <v>0</v>
          </cell>
          <cell r="D34">
            <v>0</v>
          </cell>
          <cell r="E34">
            <v>58705.86</v>
          </cell>
          <cell r="F34">
            <v>0</v>
          </cell>
          <cell r="G34">
            <v>58705.859199999963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96822.99760100001</v>
          </cell>
          <cell r="D35">
            <v>0</v>
          </cell>
          <cell r="E35">
            <v>0</v>
          </cell>
          <cell r="F35">
            <v>0</v>
          </cell>
          <cell r="G35">
            <v>96822.99760100001</v>
          </cell>
          <cell r="H35">
            <v>0</v>
          </cell>
        </row>
        <row r="36">
          <cell r="A36" t="str">
            <v>1.1.1.3.1.1.35</v>
          </cell>
          <cell r="B36" t="str">
            <v>ISMAEL ALBA SANCHEZ</v>
          </cell>
          <cell r="C36">
            <v>0</v>
          </cell>
          <cell r="D36">
            <v>0</v>
          </cell>
          <cell r="E36">
            <v>37500.000108</v>
          </cell>
          <cell r="F36">
            <v>37500.000108</v>
          </cell>
          <cell r="G36">
            <v>0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0</v>
          </cell>
          <cell r="D37">
            <v>0</v>
          </cell>
          <cell r="E37">
            <v>39470.995200000012</v>
          </cell>
          <cell r="F37">
            <v>0</v>
          </cell>
          <cell r="G37">
            <v>39470.990401000257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23902.393661379232</v>
          </cell>
          <cell r="D39">
            <v>0</v>
          </cell>
          <cell r="E39">
            <v>0</v>
          </cell>
          <cell r="F39">
            <v>0</v>
          </cell>
          <cell r="G39">
            <v>23902.393661379232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2900.0120009989478</v>
          </cell>
          <cell r="D40">
            <v>0</v>
          </cell>
          <cell r="E40">
            <v>0</v>
          </cell>
          <cell r="F40">
            <v>0</v>
          </cell>
          <cell r="G40">
            <v>2900.0120009989478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204464.88240000035</v>
          </cell>
          <cell r="D42">
            <v>0</v>
          </cell>
          <cell r="E42">
            <v>0</v>
          </cell>
          <cell r="F42">
            <v>0</v>
          </cell>
          <cell r="G42">
            <v>204464.88240000035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64676.008399999933</v>
          </cell>
          <cell r="D43">
            <v>0</v>
          </cell>
          <cell r="E43">
            <v>0</v>
          </cell>
          <cell r="F43">
            <v>0</v>
          </cell>
          <cell r="G43">
            <v>64676.008399999933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57320.357594998088</v>
          </cell>
          <cell r="D46">
            <v>0</v>
          </cell>
          <cell r="E46">
            <v>57124.202436000007</v>
          </cell>
          <cell r="F46">
            <v>56184.205599999987</v>
          </cell>
          <cell r="G46">
            <v>58260.354430998108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104249.17720000015</v>
          </cell>
          <cell r="D47">
            <v>0</v>
          </cell>
          <cell r="E47">
            <v>0</v>
          </cell>
          <cell r="F47">
            <v>26103.4568</v>
          </cell>
          <cell r="G47">
            <v>78145.720400000151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49679.799776</v>
          </cell>
          <cell r="F48">
            <v>49679.799776000043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287283.28000000003</v>
          </cell>
          <cell r="F52">
            <v>262401.28000000003</v>
          </cell>
          <cell r="G52">
            <v>24882.000396999996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274605.76000099909</v>
          </cell>
          <cell r="D53">
            <v>0</v>
          </cell>
          <cell r="E53">
            <v>0</v>
          </cell>
          <cell r="F53">
            <v>0</v>
          </cell>
          <cell r="G53">
            <v>274605.76000099909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16122.628399999812</v>
          </cell>
          <cell r="D54">
            <v>0</v>
          </cell>
          <cell r="E54">
            <v>0</v>
          </cell>
          <cell r="F54">
            <v>0</v>
          </cell>
          <cell r="G54">
            <v>16122.628399999812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6321.5360000000001</v>
          </cell>
          <cell r="F55">
            <v>3403.903999000001</v>
          </cell>
          <cell r="G55">
            <v>31917.632000999984</v>
          </cell>
          <cell r="H55">
            <v>0</v>
          </cell>
        </row>
        <row r="56">
          <cell r="A56" t="str">
            <v>1.1.1.3.1.1.198</v>
          </cell>
          <cell r="B56" t="str">
            <v>JESUS IVAN MUÑOZ DIAZ</v>
          </cell>
          <cell r="C56">
            <v>127.23999999999978</v>
          </cell>
          <cell r="D56">
            <v>0</v>
          </cell>
          <cell r="E56">
            <v>0</v>
          </cell>
          <cell r="F56">
            <v>0</v>
          </cell>
          <cell r="G56">
            <v>127.23999999999978</v>
          </cell>
          <cell r="H56">
            <v>0</v>
          </cell>
        </row>
        <row r="57">
          <cell r="A57" t="str">
            <v>1.1.1.3.1.1.199</v>
          </cell>
          <cell r="B57" t="str">
            <v xml:space="preserve">PLANET MART SERVICES S.A DE C.V.  </v>
          </cell>
          <cell r="C57">
            <v>68550.863601004239</v>
          </cell>
          <cell r="D57">
            <v>0</v>
          </cell>
          <cell r="E57">
            <v>244563.87880000001</v>
          </cell>
          <cell r="F57">
            <v>155550.86120000001</v>
          </cell>
          <cell r="G57">
            <v>157563.88120100423</v>
          </cell>
          <cell r="H57">
            <v>0</v>
          </cell>
        </row>
        <row r="58">
          <cell r="A58" t="str">
            <v>1.1.1.3.1.1.221</v>
          </cell>
          <cell r="B58" t="str">
            <v xml:space="preserve">BUPA MEXICO COMPAÑIA DE SEGUROS S,A DE C.V.  </v>
          </cell>
          <cell r="C58">
            <v>11663.99992</v>
          </cell>
          <cell r="D58">
            <v>0</v>
          </cell>
          <cell r="E58">
            <v>0</v>
          </cell>
          <cell r="F58">
            <v>0</v>
          </cell>
          <cell r="G58">
            <v>11663.99992</v>
          </cell>
          <cell r="H58">
            <v>0</v>
          </cell>
        </row>
        <row r="59">
          <cell r="A59" t="str">
            <v>1.1.1.3.1.1.260</v>
          </cell>
          <cell r="B59" t="str">
            <v xml:space="preserve">ORTHOPEDICS HADAR, S.A. DE C.V.  </v>
          </cell>
          <cell r="C59">
            <v>8531.8000000000175</v>
          </cell>
          <cell r="D59">
            <v>0</v>
          </cell>
          <cell r="E59">
            <v>22155.217000000001</v>
          </cell>
          <cell r="F59">
            <v>17863.666499999999</v>
          </cell>
          <cell r="G59">
            <v>12823.350500000019</v>
          </cell>
          <cell r="H59">
            <v>0</v>
          </cell>
        </row>
        <row r="60">
          <cell r="A60" t="str">
            <v>1.1.1.3.1.1.271</v>
          </cell>
          <cell r="B60" t="str">
            <v>EDITH WEHBER GARCIA</v>
          </cell>
          <cell r="C60">
            <v>31648.094400000002</v>
          </cell>
          <cell r="D60">
            <v>0</v>
          </cell>
          <cell r="E60">
            <v>0</v>
          </cell>
          <cell r="F60">
            <v>0</v>
          </cell>
          <cell r="G60">
            <v>31648.094400000002</v>
          </cell>
          <cell r="H60">
            <v>0</v>
          </cell>
        </row>
        <row r="61">
          <cell r="A61" t="str">
            <v>1.1.1.3.1.1.277</v>
          </cell>
          <cell r="B61" t="str">
            <v xml:space="preserve">CENTRO HOSPITALARIO MAC S.A. DE C.V.  </v>
          </cell>
          <cell r="C61">
            <v>56074.051998999996</v>
          </cell>
          <cell r="D61">
            <v>0</v>
          </cell>
          <cell r="E61">
            <v>8248.3307999999997</v>
          </cell>
          <cell r="F61">
            <v>48325.251999999993</v>
          </cell>
          <cell r="G61">
            <v>15997.130798999999</v>
          </cell>
          <cell r="H61">
            <v>0</v>
          </cell>
        </row>
        <row r="62">
          <cell r="A62" t="str">
            <v>1.1.1.3.1.1.285</v>
          </cell>
          <cell r="B62" t="str">
            <v xml:space="preserve">AXA ASSISTANCE MEXICO S.A. DE C.V.  </v>
          </cell>
          <cell r="C62">
            <v>173225.11999699986</v>
          </cell>
          <cell r="D62">
            <v>0</v>
          </cell>
          <cell r="E62">
            <v>0</v>
          </cell>
          <cell r="F62">
            <v>44184.1564</v>
          </cell>
          <cell r="G62">
            <v>129040.96359699985</v>
          </cell>
          <cell r="H62">
            <v>0</v>
          </cell>
        </row>
        <row r="63">
          <cell r="A63" t="str">
            <v>1.1.1.3.1.1.290</v>
          </cell>
          <cell r="B63" t="str">
            <v>GUILLERMINA JIMENEZ RODRIGUEZ</v>
          </cell>
          <cell r="C63">
            <v>3.5500000000001819</v>
          </cell>
          <cell r="D63">
            <v>0</v>
          </cell>
          <cell r="E63">
            <v>0</v>
          </cell>
          <cell r="F63">
            <v>0</v>
          </cell>
          <cell r="G63">
            <v>3.5500000000001819</v>
          </cell>
          <cell r="H63">
            <v>0</v>
          </cell>
        </row>
        <row r="64">
          <cell r="A64" t="str">
            <v>1.1.1.3.1.1.313</v>
          </cell>
          <cell r="B64" t="str">
            <v xml:space="preserve">VELY GRUPO MEDICO QUIRURGICO S.A. DE C.V.  </v>
          </cell>
          <cell r="C64">
            <v>0</v>
          </cell>
          <cell r="D64">
            <v>0</v>
          </cell>
          <cell r="E64">
            <v>61797.120799999997</v>
          </cell>
          <cell r="F64">
            <v>0</v>
          </cell>
          <cell r="G64">
            <v>61797.120798999989</v>
          </cell>
          <cell r="H64">
            <v>0</v>
          </cell>
        </row>
        <row r="65">
          <cell r="A65" t="str">
            <v>1.1.1.3.1.1.318</v>
          </cell>
          <cell r="B65" t="str">
            <v xml:space="preserve">RECYORTOPEDICS S.A. DE C.V.  </v>
          </cell>
          <cell r="C65">
            <v>42839.960000000196</v>
          </cell>
          <cell r="D65">
            <v>0</v>
          </cell>
          <cell r="E65">
            <v>38470.239999999991</v>
          </cell>
          <cell r="F65">
            <v>0</v>
          </cell>
          <cell r="G65">
            <v>81310.200000000186</v>
          </cell>
          <cell r="H65">
            <v>0</v>
          </cell>
        </row>
        <row r="66">
          <cell r="A66" t="str">
            <v>1.1.1.3.1.1.335</v>
          </cell>
          <cell r="B66" t="str">
            <v xml:space="preserve">PLATINUM MEDIC SOLUTIONS, S.A. DE C.V.  </v>
          </cell>
          <cell r="C66">
            <v>0</v>
          </cell>
          <cell r="D66">
            <v>0</v>
          </cell>
          <cell r="E66">
            <v>26514.12</v>
          </cell>
          <cell r="F66">
            <v>26514.12</v>
          </cell>
          <cell r="G66">
            <v>0</v>
          </cell>
          <cell r="H66">
            <v>0</v>
          </cell>
        </row>
        <row r="67">
          <cell r="A67" t="str">
            <v>1.1.1.3.1.1.367</v>
          </cell>
          <cell r="B67" t="str">
            <v xml:space="preserve">BISONBAAK S DE RL DE CV  </v>
          </cell>
          <cell r="C67">
            <v>0</v>
          </cell>
          <cell r="D67">
            <v>0</v>
          </cell>
          <cell r="E67">
            <v>44614.237999999998</v>
          </cell>
          <cell r="F67">
            <v>44614.237999999998</v>
          </cell>
          <cell r="G67">
            <v>0</v>
          </cell>
          <cell r="H67">
            <v>0</v>
          </cell>
        </row>
        <row r="68">
          <cell r="A68" t="str">
            <v>1.1.1.3.1.1.373</v>
          </cell>
          <cell r="B68" t="str">
            <v xml:space="preserve">PROVEEDORA GENUS S.A. DE C.V.  </v>
          </cell>
          <cell r="C68">
            <v>0</v>
          </cell>
          <cell r="D68">
            <v>0</v>
          </cell>
          <cell r="E68">
            <v>178351.39199999999</v>
          </cell>
          <cell r="F68">
            <v>178351.39200200001</v>
          </cell>
          <cell r="G68">
            <v>0</v>
          </cell>
          <cell r="H68">
            <v>0</v>
          </cell>
        </row>
        <row r="69">
          <cell r="A69" t="str">
            <v>1.1.1.3.1.1.376</v>
          </cell>
          <cell r="B69" t="str">
            <v xml:space="preserve">ORTOLAP DEL SURESTE SA DE CV  </v>
          </cell>
          <cell r="C69">
            <v>117977.8348</v>
          </cell>
          <cell r="D69">
            <v>0</v>
          </cell>
          <cell r="E69">
            <v>0</v>
          </cell>
          <cell r="F69">
            <v>0</v>
          </cell>
          <cell r="G69">
            <v>117977.8348</v>
          </cell>
          <cell r="H69">
            <v>0</v>
          </cell>
        </row>
        <row r="70">
          <cell r="A70" t="str">
            <v>1.1.1.3.1.1.384</v>
          </cell>
          <cell r="B70" t="str">
            <v xml:space="preserve">SURGICAL SKILLS SC  </v>
          </cell>
          <cell r="C70">
            <v>0</v>
          </cell>
          <cell r="D70">
            <v>0</v>
          </cell>
          <cell r="E70">
            <v>4060</v>
          </cell>
          <cell r="F70">
            <v>4060</v>
          </cell>
          <cell r="G70">
            <v>0</v>
          </cell>
          <cell r="H70">
            <v>0</v>
          </cell>
        </row>
        <row r="71">
          <cell r="A71" t="str">
            <v>1.1.1.3.1.1.386</v>
          </cell>
          <cell r="B71" t="str">
            <v xml:space="preserve">UNIVERSIDAD NACIONAL AUTÓNOMA DE MÉXICO  </v>
          </cell>
          <cell r="C71">
            <v>0</v>
          </cell>
          <cell r="D71">
            <v>0</v>
          </cell>
          <cell r="E71">
            <v>37023.585440000003</v>
          </cell>
          <cell r="F71">
            <v>37023.585440000003</v>
          </cell>
          <cell r="G71">
            <v>0</v>
          </cell>
          <cell r="H71">
            <v>0</v>
          </cell>
        </row>
        <row r="72">
          <cell r="A72" t="str">
            <v>1.1.1.3.1.1.387</v>
          </cell>
          <cell r="B72" t="str">
            <v>RICHARD WALTER EHRSAM GATICA</v>
          </cell>
          <cell r="C72">
            <v>0</v>
          </cell>
          <cell r="D72">
            <v>0</v>
          </cell>
          <cell r="E72">
            <v>14500</v>
          </cell>
          <cell r="F72">
            <v>13894.48</v>
          </cell>
          <cell r="G72">
            <v>605.52000000000044</v>
          </cell>
          <cell r="H72">
            <v>0</v>
          </cell>
        </row>
        <row r="73">
          <cell r="A73" t="str">
            <v>1.1.1.3.1.1.388</v>
          </cell>
          <cell r="B73" t="str">
            <v>KARINA ALEJANDRA MEDINA TENA</v>
          </cell>
          <cell r="C73">
            <v>0</v>
          </cell>
          <cell r="D73">
            <v>0</v>
          </cell>
          <cell r="E73">
            <v>17644.029200000001</v>
          </cell>
          <cell r="F73">
            <v>17644.029200000001</v>
          </cell>
          <cell r="G73">
            <v>0</v>
          </cell>
          <cell r="H73">
            <v>0</v>
          </cell>
        </row>
        <row r="74">
          <cell r="A74" t="str">
            <v>1.1.1.3.1.1.389</v>
          </cell>
          <cell r="B74" t="str">
            <v xml:space="preserve">QUALITAS CAMPAÑIA DE SEGUROS S.A. DE C.V.  </v>
          </cell>
          <cell r="C74">
            <v>0</v>
          </cell>
          <cell r="D74">
            <v>0</v>
          </cell>
          <cell r="E74">
            <v>10826.28</v>
          </cell>
          <cell r="F74">
            <v>10374.17</v>
          </cell>
          <cell r="G74">
            <v>452.11000000000058</v>
          </cell>
          <cell r="H74">
            <v>0</v>
          </cell>
        </row>
        <row r="75">
          <cell r="A75" t="str">
            <v>1.1.1.3.1.1.390</v>
          </cell>
          <cell r="B75" t="str">
            <v>ANDRES VARGAS VAZQUEZ</v>
          </cell>
          <cell r="C75">
            <v>0</v>
          </cell>
          <cell r="D75">
            <v>0</v>
          </cell>
          <cell r="E75">
            <v>13920</v>
          </cell>
          <cell r="F75">
            <v>13920</v>
          </cell>
          <cell r="G75">
            <v>0</v>
          </cell>
          <cell r="H75">
            <v>0</v>
          </cell>
        </row>
        <row r="76">
          <cell r="A76" t="str">
            <v>1.1.1.3.1.1.391</v>
          </cell>
          <cell r="B76" t="str">
            <v>EUSEBIO BLADIMIRO TORRES LOYOLA</v>
          </cell>
          <cell r="C76">
            <v>0</v>
          </cell>
          <cell r="D76">
            <v>0</v>
          </cell>
          <cell r="E76">
            <v>11600</v>
          </cell>
          <cell r="F76">
            <v>11600</v>
          </cell>
          <cell r="G76">
            <v>0</v>
          </cell>
          <cell r="H76">
            <v>0</v>
          </cell>
        </row>
        <row r="77">
          <cell r="A77" t="str">
            <v>1.1.1.3.1.1.392</v>
          </cell>
          <cell r="B77" t="str">
            <v xml:space="preserve">EMBAJADA DE IRAN  </v>
          </cell>
          <cell r="C77">
            <v>0</v>
          </cell>
          <cell r="D77">
            <v>0</v>
          </cell>
          <cell r="E77">
            <v>39799.999967999996</v>
          </cell>
          <cell r="F77">
            <v>39799.999967999996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274168.7896557597</v>
          </cell>
          <cell r="D78">
            <v>0</v>
          </cell>
          <cell r="E78">
            <v>141.13999999999999</v>
          </cell>
          <cell r="F78">
            <v>366.90109999999999</v>
          </cell>
          <cell r="G78">
            <v>273943.02855575969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21317.35965575969</v>
          </cell>
          <cell r="D79">
            <v>0</v>
          </cell>
          <cell r="E79">
            <v>0</v>
          </cell>
          <cell r="F79">
            <v>366.90109999999999</v>
          </cell>
          <cell r="G79">
            <v>20950.458555759691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21317.35965575969</v>
          </cell>
          <cell r="D80">
            <v>0</v>
          </cell>
          <cell r="E80">
            <v>0</v>
          </cell>
          <cell r="F80">
            <v>366.90109999999999</v>
          </cell>
          <cell r="G80">
            <v>20950.458555759691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2974.1836480000638</v>
          </cell>
          <cell r="D81">
            <v>0</v>
          </cell>
          <cell r="E81">
            <v>0</v>
          </cell>
          <cell r="F81">
            <v>366.90109999999999</v>
          </cell>
          <cell r="G81">
            <v>2607.2825480000638</v>
          </cell>
          <cell r="H81">
            <v>0</v>
          </cell>
        </row>
        <row r="82">
          <cell r="A82" t="str">
            <v>1.1.1.3.2.4.1.8</v>
          </cell>
          <cell r="B82" t="str">
            <v xml:space="preserve"> LOURDES VELAZQUEZ MERIN </v>
          </cell>
          <cell r="C82">
            <v>4400</v>
          </cell>
          <cell r="D82">
            <v>0</v>
          </cell>
          <cell r="E82">
            <v>0</v>
          </cell>
          <cell r="F82">
            <v>0</v>
          </cell>
          <cell r="G82">
            <v>4400</v>
          </cell>
          <cell r="H82">
            <v>0</v>
          </cell>
        </row>
        <row r="83">
          <cell r="A83" t="str">
            <v>1.1.1.3.2.4.1.11</v>
          </cell>
          <cell r="B83" t="str">
            <v>JULIO CESAR FUENTES MENDOZA</v>
          </cell>
          <cell r="C83">
            <v>13943.178</v>
          </cell>
          <cell r="D83">
            <v>0</v>
          </cell>
          <cell r="E83">
            <v>0</v>
          </cell>
          <cell r="F83">
            <v>0</v>
          </cell>
          <cell r="G83">
            <v>13943.178</v>
          </cell>
          <cell r="H83">
            <v>0</v>
          </cell>
        </row>
        <row r="84">
          <cell r="A84" t="str">
            <v>1.1.1.3.2.5</v>
          </cell>
          <cell r="B84" t="str">
            <v xml:space="preserve"> IMPUESTOS A FAVOR </v>
          </cell>
          <cell r="C84">
            <v>252851.43</v>
          </cell>
          <cell r="D84">
            <v>0</v>
          </cell>
          <cell r="E84">
            <v>141.13999999999999</v>
          </cell>
          <cell r="F84">
            <v>0</v>
          </cell>
          <cell r="G84">
            <v>252992.57</v>
          </cell>
          <cell r="H84">
            <v>0</v>
          </cell>
        </row>
        <row r="85">
          <cell r="A85" t="str">
            <v>1.1.1.3.2.5.1</v>
          </cell>
          <cell r="B85" t="str">
            <v>IVA A FAVOR</v>
          </cell>
          <cell r="C85">
            <v>8378.8500000000058</v>
          </cell>
          <cell r="D85">
            <v>0</v>
          </cell>
          <cell r="E85">
            <v>0</v>
          </cell>
          <cell r="F85">
            <v>0</v>
          </cell>
          <cell r="G85">
            <v>8378.8500000000058</v>
          </cell>
          <cell r="H85">
            <v>0</v>
          </cell>
        </row>
        <row r="86">
          <cell r="A86" t="str">
            <v>1.1.1.3.2.5.2</v>
          </cell>
          <cell r="B86" t="str">
            <v xml:space="preserve"> ISR A FAVOR 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1.1.1.3.2.5.2.1</v>
          </cell>
          <cell r="B87" t="str">
            <v>ISR  PERSONAS MORALES REGIMEN GENERAL A FAVOR</v>
          </cell>
          <cell r="C87">
            <v>243286</v>
          </cell>
          <cell r="D87">
            <v>0</v>
          </cell>
          <cell r="E87">
            <v>0</v>
          </cell>
          <cell r="F87">
            <v>0</v>
          </cell>
          <cell r="G87">
            <v>243286</v>
          </cell>
          <cell r="H87">
            <v>0</v>
          </cell>
        </row>
        <row r="88">
          <cell r="A88" t="str">
            <v>1.1.1.3.2.5.7</v>
          </cell>
          <cell r="B88" t="str">
            <v>PAGO DE LO INDEBIDO</v>
          </cell>
          <cell r="C88">
            <v>1186.58</v>
          </cell>
          <cell r="D88">
            <v>0</v>
          </cell>
          <cell r="E88">
            <v>141.13999999999999</v>
          </cell>
          <cell r="F88">
            <v>0</v>
          </cell>
          <cell r="G88">
            <v>1327.7199999999998</v>
          </cell>
          <cell r="H88">
            <v>0</v>
          </cell>
        </row>
        <row r="89">
          <cell r="A89" t="str">
            <v>1.1.1.5</v>
          </cell>
          <cell r="B89" t="str">
            <v xml:space="preserve"> INVENTARIOS </v>
          </cell>
          <cell r="C89">
            <v>10299058.008345008</v>
          </cell>
          <cell r="D89">
            <v>0</v>
          </cell>
          <cell r="E89">
            <v>1231185.1500000001</v>
          </cell>
          <cell r="F89">
            <v>781013.42209000012</v>
          </cell>
          <cell r="G89">
            <v>10749229.736255009</v>
          </cell>
          <cell r="H89">
            <v>0</v>
          </cell>
        </row>
        <row r="90">
          <cell r="A90" t="str">
            <v>1.1.1.5.1</v>
          </cell>
          <cell r="B90" t="str">
            <v xml:space="preserve"> PRODUCTOS TERMINADOS </v>
          </cell>
          <cell r="C90">
            <v>10299058.008345004</v>
          </cell>
          <cell r="D90">
            <v>0</v>
          </cell>
          <cell r="E90">
            <v>1231185.1500000001</v>
          </cell>
          <cell r="F90">
            <v>781013.42209000012</v>
          </cell>
          <cell r="G90">
            <v>10749229.736255005</v>
          </cell>
          <cell r="H90">
            <v>0</v>
          </cell>
        </row>
        <row r="91">
          <cell r="A91" t="str">
            <v>1.1.1.5.1.1</v>
          </cell>
          <cell r="B91" t="str">
            <v xml:space="preserve"> ALMACÉN GENERAL </v>
          </cell>
          <cell r="C91">
            <v>10230378.520938003</v>
          </cell>
          <cell r="D91">
            <v>0</v>
          </cell>
          <cell r="E91">
            <v>1242627.9646419999</v>
          </cell>
          <cell r="F91">
            <v>781013.42209000012</v>
          </cell>
          <cell r="G91">
            <v>10691993.063490003</v>
          </cell>
          <cell r="H91">
            <v>0</v>
          </cell>
        </row>
        <row r="92">
          <cell r="A92" t="str">
            <v>1.1.1.5.1.3</v>
          </cell>
          <cell r="B92" t="str">
            <v xml:space="preserve"> ALMACEN REMISIONES </v>
          </cell>
          <cell r="C92">
            <v>59166.20652100032</v>
          </cell>
          <cell r="D92">
            <v>0</v>
          </cell>
          <cell r="E92">
            <v>-1374.985584</v>
          </cell>
          <cell r="F92">
            <v>0</v>
          </cell>
          <cell r="G92">
            <v>57791.220937000246</v>
          </cell>
          <cell r="H92">
            <v>0</v>
          </cell>
        </row>
        <row r="93">
          <cell r="A93" t="str">
            <v>1.1.1.5.1.4</v>
          </cell>
          <cell r="B93" t="str">
            <v xml:space="preserve"> ALMACÉN CONSIGNACION </v>
          </cell>
          <cell r="C93">
            <v>4754.8931280000052</v>
          </cell>
          <cell r="D93">
            <v>0</v>
          </cell>
          <cell r="E93">
            <v>0</v>
          </cell>
          <cell r="F93">
            <v>0</v>
          </cell>
          <cell r="G93">
            <v>4754.8931280000052</v>
          </cell>
          <cell r="H93">
            <v>0</v>
          </cell>
        </row>
        <row r="94">
          <cell r="A94" t="str">
            <v>1.1.1.5.1.5</v>
          </cell>
          <cell r="B94" t="str">
            <v xml:space="preserve"> ALMACÉN QUERÉTARO </v>
          </cell>
          <cell r="C94">
            <v>17.71979399994143</v>
          </cell>
          <cell r="D94">
            <v>0</v>
          </cell>
          <cell r="E94">
            <v>0.45561400000000002</v>
          </cell>
          <cell r="F94">
            <v>0</v>
          </cell>
          <cell r="G94">
            <v>18.175407999976414</v>
          </cell>
          <cell r="H94">
            <v>0</v>
          </cell>
        </row>
        <row r="95">
          <cell r="A95" t="str">
            <v>1.1.1.5.1.6</v>
          </cell>
          <cell r="B95" t="str">
            <v xml:space="preserve"> ALMACÉN MEDSTENT </v>
          </cell>
          <cell r="C95">
            <v>4740.6638089997987</v>
          </cell>
          <cell r="D95">
            <v>0</v>
          </cell>
          <cell r="E95">
            <v>-10068.284672</v>
          </cell>
          <cell r="F95">
            <v>0</v>
          </cell>
          <cell r="G95">
            <v>-5327.6208630002011</v>
          </cell>
          <cell r="H95">
            <v>0</v>
          </cell>
        </row>
        <row r="96">
          <cell r="A96" t="str">
            <v>1.1.1.9</v>
          </cell>
          <cell r="B96" t="str">
            <v xml:space="preserve"> PAGOS ANTICIPADOS </v>
          </cell>
          <cell r="C96">
            <v>41322.362192240333</v>
          </cell>
          <cell r="D96">
            <v>0</v>
          </cell>
          <cell r="E96">
            <v>45759.7</v>
          </cell>
          <cell r="F96">
            <v>50595.21</v>
          </cell>
          <cell r="G96">
            <v>36486.852192240331</v>
          </cell>
          <cell r="H96">
            <v>0</v>
          </cell>
        </row>
        <row r="97">
          <cell r="A97" t="str">
            <v>1.1.1.9.1</v>
          </cell>
          <cell r="B97" t="str">
            <v xml:space="preserve"> ANTICIPO A PROVEEDORES </v>
          </cell>
          <cell r="C97">
            <v>30449.002192240332</v>
          </cell>
          <cell r="D97">
            <v>0</v>
          </cell>
          <cell r="E97">
            <v>1000</v>
          </cell>
          <cell r="F97">
            <v>31000</v>
          </cell>
          <cell r="G97">
            <v>449.0021922403339</v>
          </cell>
          <cell r="H97">
            <v>0</v>
          </cell>
        </row>
        <row r="98">
          <cell r="A98" t="str">
            <v>1.1.1.9.1.1</v>
          </cell>
          <cell r="B98" t="str">
            <v xml:space="preserve"> ANTICIPO A PROVEEDORES NACIONAL </v>
          </cell>
          <cell r="C98">
            <v>30449.002192240332</v>
          </cell>
          <cell r="D98">
            <v>0</v>
          </cell>
          <cell r="E98">
            <v>1000</v>
          </cell>
          <cell r="F98">
            <v>31000</v>
          </cell>
          <cell r="G98">
            <v>449.0021922403339</v>
          </cell>
          <cell r="H98">
            <v>0</v>
          </cell>
        </row>
        <row r="99">
          <cell r="A99" t="str">
            <v>1.1.1.9.1.1.4</v>
          </cell>
          <cell r="B99" t="str">
            <v xml:space="preserve">SMITH &amp;amp; NEPHEW, S.A DE, C.V  </v>
          </cell>
          <cell r="C99">
            <v>0</v>
          </cell>
          <cell r="D99">
            <v>0</v>
          </cell>
          <cell r="E99">
            <v>1000</v>
          </cell>
          <cell r="F99">
            <v>1000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30000</v>
          </cell>
          <cell r="D100">
            <v>0</v>
          </cell>
          <cell r="E100">
            <v>0</v>
          </cell>
          <cell r="F100">
            <v>30000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1.1.1.9.7</v>
          </cell>
          <cell r="B102" t="str">
            <v xml:space="preserve"> SEGUROS Y FIANZAS PAGADAS POR ANTICIPADO </v>
          </cell>
          <cell r="C102">
            <v>10873.36</v>
          </cell>
          <cell r="D102">
            <v>0</v>
          </cell>
          <cell r="E102">
            <v>5569.2800000000007</v>
          </cell>
          <cell r="F102">
            <v>0</v>
          </cell>
          <cell r="G102">
            <v>16442.64</v>
          </cell>
          <cell r="H102">
            <v>0</v>
          </cell>
        </row>
        <row r="103">
          <cell r="A103" t="str">
            <v>1.1.1.9.7.1</v>
          </cell>
          <cell r="B103" t="str">
            <v xml:space="preserve"> SEGUROS Y FIANZAS PAGADOS POR ANTICIPADO NACIONAL </v>
          </cell>
          <cell r="C103">
            <v>10873.36</v>
          </cell>
          <cell r="D103">
            <v>0</v>
          </cell>
          <cell r="E103">
            <v>5569.2800000000007</v>
          </cell>
          <cell r="F103">
            <v>0</v>
          </cell>
          <cell r="G103">
            <v>16442.64</v>
          </cell>
          <cell r="H103">
            <v>0</v>
          </cell>
        </row>
        <row r="104">
          <cell r="A104" t="str">
            <v>1.1.1.9.7.1.1</v>
          </cell>
          <cell r="B104" t="str">
            <v xml:space="preserve">VOLKSWAGEN LEASING SA DE CV  </v>
          </cell>
          <cell r="C104">
            <v>10873.36</v>
          </cell>
          <cell r="D104">
            <v>0</v>
          </cell>
          <cell r="E104">
            <v>5569.2800000000007</v>
          </cell>
          <cell r="F104">
            <v>0</v>
          </cell>
          <cell r="G104">
            <v>16442.64</v>
          </cell>
          <cell r="H104">
            <v>0</v>
          </cell>
        </row>
        <row r="105">
          <cell r="A105" t="str">
            <v>1.1.1.9.13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39190.42</v>
          </cell>
          <cell r="F105">
            <v>19595.21</v>
          </cell>
          <cell r="G105">
            <v>19595.21</v>
          </cell>
          <cell r="H105">
            <v>0</v>
          </cell>
        </row>
        <row r="106">
          <cell r="A106" t="str">
            <v>1.1.1.9.13.1</v>
          </cell>
          <cell r="B106" t="str">
            <v xml:space="preserve"> ANTICIPO DE SALARIOS </v>
          </cell>
          <cell r="C106">
            <v>0</v>
          </cell>
          <cell r="D106">
            <v>0</v>
          </cell>
          <cell r="E106">
            <v>39190.42</v>
          </cell>
          <cell r="F106">
            <v>19595.21</v>
          </cell>
          <cell r="G106">
            <v>19595.21</v>
          </cell>
          <cell r="H106">
            <v>0</v>
          </cell>
        </row>
        <row r="107">
          <cell r="A107" t="str">
            <v>1.1.1.9.13.1.1</v>
          </cell>
          <cell r="B107" t="str">
            <v xml:space="preserve">NOMINA  </v>
          </cell>
          <cell r="C107">
            <v>0</v>
          </cell>
          <cell r="D107">
            <v>0</v>
          </cell>
          <cell r="E107">
            <v>34028.9</v>
          </cell>
          <cell r="F107">
            <v>17614.45</v>
          </cell>
          <cell r="G107">
            <v>16414.45</v>
          </cell>
          <cell r="H107">
            <v>0</v>
          </cell>
        </row>
        <row r="108">
          <cell r="A108" t="str">
            <v>1.1.1.9.13.1.6</v>
          </cell>
          <cell r="B108" t="str">
            <v>SILVIA GOMEZ ESQUIVEL</v>
          </cell>
          <cell r="C108">
            <v>0</v>
          </cell>
          <cell r="D108">
            <v>0</v>
          </cell>
          <cell r="E108">
            <v>1000</v>
          </cell>
          <cell r="F108">
            <v>0</v>
          </cell>
          <cell r="G108">
            <v>1000</v>
          </cell>
          <cell r="H108">
            <v>0</v>
          </cell>
        </row>
        <row r="109">
          <cell r="A109" t="str">
            <v>1.1.1.9.13.1.9</v>
          </cell>
          <cell r="B109" t="str">
            <v>LEOPOLDO MELO GONZALEZ</v>
          </cell>
          <cell r="C109">
            <v>0</v>
          </cell>
          <cell r="D109">
            <v>0</v>
          </cell>
          <cell r="E109">
            <v>3961.52</v>
          </cell>
          <cell r="F109">
            <v>1980.76</v>
          </cell>
          <cell r="G109">
            <v>1980.76</v>
          </cell>
          <cell r="H109">
            <v>0</v>
          </cell>
        </row>
        <row r="110">
          <cell r="A110" t="str">
            <v>1.1.1.9.13.1.17</v>
          </cell>
          <cell r="B110" t="str">
            <v>ARMANDO ARREOLA GUDIÑO</v>
          </cell>
          <cell r="C110">
            <v>0</v>
          </cell>
          <cell r="D110">
            <v>0</v>
          </cell>
          <cell r="E110">
            <v>200</v>
          </cell>
          <cell r="F110">
            <v>0</v>
          </cell>
          <cell r="G110">
            <v>200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1898489.4828965187</v>
          </cell>
          <cell r="D111">
            <v>0</v>
          </cell>
          <cell r="E111">
            <v>486091.53165589663</v>
          </cell>
          <cell r="F111">
            <v>416253.63535589643</v>
          </cell>
          <cell r="G111">
            <v>1968327.3791965188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-1232.5870767811075</v>
          </cell>
          <cell r="D112">
            <v>0</v>
          </cell>
          <cell r="E112">
            <v>207586.9091558966</v>
          </cell>
          <cell r="F112">
            <v>208593.02619999999</v>
          </cell>
          <cell r="G112">
            <v>-2238.7041208844976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-1232.5838767811656</v>
          </cell>
          <cell r="D113">
            <v>0</v>
          </cell>
          <cell r="E113">
            <v>207586.9091558966</v>
          </cell>
          <cell r="F113">
            <v>208593.02619999999</v>
          </cell>
          <cell r="G113">
            <v>-2238.7009208845557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-1232.5838767811656</v>
          </cell>
          <cell r="D114">
            <v>0</v>
          </cell>
          <cell r="E114">
            <v>207586.9091558966</v>
          </cell>
          <cell r="F114">
            <v>208593.02619999999</v>
          </cell>
          <cell r="G114">
            <v>-2238.7009208845557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1899460.7099732996</v>
          </cell>
          <cell r="D115">
            <v>0</v>
          </cell>
          <cell r="E115">
            <v>278240.82250000001</v>
          </cell>
          <cell r="F115">
            <v>207396.60915589641</v>
          </cell>
          <cell r="G115">
            <v>1970304.9233174033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1899460.7100732997</v>
          </cell>
          <cell r="D116">
            <v>0</v>
          </cell>
          <cell r="E116">
            <v>278240.82250000001</v>
          </cell>
          <cell r="F116">
            <v>207396.60915589641</v>
          </cell>
          <cell r="G116">
            <v>1970304.9234174034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1899460.7100732997</v>
          </cell>
          <cell r="D117">
            <v>0</v>
          </cell>
          <cell r="E117">
            <v>278240.82250000001</v>
          </cell>
          <cell r="F117">
            <v>207396.60915589641</v>
          </cell>
          <cell r="G117">
            <v>1970304.9234174034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261.3600000000115</v>
          </cell>
          <cell r="D118">
            <v>0</v>
          </cell>
          <cell r="E118">
            <v>263.8</v>
          </cell>
          <cell r="F118">
            <v>264</v>
          </cell>
          <cell r="G118">
            <v>261.16000000001151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261.3600000000115</v>
          </cell>
          <cell r="D119">
            <v>0</v>
          </cell>
          <cell r="E119">
            <v>263.8</v>
          </cell>
          <cell r="F119">
            <v>264</v>
          </cell>
          <cell r="G119">
            <v>261.16000000001151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261.3600000000115</v>
          </cell>
          <cell r="D120">
            <v>0</v>
          </cell>
          <cell r="E120">
            <v>263.8</v>
          </cell>
          <cell r="F120">
            <v>264</v>
          </cell>
          <cell r="G120">
            <v>261.16000000001151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3807861.6778000235</v>
          </cell>
          <cell r="D121">
            <v>0</v>
          </cell>
          <cell r="E121">
            <v>0</v>
          </cell>
          <cell r="F121">
            <v>64326.555800000024</v>
          </cell>
          <cell r="G121">
            <v>3743535.1220000242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3720931.2378000235</v>
          </cell>
          <cell r="D122">
            <v>0</v>
          </cell>
          <cell r="E122">
            <v>0</v>
          </cell>
          <cell r="F122">
            <v>64326.555800000024</v>
          </cell>
          <cell r="G122">
            <v>3656604.6820000242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10910943.149800001</v>
          </cell>
          <cell r="D123">
            <v>0</v>
          </cell>
          <cell r="E123">
            <v>0</v>
          </cell>
          <cell r="F123">
            <v>0</v>
          </cell>
          <cell r="G123">
            <v>10910943.149800001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0</v>
          </cell>
          <cell r="F132">
            <v>0</v>
          </cell>
          <cell r="G132">
            <v>3402996.2398000001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3402996.2398000001</v>
          </cell>
          <cell r="D133">
            <v>0</v>
          </cell>
          <cell r="E133">
            <v>0</v>
          </cell>
          <cell r="F133">
            <v>0</v>
          </cell>
          <cell r="G133">
            <v>3402996.2398000001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7190011.9119999772</v>
          </cell>
          <cell r="E138">
            <v>0</v>
          </cell>
          <cell r="F138">
            <v>64326.555800000024</v>
          </cell>
          <cell r="G138">
            <v>0</v>
          </cell>
          <cell r="H138">
            <v>7254338.4677999765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3705749.5168000008</v>
          </cell>
          <cell r="E139">
            <v>0</v>
          </cell>
          <cell r="F139">
            <v>61441.833600000027</v>
          </cell>
          <cell r="G139">
            <v>0</v>
          </cell>
          <cell r="H139">
            <v>3767191.3504000008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53033.409999999989</v>
          </cell>
          <cell r="E140">
            <v>0</v>
          </cell>
          <cell r="F140">
            <v>1559.81</v>
          </cell>
          <cell r="G140">
            <v>0</v>
          </cell>
          <cell r="H140">
            <v>54593.219999999987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6337.96540000001</v>
          </cell>
          <cell r="E141">
            <v>0</v>
          </cell>
          <cell r="F141">
            <v>67.433300000000003</v>
          </cell>
          <cell r="G141">
            <v>0</v>
          </cell>
          <cell r="H141">
            <v>6405.3987000000097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3398991.0197999761</v>
          </cell>
          <cell r="E142">
            <v>0</v>
          </cell>
          <cell r="F142">
            <v>1257.4789000000001</v>
          </cell>
          <cell r="G142">
            <v>0</v>
          </cell>
          <cell r="H142">
            <v>3400248.4986999761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14925075.899223143</v>
          </cell>
          <cell r="E148">
            <v>2397400.5166250002</v>
          </cell>
          <cell r="F148">
            <v>2910218.4932450005</v>
          </cell>
          <cell r="G148">
            <v>0</v>
          </cell>
          <cell r="H148">
            <v>15437893.875843139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14925075.899223143</v>
          </cell>
          <cell r="E149">
            <v>2397400.5166250002</v>
          </cell>
          <cell r="F149">
            <v>2910218.4932450005</v>
          </cell>
          <cell r="G149">
            <v>0</v>
          </cell>
          <cell r="H149">
            <v>15437893.875843139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14007773.730406281</v>
          </cell>
          <cell r="E150">
            <v>1609576.5189999999</v>
          </cell>
          <cell r="F150">
            <v>2032376.1004999997</v>
          </cell>
          <cell r="G150">
            <v>0</v>
          </cell>
          <cell r="H150">
            <v>14430573.311906278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14007773.730406281</v>
          </cell>
          <cell r="E151">
            <v>1609576.5189999999</v>
          </cell>
          <cell r="F151">
            <v>2032376.1004999997</v>
          </cell>
          <cell r="G151">
            <v>0</v>
          </cell>
          <cell r="H151">
            <v>14430573.311906278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1422516.4</v>
          </cell>
          <cell r="E152">
            <v>131598.79999999999</v>
          </cell>
          <cell r="F152">
            <v>129015.2</v>
          </cell>
          <cell r="G152">
            <v>0</v>
          </cell>
          <cell r="H152">
            <v>1419932.7999999998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333179.37749999017</v>
          </cell>
          <cell r="E153">
            <v>752150.76</v>
          </cell>
          <cell r="F153">
            <v>1288743.8500999999</v>
          </cell>
          <cell r="G153">
            <v>0</v>
          </cell>
          <cell r="H153">
            <v>869772.46759999008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60000</v>
          </cell>
          <cell r="F154">
            <v>60000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45484.59999999986</v>
          </cell>
          <cell r="E155">
            <v>45483.6</v>
          </cell>
          <cell r="F155">
            <v>10764.8</v>
          </cell>
          <cell r="G155">
            <v>0</v>
          </cell>
          <cell r="H155">
            <v>10765.799999999857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3586.4</v>
          </cell>
          <cell r="F156">
            <v>3586.4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232260.05</v>
          </cell>
          <cell r="F157">
            <v>232260.05</v>
          </cell>
          <cell r="G157">
            <v>0</v>
          </cell>
          <cell r="H157">
            <v>0</v>
          </cell>
        </row>
        <row r="158">
          <cell r="A158" t="str">
            <v>1.2.1.1.1.11</v>
          </cell>
          <cell r="B158" t="str">
            <v xml:space="preserve">CLS MEDICA EN ORTOPEDIA S DE RL DE CV  </v>
          </cell>
          <cell r="C158">
            <v>0</v>
          </cell>
          <cell r="D158">
            <v>521940.38</v>
          </cell>
          <cell r="E158">
            <v>0</v>
          </cell>
          <cell r="F158">
            <v>0</v>
          </cell>
          <cell r="G158">
            <v>0</v>
          </cell>
          <cell r="H158">
            <v>521940.38</v>
          </cell>
        </row>
        <row r="159">
          <cell r="A159" t="str">
            <v>1.2.1.1.1.12</v>
          </cell>
          <cell r="B159" t="str">
            <v xml:space="preserve">MOISES VELAZQUEZ MERIN  </v>
          </cell>
          <cell r="C159">
            <v>0</v>
          </cell>
          <cell r="D159">
            <v>26216.000200000126</v>
          </cell>
          <cell r="E159">
            <v>25868</v>
          </cell>
          <cell r="F159">
            <v>23780</v>
          </cell>
          <cell r="G159">
            <v>0</v>
          </cell>
          <cell r="H159">
            <v>24128.000200000126</v>
          </cell>
        </row>
        <row r="160">
          <cell r="A160" t="str">
            <v>1.2.1.1.1.14</v>
          </cell>
          <cell r="B160" t="str">
            <v xml:space="preserve">SERVICIO GASOLINERO XOLA SA DE CV  </v>
          </cell>
          <cell r="C160">
            <v>0</v>
          </cell>
          <cell r="D160">
            <v>3345.1908999993466</v>
          </cell>
          <cell r="E160">
            <v>24035.13</v>
          </cell>
          <cell r="F160">
            <v>22350.13</v>
          </cell>
          <cell r="G160">
            <v>0</v>
          </cell>
          <cell r="H160">
            <v>1660.1908999993466</v>
          </cell>
        </row>
        <row r="161">
          <cell r="A161" t="str">
            <v>1.2.1.1.1.15</v>
          </cell>
          <cell r="B161" t="str">
            <v xml:space="preserve">Facileasing S.A. de C.V.  </v>
          </cell>
          <cell r="C161">
            <v>0</v>
          </cell>
          <cell r="D161">
            <v>0</v>
          </cell>
          <cell r="E161">
            <v>10622.27</v>
          </cell>
          <cell r="F161">
            <v>10622.27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109782.39999999999</v>
          </cell>
          <cell r="F162">
            <v>109782.39999999999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24376.500020461797</v>
          </cell>
          <cell r="E163">
            <v>0</v>
          </cell>
          <cell r="F163">
            <v>0</v>
          </cell>
          <cell r="G163">
            <v>0</v>
          </cell>
          <cell r="H163">
            <v>24376.500020461797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2320</v>
          </cell>
          <cell r="E164">
            <v>9860</v>
          </cell>
          <cell r="F164">
            <v>9860</v>
          </cell>
          <cell r="G164">
            <v>0</v>
          </cell>
          <cell r="H164">
            <v>2320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1104.9612999999081</v>
          </cell>
          <cell r="E165">
            <v>1180.19</v>
          </cell>
          <cell r="F165">
            <v>1180.19</v>
          </cell>
          <cell r="G165">
            <v>0</v>
          </cell>
          <cell r="H165">
            <v>1104.9612999999081</v>
          </cell>
        </row>
        <row r="166">
          <cell r="A166" t="str">
            <v>1.2.1.1.1.28</v>
          </cell>
          <cell r="B166" t="str">
            <v xml:space="preserve">ESTACIONAMIENTO  </v>
          </cell>
          <cell r="C166">
            <v>0</v>
          </cell>
          <cell r="D166">
            <v>0</v>
          </cell>
          <cell r="E166">
            <v>24.54</v>
          </cell>
          <cell r="F166">
            <v>24.54</v>
          </cell>
          <cell r="G166">
            <v>0</v>
          </cell>
          <cell r="H166">
            <v>0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253</v>
          </cell>
          <cell r="E167">
            <v>0</v>
          </cell>
          <cell r="F167">
            <v>0</v>
          </cell>
          <cell r="G167">
            <v>0</v>
          </cell>
          <cell r="H167">
            <v>253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4274</v>
          </cell>
          <cell r="E169">
            <v>6921</v>
          </cell>
          <cell r="F169">
            <v>2647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47594.740900000324</v>
          </cell>
          <cell r="E170">
            <v>29574.29</v>
          </cell>
          <cell r="F170">
            <v>29574.29</v>
          </cell>
          <cell r="G170">
            <v>0</v>
          </cell>
          <cell r="H170">
            <v>47594.740900000324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1.2.1.1.1.38</v>
          </cell>
          <cell r="B172" t="str">
            <v xml:space="preserve">CABLEVISION S.A. DE C.V.  </v>
          </cell>
          <cell r="C172">
            <v>0</v>
          </cell>
          <cell r="D172">
            <v>1194</v>
          </cell>
          <cell r="E172">
            <v>408</v>
          </cell>
          <cell r="F172">
            <v>209</v>
          </cell>
          <cell r="G172">
            <v>0</v>
          </cell>
          <cell r="H172">
            <v>995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4800</v>
          </cell>
          <cell r="E173">
            <v>5300</v>
          </cell>
          <cell r="F173">
            <v>5300</v>
          </cell>
          <cell r="G173">
            <v>0</v>
          </cell>
          <cell r="H173">
            <v>4800</v>
          </cell>
        </row>
        <row r="174">
          <cell r="A174" t="str">
            <v>1.2.1.1.1.43</v>
          </cell>
          <cell r="B174" t="str">
            <v xml:space="preserve">ETN TURISTAR LUJO, S.A. DE C.V.  </v>
          </cell>
          <cell r="C174">
            <v>0</v>
          </cell>
          <cell r="D174">
            <v>0</v>
          </cell>
          <cell r="E174">
            <v>428.26</v>
          </cell>
          <cell r="F174">
            <v>428.26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5996.7311999999765</v>
          </cell>
          <cell r="E175">
            <v>4351.59</v>
          </cell>
          <cell r="F175">
            <v>0</v>
          </cell>
          <cell r="G175">
            <v>0</v>
          </cell>
          <cell r="H175">
            <v>1645.1411999999764</v>
          </cell>
        </row>
        <row r="176">
          <cell r="A176" t="str">
            <v>1.2.1.1.1.52</v>
          </cell>
          <cell r="B176" t="str">
            <v xml:space="preserve">ELECTRICA PALMA, S.A. DE C.V.  </v>
          </cell>
          <cell r="C176">
            <v>0</v>
          </cell>
          <cell r="D176">
            <v>164.50060000000121</v>
          </cell>
          <cell r="E176">
            <v>0</v>
          </cell>
          <cell r="F176">
            <v>0</v>
          </cell>
          <cell r="G176">
            <v>0</v>
          </cell>
          <cell r="H176">
            <v>164.50060000000121</v>
          </cell>
        </row>
        <row r="177">
          <cell r="A177" t="str">
            <v>1.2.1.1.1.55</v>
          </cell>
          <cell r="B177" t="str">
            <v xml:space="preserve">AXA Seguros, S.A. de C.V.  </v>
          </cell>
          <cell r="C177">
            <v>0</v>
          </cell>
          <cell r="D177">
            <v>11071.740000000194</v>
          </cell>
          <cell r="E177">
            <v>5535.87</v>
          </cell>
          <cell r="F177">
            <v>0</v>
          </cell>
          <cell r="G177">
            <v>0</v>
          </cell>
          <cell r="H177">
            <v>5535.8700000001945</v>
          </cell>
        </row>
        <row r="178">
          <cell r="A178" t="str">
            <v>1.2.1.1.1.56</v>
          </cell>
          <cell r="B178" t="str">
            <v xml:space="preserve">MEDSTENT, S.A. DE C.V.  </v>
          </cell>
          <cell r="C178">
            <v>0</v>
          </cell>
          <cell r="D178">
            <v>10957734.415356554</v>
          </cell>
          <cell r="E178">
            <v>29639.059000000001</v>
          </cell>
          <cell r="F178">
            <v>0</v>
          </cell>
          <cell r="G178">
            <v>0</v>
          </cell>
          <cell r="H178">
            <v>10928095.356356554</v>
          </cell>
        </row>
        <row r="179">
          <cell r="A179" t="str">
            <v>1.2.1.1.1.67</v>
          </cell>
          <cell r="B179" t="str">
            <v xml:space="preserve">Rocio Ruiz Olvera  </v>
          </cell>
          <cell r="C179">
            <v>0</v>
          </cell>
          <cell r="D179">
            <v>81970.24000000034</v>
          </cell>
          <cell r="E179">
            <v>21826.560000000001</v>
          </cell>
          <cell r="F179">
            <v>9289.2800000000007</v>
          </cell>
          <cell r="G179">
            <v>0</v>
          </cell>
          <cell r="H179">
            <v>69432.960000000341</v>
          </cell>
        </row>
        <row r="180">
          <cell r="A180" t="str">
            <v>1.2.1.1.1.68</v>
          </cell>
          <cell r="B180" t="str">
            <v xml:space="preserve">NR FINANCE MEXICO S.A. DE C.V. SOFOM ER  </v>
          </cell>
          <cell r="C180">
            <v>0</v>
          </cell>
          <cell r="D180">
            <v>86850</v>
          </cell>
          <cell r="E180">
            <v>0</v>
          </cell>
          <cell r="F180">
            <v>0</v>
          </cell>
          <cell r="G180">
            <v>0</v>
          </cell>
          <cell r="H180">
            <v>86850</v>
          </cell>
        </row>
        <row r="181">
          <cell r="A181" t="str">
            <v>1.2.1.1.1.69</v>
          </cell>
          <cell r="B181" t="str">
            <v xml:space="preserve">Roberto Osante Kretchmar  </v>
          </cell>
          <cell r="C181">
            <v>0</v>
          </cell>
          <cell r="D181">
            <v>50732.6</v>
          </cell>
          <cell r="E181">
            <v>0</v>
          </cell>
          <cell r="F181">
            <v>0</v>
          </cell>
          <cell r="G181">
            <v>0</v>
          </cell>
          <cell r="H181">
            <v>50732.6</v>
          </cell>
        </row>
        <row r="182">
          <cell r="A182" t="str">
            <v>1.2.1.1.1.70</v>
          </cell>
          <cell r="B182" t="str">
            <v xml:space="preserve">AT&amp;amp;T Comercializacion Movil, S. de R.L. de C.V.  </v>
          </cell>
          <cell r="C182">
            <v>0</v>
          </cell>
          <cell r="D182">
            <v>10866.006229274964</v>
          </cell>
          <cell r="E182">
            <v>10866</v>
          </cell>
          <cell r="F182">
            <v>10693.000400000001</v>
          </cell>
          <cell r="G182">
            <v>0</v>
          </cell>
          <cell r="H182">
            <v>10693.006629274965</v>
          </cell>
        </row>
        <row r="183">
          <cell r="A183" t="str">
            <v>1.2.1.1.1.74</v>
          </cell>
          <cell r="B183" t="str">
            <v xml:space="preserve">FONDO NACIONAL DE INFRAESTRUCTURA  </v>
          </cell>
          <cell r="C183">
            <v>0</v>
          </cell>
          <cell r="D183">
            <v>92</v>
          </cell>
          <cell r="E183">
            <v>891.99999999999989</v>
          </cell>
          <cell r="F183">
            <v>799.99999999999989</v>
          </cell>
          <cell r="G183">
            <v>0</v>
          </cell>
          <cell r="H183">
            <v>0</v>
          </cell>
        </row>
        <row r="184">
          <cell r="A184" t="str">
            <v>1.2.1.1.1.76</v>
          </cell>
          <cell r="B184" t="str">
            <v xml:space="preserve">CFE SUMINISTRADOR DE SERVICIOS BASICOS  </v>
          </cell>
          <cell r="C184">
            <v>0</v>
          </cell>
          <cell r="D184">
            <v>645.84000000000106</v>
          </cell>
          <cell r="E184">
            <v>0</v>
          </cell>
          <cell r="F184">
            <v>406.69</v>
          </cell>
          <cell r="G184">
            <v>0</v>
          </cell>
          <cell r="H184">
            <v>1052.5300000000011</v>
          </cell>
        </row>
        <row r="185">
          <cell r="A185" t="str">
            <v>1.2.1.1.1.80</v>
          </cell>
          <cell r="B185" t="str">
            <v xml:space="preserve">MERAKI BARRAGAN DISTRIBUIDORES SA DE CV  </v>
          </cell>
          <cell r="C185">
            <v>0</v>
          </cell>
          <cell r="D185">
            <v>6392.3002000000124</v>
          </cell>
          <cell r="E185">
            <v>0</v>
          </cell>
          <cell r="F185">
            <v>0</v>
          </cell>
          <cell r="G185">
            <v>0</v>
          </cell>
          <cell r="H185">
            <v>6392.3002000000124</v>
          </cell>
        </row>
        <row r="186">
          <cell r="A186" t="str">
            <v>1.2.1.1.1.84</v>
          </cell>
          <cell r="B186" t="str">
            <v xml:space="preserve">Miranda Lagunas y Asociados S.C.  </v>
          </cell>
          <cell r="C186">
            <v>0</v>
          </cell>
          <cell r="D186">
            <v>227476</v>
          </cell>
          <cell r="E186">
            <v>35728</v>
          </cell>
          <cell r="F186">
            <v>17864</v>
          </cell>
          <cell r="G186">
            <v>0</v>
          </cell>
          <cell r="H186">
            <v>209612</v>
          </cell>
        </row>
        <row r="187">
          <cell r="A187" t="str">
            <v>1.2.1.1.1.85</v>
          </cell>
          <cell r="B187" t="str">
            <v xml:space="preserve">AB&amp;amp;C LEASING DE MEXICO SAPI DE CV  </v>
          </cell>
          <cell r="C187">
            <v>0</v>
          </cell>
          <cell r="D187">
            <v>0</v>
          </cell>
          <cell r="E187">
            <v>21251.73</v>
          </cell>
          <cell r="F187">
            <v>21251.73</v>
          </cell>
          <cell r="G187">
            <v>0</v>
          </cell>
          <cell r="H187">
            <v>0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0</v>
          </cell>
          <cell r="E188">
            <v>473</v>
          </cell>
          <cell r="F188">
            <v>473</v>
          </cell>
          <cell r="G188">
            <v>0</v>
          </cell>
          <cell r="H188">
            <v>0</v>
          </cell>
        </row>
        <row r="189">
          <cell r="A189" t="str">
            <v>1.2.1.1.1.107</v>
          </cell>
          <cell r="B189" t="str">
            <v xml:space="preserve">INFRA, S.A. DE C.V.  </v>
          </cell>
          <cell r="C189">
            <v>0</v>
          </cell>
          <cell r="D189">
            <v>0</v>
          </cell>
          <cell r="E189">
            <v>946.1</v>
          </cell>
          <cell r="F189">
            <v>946.1</v>
          </cell>
          <cell r="G189">
            <v>0</v>
          </cell>
          <cell r="H189">
            <v>0</v>
          </cell>
        </row>
        <row r="190">
          <cell r="A190" t="str">
            <v>1.2.1.1.1.112</v>
          </cell>
          <cell r="B190" t="str">
            <v xml:space="preserve">DHL EXPRESS MEXICO S.A. DE C.V.  </v>
          </cell>
          <cell r="C190">
            <v>0</v>
          </cell>
          <cell r="D190">
            <v>476.45999999999913</v>
          </cell>
          <cell r="E190">
            <v>476.46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1.2.1.1.1.116</v>
          </cell>
          <cell r="B191" t="str">
            <v xml:space="preserve">TAXISTAS AGREMIADOS PARA EL SERV DE TRANSPORTACION TERRESTRE  </v>
          </cell>
          <cell r="C191">
            <v>0</v>
          </cell>
          <cell r="D191">
            <v>510</v>
          </cell>
          <cell r="E191">
            <v>255</v>
          </cell>
          <cell r="F191">
            <v>0</v>
          </cell>
          <cell r="G191">
            <v>0</v>
          </cell>
          <cell r="H191">
            <v>255</v>
          </cell>
        </row>
        <row r="192">
          <cell r="A192" t="str">
            <v>1.2.1.1.1.131</v>
          </cell>
          <cell r="B192" t="str">
            <v xml:space="preserve">CENTRO MEDICO FARMACIA SA DE CV  </v>
          </cell>
          <cell r="C192">
            <v>0</v>
          </cell>
          <cell r="D192">
            <v>1665</v>
          </cell>
          <cell r="E192">
            <v>2220</v>
          </cell>
          <cell r="F192">
            <v>2220</v>
          </cell>
          <cell r="G192">
            <v>0</v>
          </cell>
          <cell r="H192">
            <v>1665</v>
          </cell>
        </row>
        <row r="193">
          <cell r="A193" t="str">
            <v>1.2.1.1.1.134</v>
          </cell>
          <cell r="B193" t="str">
            <v xml:space="preserve">CESAR VELAZQUEZ MERIN  </v>
          </cell>
          <cell r="C193">
            <v>0</v>
          </cell>
          <cell r="D193">
            <v>0</v>
          </cell>
          <cell r="E193">
            <v>2978</v>
          </cell>
          <cell r="F193">
            <v>2978</v>
          </cell>
          <cell r="G193">
            <v>0</v>
          </cell>
          <cell r="H193">
            <v>0</v>
          </cell>
        </row>
        <row r="194">
          <cell r="A194" t="str">
            <v>1.2.1.1.1.157</v>
          </cell>
          <cell r="B194" t="str">
            <v xml:space="preserve">Concesionaria Mexiquense, S.A. DE C.V.  </v>
          </cell>
          <cell r="C194">
            <v>0</v>
          </cell>
          <cell r="D194">
            <v>0</v>
          </cell>
          <cell r="E194">
            <v>543.99</v>
          </cell>
          <cell r="F194">
            <v>543.99</v>
          </cell>
          <cell r="G194">
            <v>0</v>
          </cell>
          <cell r="H194">
            <v>0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0</v>
          </cell>
          <cell r="F195">
            <v>0</v>
          </cell>
          <cell r="G195">
            <v>0</v>
          </cell>
          <cell r="H195">
            <v>159.99</v>
          </cell>
        </row>
        <row r="196">
          <cell r="A196" t="str">
            <v>1.2.1.1.1.178</v>
          </cell>
          <cell r="B196" t="str">
            <v xml:space="preserve">ADT Private Security Services de México S.A. de C.V.  </v>
          </cell>
          <cell r="C196">
            <v>0</v>
          </cell>
          <cell r="D196">
            <v>1367.4500000000044</v>
          </cell>
          <cell r="E196">
            <v>1367.45</v>
          </cell>
          <cell r="F196">
            <v>1367.45</v>
          </cell>
          <cell r="G196">
            <v>0</v>
          </cell>
          <cell r="H196">
            <v>1367.4500000000044</v>
          </cell>
        </row>
        <row r="197">
          <cell r="A197" t="str">
            <v>1.2.1.1.1.184</v>
          </cell>
          <cell r="B197" t="str">
            <v xml:space="preserve">GRUPO HOTELERO H C SA DE CV.  </v>
          </cell>
          <cell r="C197">
            <v>0</v>
          </cell>
          <cell r="D197">
            <v>0</v>
          </cell>
          <cell r="E197">
            <v>399.99</v>
          </cell>
          <cell r="F197">
            <v>399.99</v>
          </cell>
          <cell r="G197">
            <v>0</v>
          </cell>
          <cell r="H197">
            <v>0</v>
          </cell>
        </row>
        <row r="198">
          <cell r="A198" t="str">
            <v>1.2.1.1.1.187</v>
          </cell>
          <cell r="B198" t="str">
            <v xml:space="preserve">CADENA COMERCIAL OXXO, S.A. DE C.V.  </v>
          </cell>
          <cell r="C198">
            <v>0</v>
          </cell>
          <cell r="D198">
            <v>474</v>
          </cell>
          <cell r="E198">
            <v>728</v>
          </cell>
          <cell r="F198">
            <v>464</v>
          </cell>
          <cell r="G198">
            <v>0</v>
          </cell>
          <cell r="H198">
            <v>210</v>
          </cell>
        </row>
        <row r="199">
          <cell r="A199" t="str">
            <v>1.2.1.1.1.230</v>
          </cell>
          <cell r="B199" t="str">
            <v xml:space="preserve">OTROS GASTOS  </v>
          </cell>
          <cell r="C199">
            <v>0</v>
          </cell>
          <cell r="D199">
            <v>-3100.58</v>
          </cell>
          <cell r="E199">
            <v>87.53</v>
          </cell>
          <cell r="F199">
            <v>3188.11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168</v>
          </cell>
          <cell r="E200">
            <v>20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930</v>
          </cell>
          <cell r="E201">
            <v>0</v>
          </cell>
          <cell r="F201">
            <v>0</v>
          </cell>
          <cell r="G201">
            <v>0</v>
          </cell>
          <cell r="H201">
            <v>930</v>
          </cell>
        </row>
        <row r="202">
          <cell r="A202" t="str">
            <v>1.2.1.1.1.300</v>
          </cell>
          <cell r="B202" t="str">
            <v xml:space="preserve">BRILOS DE MÉXICO S.A. DE C.V.  </v>
          </cell>
          <cell r="C202">
            <v>0</v>
          </cell>
          <cell r="D202">
            <v>34464.060300000245</v>
          </cell>
          <cell r="E202">
            <v>0</v>
          </cell>
          <cell r="F202">
            <v>0</v>
          </cell>
          <cell r="G202">
            <v>0</v>
          </cell>
          <cell r="H202">
            <v>34464.060300000245</v>
          </cell>
        </row>
        <row r="203">
          <cell r="A203" t="str">
            <v>1.2.1.1.1.330</v>
          </cell>
          <cell r="B203" t="str">
            <v xml:space="preserve">Vicente Sergio Perea Flores  </v>
          </cell>
          <cell r="C203">
            <v>0</v>
          </cell>
          <cell r="D203">
            <v>0</v>
          </cell>
          <cell r="E203">
            <v>1170</v>
          </cell>
          <cell r="F203">
            <v>1170</v>
          </cell>
          <cell r="G203">
            <v>0</v>
          </cell>
          <cell r="H203">
            <v>0</v>
          </cell>
        </row>
        <row r="204">
          <cell r="A204" t="str">
            <v>1.2.1.1.1.333</v>
          </cell>
          <cell r="B204" t="str">
            <v xml:space="preserve">SOCIEDAD DE BENEFICENCIA ESPAÑOLA IAP  </v>
          </cell>
          <cell r="C204">
            <v>0</v>
          </cell>
          <cell r="D204">
            <v>0</v>
          </cell>
          <cell r="E204">
            <v>90</v>
          </cell>
          <cell r="F204">
            <v>90</v>
          </cell>
          <cell r="G204">
            <v>0</v>
          </cell>
          <cell r="H204">
            <v>0</v>
          </cell>
        </row>
        <row r="205">
          <cell r="A205" t="str">
            <v>1.2.1.1.1.339</v>
          </cell>
          <cell r="B205" t="str">
            <v xml:space="preserve">Car Mart Comunicaciones, S.A. de C.V.  </v>
          </cell>
          <cell r="C205">
            <v>0</v>
          </cell>
          <cell r="D205">
            <v>10042.719999999998</v>
          </cell>
          <cell r="E205">
            <v>0</v>
          </cell>
          <cell r="F205">
            <v>0</v>
          </cell>
          <cell r="G205">
            <v>0</v>
          </cell>
          <cell r="H205">
            <v>10042.719999999998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1290</v>
          </cell>
          <cell r="E206">
            <v>0</v>
          </cell>
          <cell r="F206">
            <v>0</v>
          </cell>
          <cell r="G206">
            <v>0</v>
          </cell>
          <cell r="H206">
            <v>1290</v>
          </cell>
        </row>
        <row r="207">
          <cell r="A207" t="str">
            <v>1.2.1.1.1.357</v>
          </cell>
          <cell r="B207" t="str">
            <v xml:space="preserve">CRESTA DEL VALLE, S.A. DE C.V.  </v>
          </cell>
          <cell r="C207">
            <v>0</v>
          </cell>
          <cell r="D207">
            <v>9492.1702000000005</v>
          </cell>
          <cell r="E207">
            <v>0</v>
          </cell>
          <cell r="F207">
            <v>0</v>
          </cell>
          <cell r="G207">
            <v>0</v>
          </cell>
          <cell r="H207">
            <v>9492.1702000000005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2250</v>
          </cell>
          <cell r="F208">
            <v>2250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1.2.1.1.1.506</v>
          </cell>
          <cell r="B210" t="str">
            <v xml:space="preserve">MARIA CATALINA ALDAZ SORIANO  </v>
          </cell>
          <cell r="C210">
            <v>0</v>
          </cell>
          <cell r="D210">
            <v>745</v>
          </cell>
          <cell r="E210">
            <v>0</v>
          </cell>
          <cell r="F210">
            <v>0</v>
          </cell>
          <cell r="G210">
            <v>0</v>
          </cell>
          <cell r="H210">
            <v>745</v>
          </cell>
        </row>
        <row r="211">
          <cell r="A211" t="str">
            <v>1.2.1.1.1.515</v>
          </cell>
          <cell r="B211" t="str">
            <v xml:space="preserve">INTER MEDICA SOLUTIONS DM S.A. DE C.V.  </v>
          </cell>
          <cell r="C211">
            <v>0</v>
          </cell>
          <cell r="D211">
            <v>12095.970000000001</v>
          </cell>
          <cell r="E211">
            <v>0</v>
          </cell>
          <cell r="F211">
            <v>0</v>
          </cell>
          <cell r="G211">
            <v>0</v>
          </cell>
          <cell r="H211">
            <v>12095.970000000001</v>
          </cell>
        </row>
        <row r="212">
          <cell r="A212" t="str">
            <v>1.2.1.1.1.553</v>
          </cell>
          <cell r="B212" t="str">
            <v xml:space="preserve">SEGUROS BBVA BANCOMER SA DE CV GRUPO FINANCIERO BBVA BANCOMER  </v>
          </cell>
          <cell r="C212">
            <v>0</v>
          </cell>
          <cell r="D212">
            <v>5453.8700000000008</v>
          </cell>
          <cell r="E212">
            <v>605.97</v>
          </cell>
          <cell r="F212">
            <v>0</v>
          </cell>
          <cell r="G212">
            <v>0</v>
          </cell>
          <cell r="H212">
            <v>4847.9000000000005</v>
          </cell>
        </row>
        <row r="213">
          <cell r="A213" t="str">
            <v>1.2.1.1.1.560</v>
          </cell>
          <cell r="B213" t="str">
            <v xml:space="preserve">PMC PINTURAS SA DE CV  </v>
          </cell>
          <cell r="C213">
            <v>0</v>
          </cell>
          <cell r="D213">
            <v>137.5</v>
          </cell>
          <cell r="E213">
            <v>0</v>
          </cell>
          <cell r="F213">
            <v>0</v>
          </cell>
          <cell r="G213">
            <v>0</v>
          </cell>
          <cell r="H213">
            <v>137.5</v>
          </cell>
        </row>
        <row r="214">
          <cell r="A214" t="str">
            <v>1.2.1.1.1.563</v>
          </cell>
          <cell r="B214" t="str">
            <v xml:space="preserve">CABLEBOX S.A. DE C.V.  </v>
          </cell>
          <cell r="C214">
            <v>0</v>
          </cell>
          <cell r="D214">
            <v>812</v>
          </cell>
          <cell r="E214">
            <v>116</v>
          </cell>
          <cell r="F214">
            <v>116</v>
          </cell>
          <cell r="G214">
            <v>0</v>
          </cell>
          <cell r="H214">
            <v>812</v>
          </cell>
        </row>
        <row r="215">
          <cell r="A215" t="str">
            <v>1.2.1.1.1.568</v>
          </cell>
          <cell r="B215" t="str">
            <v xml:space="preserve">SUPER SERVICIO DIAMANTE, S.A. DE.C.V.  </v>
          </cell>
          <cell r="C215">
            <v>0</v>
          </cell>
          <cell r="D215">
            <v>3400.01</v>
          </cell>
          <cell r="E215">
            <v>0</v>
          </cell>
          <cell r="F215">
            <v>0</v>
          </cell>
          <cell r="G215">
            <v>0</v>
          </cell>
          <cell r="H215">
            <v>3400.01</v>
          </cell>
        </row>
        <row r="216">
          <cell r="A216" t="str">
            <v>1.2.1.1.1.571</v>
          </cell>
          <cell r="B216" t="str">
            <v xml:space="preserve">MOJO REAL ESTATE, SAPI. DE C.V.  </v>
          </cell>
          <cell r="C216">
            <v>0</v>
          </cell>
          <cell r="D216">
            <v>0</v>
          </cell>
          <cell r="E216">
            <v>151</v>
          </cell>
          <cell r="F216">
            <v>151</v>
          </cell>
          <cell r="G216">
            <v>0</v>
          </cell>
          <cell r="H216">
            <v>0</v>
          </cell>
        </row>
        <row r="217">
          <cell r="A217" t="str">
            <v>1.2.1.1.1.576</v>
          </cell>
          <cell r="B217" t="str">
            <v xml:space="preserve">OPERADORA DE ESTACIONAMIENTOS BICENTENARIO, S.A. DE C.V.  </v>
          </cell>
          <cell r="C217">
            <v>0</v>
          </cell>
          <cell r="D217">
            <v>0</v>
          </cell>
          <cell r="E217">
            <v>108.41</v>
          </cell>
          <cell r="F217">
            <v>108.41</v>
          </cell>
          <cell r="G217">
            <v>0</v>
          </cell>
          <cell r="H217">
            <v>0</v>
          </cell>
        </row>
        <row r="218">
          <cell r="A218" t="str">
            <v>1.2.1.1.1.589</v>
          </cell>
          <cell r="B218" t="str">
            <v xml:space="preserve">SERVICIO ORIENTAL SA DE CV  </v>
          </cell>
          <cell r="C218">
            <v>0</v>
          </cell>
          <cell r="D218">
            <v>0</v>
          </cell>
          <cell r="E218">
            <v>650</v>
          </cell>
          <cell r="F218">
            <v>650</v>
          </cell>
          <cell r="G218">
            <v>0</v>
          </cell>
          <cell r="H218">
            <v>0</v>
          </cell>
        </row>
        <row r="219">
          <cell r="A219" t="str">
            <v>1.2.1.1.1.591</v>
          </cell>
          <cell r="B219" t="str">
            <v xml:space="preserve">ANA LILIA REYES BALCAZAR  </v>
          </cell>
          <cell r="C219">
            <v>0</v>
          </cell>
          <cell r="D219">
            <v>0</v>
          </cell>
          <cell r="E219">
            <v>3712</v>
          </cell>
          <cell r="F219">
            <v>3712</v>
          </cell>
          <cell r="G219">
            <v>0</v>
          </cell>
          <cell r="H219">
            <v>0</v>
          </cell>
        </row>
        <row r="220">
          <cell r="A220" t="str">
            <v>1.2.1.1.1.598</v>
          </cell>
          <cell r="B220" t="str">
            <v xml:space="preserve">SALUCOM, S.A. DE C.V.  </v>
          </cell>
          <cell r="C220">
            <v>0</v>
          </cell>
          <cell r="D220">
            <v>0</v>
          </cell>
          <cell r="E220">
            <v>1190</v>
          </cell>
          <cell r="F220">
            <v>1190</v>
          </cell>
          <cell r="G220">
            <v>0</v>
          </cell>
          <cell r="H220">
            <v>0</v>
          </cell>
        </row>
        <row r="221">
          <cell r="A221" t="str">
            <v>1.2.1.1.1.600</v>
          </cell>
          <cell r="B221" t="str">
            <v xml:space="preserve">GRUPO COSTERA DE MORELOS S.A. DE C.V.  </v>
          </cell>
          <cell r="C221">
            <v>0</v>
          </cell>
          <cell r="D221">
            <v>0</v>
          </cell>
          <cell r="E221">
            <v>710.25</v>
          </cell>
          <cell r="F221">
            <v>710.25</v>
          </cell>
          <cell r="G221">
            <v>0</v>
          </cell>
          <cell r="H221">
            <v>0</v>
          </cell>
        </row>
        <row r="222">
          <cell r="A222" t="str">
            <v>1.2.1.1.1.608</v>
          </cell>
          <cell r="B222" t="str">
            <v xml:space="preserve">EXCELENCIA COREANA SA DE CV  </v>
          </cell>
          <cell r="C222">
            <v>0</v>
          </cell>
          <cell r="D222">
            <v>0</v>
          </cell>
          <cell r="E222">
            <v>2299.0100000000002</v>
          </cell>
          <cell r="F222">
            <v>2299.0100000000002</v>
          </cell>
          <cell r="G222">
            <v>0</v>
          </cell>
          <cell r="H222">
            <v>0</v>
          </cell>
        </row>
        <row r="223">
          <cell r="A223" t="str">
            <v>1.2.1.1.1.624</v>
          </cell>
          <cell r="B223" t="str">
            <v xml:space="preserve">ROLUJO VALET SA DE CV  </v>
          </cell>
          <cell r="C223">
            <v>0</v>
          </cell>
          <cell r="D223">
            <v>58</v>
          </cell>
          <cell r="E223">
            <v>58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1.2.1.1.1.625</v>
          </cell>
          <cell r="B224" t="str">
            <v xml:space="preserve">DOGO DEL CENTRO SA DE CV  </v>
          </cell>
          <cell r="C224">
            <v>0</v>
          </cell>
          <cell r="D224">
            <v>173</v>
          </cell>
          <cell r="E224">
            <v>0</v>
          </cell>
          <cell r="F224">
            <v>0</v>
          </cell>
          <cell r="G224">
            <v>0</v>
          </cell>
          <cell r="H224">
            <v>173</v>
          </cell>
        </row>
        <row r="225">
          <cell r="A225" t="str">
            <v>1.2.1.1.1.626</v>
          </cell>
          <cell r="B225" t="str">
            <v xml:space="preserve">ZENON ALEJO CALDERON  </v>
          </cell>
          <cell r="C225">
            <v>0</v>
          </cell>
          <cell r="D225">
            <v>233.5001</v>
          </cell>
          <cell r="E225">
            <v>0</v>
          </cell>
          <cell r="F225">
            <v>0</v>
          </cell>
          <cell r="G225">
            <v>0</v>
          </cell>
          <cell r="H225">
            <v>233.5001</v>
          </cell>
        </row>
        <row r="226">
          <cell r="A226" t="str">
            <v>1.2.1.1.1.627</v>
          </cell>
          <cell r="B226" t="str">
            <v xml:space="preserve">CENTRO HOSPITALARIO MAC S.A. DE C.V.  </v>
          </cell>
          <cell r="C226">
            <v>0</v>
          </cell>
          <cell r="D226">
            <v>0</v>
          </cell>
          <cell r="E226">
            <v>116</v>
          </cell>
          <cell r="F226">
            <v>116</v>
          </cell>
          <cell r="G226">
            <v>0</v>
          </cell>
          <cell r="H226">
            <v>0</v>
          </cell>
        </row>
        <row r="227">
          <cell r="A227" t="str">
            <v>1.2.1.1.1.635</v>
          </cell>
          <cell r="B227" t="str">
            <v xml:space="preserve">ERIKA SOTELO ELOISA  </v>
          </cell>
          <cell r="C227">
            <v>0</v>
          </cell>
          <cell r="D227">
            <v>0</v>
          </cell>
          <cell r="E227">
            <v>1920.16</v>
          </cell>
          <cell r="F227">
            <v>1920.16</v>
          </cell>
          <cell r="G227">
            <v>0</v>
          </cell>
          <cell r="H227">
            <v>0</v>
          </cell>
        </row>
        <row r="228">
          <cell r="A228" t="str">
            <v>1.2.1.1.1.638</v>
          </cell>
          <cell r="B228" t="str">
            <v xml:space="preserve">SERVIGAS115 SA DE CV  </v>
          </cell>
          <cell r="C228">
            <v>0</v>
          </cell>
          <cell r="D228">
            <v>0</v>
          </cell>
          <cell r="E228">
            <v>950</v>
          </cell>
          <cell r="F228">
            <v>950</v>
          </cell>
          <cell r="G228">
            <v>0</v>
          </cell>
          <cell r="H228">
            <v>0</v>
          </cell>
        </row>
        <row r="229">
          <cell r="A229" t="str">
            <v>1.2.1.1.1.639</v>
          </cell>
          <cell r="B229" t="str">
            <v xml:space="preserve">SERVICIO CONSULADO S.A. DE C.V.  </v>
          </cell>
          <cell r="C229">
            <v>0</v>
          </cell>
          <cell r="D229">
            <v>0</v>
          </cell>
          <cell r="E229">
            <v>300</v>
          </cell>
          <cell r="F229">
            <v>300</v>
          </cell>
          <cell r="G229">
            <v>0</v>
          </cell>
          <cell r="H229">
            <v>0</v>
          </cell>
        </row>
        <row r="230">
          <cell r="A230" t="str">
            <v>1.2.1.1.1.640</v>
          </cell>
          <cell r="B230" t="str">
            <v xml:space="preserve">F/1815 DESARROLLO TLALNEPANTLA  </v>
          </cell>
          <cell r="C230">
            <v>0</v>
          </cell>
          <cell r="D230">
            <v>0</v>
          </cell>
          <cell r="E230">
            <v>62</v>
          </cell>
          <cell r="F230">
            <v>62</v>
          </cell>
          <cell r="G230">
            <v>0</v>
          </cell>
          <cell r="H230">
            <v>0</v>
          </cell>
        </row>
        <row r="231">
          <cell r="A231" t="str">
            <v>1.2.1.1.1.641</v>
          </cell>
          <cell r="B231" t="str">
            <v xml:space="preserve">JOSE DE JESUS SOTELO GUZMAN  </v>
          </cell>
          <cell r="C231">
            <v>0</v>
          </cell>
          <cell r="D231">
            <v>0</v>
          </cell>
          <cell r="E231">
            <v>0</v>
          </cell>
          <cell r="F231">
            <v>119.85</v>
          </cell>
          <cell r="G231">
            <v>0</v>
          </cell>
          <cell r="H231">
            <v>119.85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52556.11307076113</v>
          </cell>
          <cell r="E232">
            <v>162650.12000000002</v>
          </cell>
          <cell r="F232">
            <v>193606.94999999995</v>
          </cell>
          <cell r="G232">
            <v>0</v>
          </cell>
          <cell r="H232">
            <v>83512.943070761088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4261.5530707248954</v>
          </cell>
          <cell r="E233">
            <v>46107.01</v>
          </cell>
          <cell r="F233">
            <v>46107.009999999973</v>
          </cell>
          <cell r="G233">
            <v>0</v>
          </cell>
          <cell r="H233">
            <v>4261.5530707248663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4261.5530707248954</v>
          </cell>
          <cell r="E234">
            <v>46107.01</v>
          </cell>
          <cell r="F234">
            <v>46107.009999999973</v>
          </cell>
          <cell r="G234">
            <v>0</v>
          </cell>
          <cell r="H234">
            <v>4261.5530707248663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3045.0030707248952</v>
          </cell>
          <cell r="E236">
            <v>46107.01</v>
          </cell>
          <cell r="F236">
            <v>46107.009999999973</v>
          </cell>
          <cell r="G236">
            <v>0</v>
          </cell>
          <cell r="H236">
            <v>3045.0030707248661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3128.5600000000559</v>
          </cell>
          <cell r="E237">
            <v>3127</v>
          </cell>
          <cell r="F237">
            <v>56277</v>
          </cell>
          <cell r="G237">
            <v>0</v>
          </cell>
          <cell r="H237">
            <v>56278.560000000056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1.5600000000558794</v>
          </cell>
          <cell r="E238">
            <v>0</v>
          </cell>
          <cell r="F238">
            <v>53150</v>
          </cell>
          <cell r="G238">
            <v>0</v>
          </cell>
          <cell r="H238">
            <v>53151.560000000056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3127</v>
          </cell>
          <cell r="E239">
            <v>3127</v>
          </cell>
          <cell r="F239">
            <v>3127</v>
          </cell>
          <cell r="G239">
            <v>0</v>
          </cell>
          <cell r="H239">
            <v>3127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34905.12999999983</v>
          </cell>
          <cell r="E240">
            <v>34905.130000000005</v>
          </cell>
          <cell r="F240">
            <v>12700.96</v>
          </cell>
          <cell r="G240">
            <v>0</v>
          </cell>
          <cell r="H240">
            <v>12700.95999999983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11585.619999999995</v>
          </cell>
          <cell r="E241">
            <v>11585.62</v>
          </cell>
          <cell r="F241">
            <v>12700.96</v>
          </cell>
          <cell r="G241">
            <v>0</v>
          </cell>
          <cell r="H241">
            <v>12700.959999999994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11487.459999999963</v>
          </cell>
          <cell r="E242">
            <v>11487.46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11832.049999999872</v>
          </cell>
          <cell r="E243">
            <v>11832.05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10260.870000036346</v>
          </cell>
          <cell r="E244">
            <v>78510.98000000001</v>
          </cell>
          <cell r="F244">
            <v>78521.98</v>
          </cell>
          <cell r="G244">
            <v>0</v>
          </cell>
          <cell r="H244">
            <v>10271.870000036331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10260.870000036346</v>
          </cell>
          <cell r="E245">
            <v>78510.98000000001</v>
          </cell>
          <cell r="F245">
            <v>78521.98</v>
          </cell>
          <cell r="G245">
            <v>0</v>
          </cell>
          <cell r="H245">
            <v>10271.870000036331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0</v>
          </cell>
          <cell r="E246">
            <v>78510.98000000001</v>
          </cell>
          <cell r="F246">
            <v>78521.98</v>
          </cell>
          <cell r="G246">
            <v>0</v>
          </cell>
          <cell r="H246">
            <v>11.000000036307028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0</v>
          </cell>
          <cell r="E247">
            <v>78510.98000000001</v>
          </cell>
          <cell r="F247">
            <v>78521.98</v>
          </cell>
          <cell r="G247">
            <v>0</v>
          </cell>
          <cell r="H247">
            <v>11.000000036307028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36991.919999998616</v>
          </cell>
          <cell r="E249">
            <v>43121.05</v>
          </cell>
          <cell r="F249">
            <v>36667.21</v>
          </cell>
          <cell r="G249">
            <v>0</v>
          </cell>
          <cell r="H249">
            <v>30538.079999998616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10735.549999999821</v>
          </cell>
          <cell r="E250">
            <v>14011.11</v>
          </cell>
          <cell r="F250">
            <v>23173.289999999997</v>
          </cell>
          <cell r="G250">
            <v>0</v>
          </cell>
          <cell r="H250">
            <v>19897.729999999818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7696.2299999997267</v>
          </cell>
          <cell r="E251">
            <v>9922</v>
          </cell>
          <cell r="F251">
            <v>13648.33</v>
          </cell>
          <cell r="G251">
            <v>0</v>
          </cell>
          <cell r="H251">
            <v>11422.559999999727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7696.2299999997267</v>
          </cell>
          <cell r="E252">
            <v>9922</v>
          </cell>
          <cell r="F252">
            <v>13648.33</v>
          </cell>
          <cell r="G252">
            <v>0</v>
          </cell>
          <cell r="H252">
            <v>11422.559999999727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7696.4799999996321</v>
          </cell>
          <cell r="E253">
            <v>9922</v>
          </cell>
          <cell r="F253">
            <v>7354.41</v>
          </cell>
          <cell r="G253">
            <v>0</v>
          </cell>
          <cell r="H253">
            <v>5128.889999999632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0.10000000009313226</v>
          </cell>
          <cell r="E254">
            <v>0</v>
          </cell>
          <cell r="F254">
            <v>6293.92</v>
          </cell>
          <cell r="G254">
            <v>0</v>
          </cell>
          <cell r="H254">
            <v>6294.0200000000932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-0.34999999999854481</v>
          </cell>
          <cell r="E255">
            <v>0</v>
          </cell>
          <cell r="F255">
            <v>0</v>
          </cell>
          <cell r="G255">
            <v>0</v>
          </cell>
          <cell r="H255">
            <v>-0.34999999999854481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-2.0099999998055864</v>
          </cell>
          <cell r="E256">
            <v>0</v>
          </cell>
          <cell r="F256">
            <v>6713.48</v>
          </cell>
          <cell r="G256">
            <v>0</v>
          </cell>
          <cell r="H256">
            <v>6711.470000000194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-2.0099999998055864</v>
          </cell>
          <cell r="E257">
            <v>0</v>
          </cell>
          <cell r="F257">
            <v>6713.48</v>
          </cell>
          <cell r="G257">
            <v>0</v>
          </cell>
          <cell r="H257">
            <v>6711.470000000194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3041.3299999998999</v>
          </cell>
          <cell r="E258">
            <v>4089.11</v>
          </cell>
          <cell r="F258">
            <v>2811.48</v>
          </cell>
          <cell r="G258">
            <v>0</v>
          </cell>
          <cell r="H258">
            <v>1763.6999999998998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3041.3299999998999</v>
          </cell>
          <cell r="E259">
            <v>4089.11</v>
          </cell>
          <cell r="F259">
            <v>2811.48</v>
          </cell>
          <cell r="G259">
            <v>0</v>
          </cell>
          <cell r="H259">
            <v>1763.6999999998998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26256.369999998795</v>
          </cell>
          <cell r="E260">
            <v>29109.94</v>
          </cell>
          <cell r="F260">
            <v>13493.92</v>
          </cell>
          <cell r="G260">
            <v>0</v>
          </cell>
          <cell r="H260">
            <v>10640.349999998798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20913.389999999315</v>
          </cell>
          <cell r="E261">
            <v>29109.94</v>
          </cell>
          <cell r="F261">
            <v>13493.92</v>
          </cell>
          <cell r="G261">
            <v>0</v>
          </cell>
          <cell r="H261">
            <v>5297.3699999993169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217.27000000000407</v>
          </cell>
          <cell r="E263">
            <v>0</v>
          </cell>
          <cell r="F263">
            <v>0</v>
          </cell>
          <cell r="G263">
            <v>0</v>
          </cell>
          <cell r="H263">
            <v>217.27000000000407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82980.249583040481</v>
          </cell>
          <cell r="E264">
            <v>21550</v>
          </cell>
          <cell r="F264">
            <v>43103.448299999996</v>
          </cell>
          <cell r="G264">
            <v>0</v>
          </cell>
          <cell r="H264">
            <v>104533.69788304044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82980.249583040481</v>
          </cell>
          <cell r="E265">
            <v>21550</v>
          </cell>
          <cell r="F265">
            <v>43103.448299999996</v>
          </cell>
          <cell r="G265">
            <v>0</v>
          </cell>
          <cell r="H265">
            <v>104533.69788304044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82980.249583040481</v>
          </cell>
          <cell r="E266">
            <v>21550</v>
          </cell>
          <cell r="F266">
            <v>43103.448299999996</v>
          </cell>
          <cell r="G266">
            <v>0</v>
          </cell>
          <cell r="H266">
            <v>104533.69788304044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43237.116622000001</v>
          </cell>
          <cell r="E270">
            <v>21550</v>
          </cell>
          <cell r="F270">
            <v>0</v>
          </cell>
          <cell r="G270">
            <v>0</v>
          </cell>
          <cell r="H270">
            <v>21687.116622000001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1.2.1.5.1.1.133</v>
          </cell>
          <cell r="B278" t="str">
            <v xml:space="preserve">PROVEEDORA GENUS S.A. DE C.V.  </v>
          </cell>
          <cell r="C278">
            <v>0</v>
          </cell>
          <cell r="D278">
            <v>0</v>
          </cell>
          <cell r="E278">
            <v>0</v>
          </cell>
          <cell r="F278">
            <v>43103.448299999996</v>
          </cell>
          <cell r="G278">
            <v>0</v>
          </cell>
          <cell r="H278">
            <v>43103.448300000025</v>
          </cell>
        </row>
        <row r="279">
          <cell r="A279" t="str">
            <v>1.2.1.8</v>
          </cell>
          <cell r="B279" t="str">
            <v xml:space="preserve"> PASIVOS FINANCIEROS E INSTRUMENTOS FINANCIEROS DE DEUDA </v>
          </cell>
          <cell r="C279">
            <v>0</v>
          </cell>
          <cell r="D279">
            <v>221858.63</v>
          </cell>
          <cell r="E279">
            <v>21290.58</v>
          </cell>
          <cell r="F279">
            <v>70552.789999999994</v>
          </cell>
          <cell r="G279">
            <v>0</v>
          </cell>
          <cell r="H279">
            <v>271120.84000000003</v>
          </cell>
        </row>
        <row r="280">
          <cell r="A280" t="str">
            <v>1.2.1.8.1</v>
          </cell>
          <cell r="B280" t="str">
            <v xml:space="preserve"> DOCUMENTOS POR PAGAR </v>
          </cell>
          <cell r="C280">
            <v>0</v>
          </cell>
          <cell r="D280">
            <v>221858.63</v>
          </cell>
          <cell r="E280">
            <v>21290.58</v>
          </cell>
          <cell r="F280">
            <v>70552.789999999994</v>
          </cell>
          <cell r="G280">
            <v>0</v>
          </cell>
          <cell r="H280">
            <v>271120.84000000003</v>
          </cell>
        </row>
        <row r="281">
          <cell r="A281" t="str">
            <v>1.2.1.8.1.1</v>
          </cell>
          <cell r="B281" t="str">
            <v xml:space="preserve"> PRESTAMOS BANCARIOS </v>
          </cell>
          <cell r="C281">
            <v>0</v>
          </cell>
          <cell r="D281">
            <v>221858.63</v>
          </cell>
          <cell r="E281">
            <v>21290.58</v>
          </cell>
          <cell r="F281">
            <v>70552.789999999994</v>
          </cell>
          <cell r="G281">
            <v>0</v>
          </cell>
          <cell r="H281">
            <v>271120.84000000003</v>
          </cell>
        </row>
        <row r="282">
          <cell r="A282" t="str">
            <v>1.2.1.8.1.1.1</v>
          </cell>
          <cell r="B282" t="str">
            <v xml:space="preserve"> PRESTAMOS BANCARIOS NACIONALES </v>
          </cell>
          <cell r="C282">
            <v>0</v>
          </cell>
          <cell r="D282">
            <v>221858.63</v>
          </cell>
          <cell r="E282">
            <v>21290.58</v>
          </cell>
          <cell r="F282">
            <v>70552.789999999994</v>
          </cell>
          <cell r="G282">
            <v>0</v>
          </cell>
          <cell r="H282">
            <v>271120.84000000003</v>
          </cell>
        </row>
        <row r="283">
          <cell r="A283" t="str">
            <v>1.2.1.8.1.1.1.1</v>
          </cell>
          <cell r="B283" t="str">
            <v>T.E. JOSE LUCIO FUENTES LUCIO</v>
          </cell>
          <cell r="C283">
            <v>0</v>
          </cell>
          <cell r="D283">
            <v>125960.12999999989</v>
          </cell>
          <cell r="E283">
            <v>12643.22</v>
          </cell>
          <cell r="F283">
            <v>8356.52</v>
          </cell>
          <cell r="G283">
            <v>0</v>
          </cell>
          <cell r="H283">
            <v>121673.42999999989</v>
          </cell>
        </row>
        <row r="284">
          <cell r="A284" t="str">
            <v>1.2.1.8.1.1.1.2</v>
          </cell>
          <cell r="B284" t="str">
            <v>T.E. LOURDES  VELAZQUEZ MARIN</v>
          </cell>
          <cell r="C284">
            <v>0</v>
          </cell>
          <cell r="D284">
            <v>95898.500000000116</v>
          </cell>
          <cell r="E284">
            <v>8647.36</v>
          </cell>
          <cell r="F284">
            <v>62196.27</v>
          </cell>
          <cell r="G284">
            <v>0</v>
          </cell>
          <cell r="H284">
            <v>149447.41000000012</v>
          </cell>
        </row>
        <row r="285">
          <cell r="A285" t="str">
            <v>1.2.1.11</v>
          </cell>
          <cell r="B285" t="str">
            <v xml:space="preserve"> OTROS PASIVOS A CORTO PLAZO </v>
          </cell>
          <cell r="C285">
            <v>0</v>
          </cell>
          <cell r="D285">
            <v>522915.25616306067</v>
          </cell>
          <cell r="E285">
            <v>539212.24762500019</v>
          </cell>
          <cell r="F285">
            <v>533911.99444500054</v>
          </cell>
          <cell r="G285">
            <v>0</v>
          </cell>
          <cell r="H285">
            <v>517615.0029830609</v>
          </cell>
        </row>
        <row r="286">
          <cell r="A286" t="str">
            <v>1.2.1.11.1</v>
          </cell>
          <cell r="B286" t="str">
            <v xml:space="preserve"> IMPUESTOS TRASLADADOS COBRADOS </v>
          </cell>
          <cell r="C286">
            <v>0</v>
          </cell>
          <cell r="D286">
            <v>1.1328559704124928</v>
          </cell>
          <cell r="E286">
            <v>261149.44</v>
          </cell>
          <cell r="F286">
            <v>261149.54932500029</v>
          </cell>
          <cell r="G286">
            <v>0</v>
          </cell>
          <cell r="H286">
            <v>1.2421809707011562</v>
          </cell>
        </row>
        <row r="287">
          <cell r="A287" t="str">
            <v>1.2.1.11.1.1</v>
          </cell>
          <cell r="B287" t="str">
            <v xml:space="preserve"> IVA TRASLADADO COBRADO </v>
          </cell>
          <cell r="C287">
            <v>0</v>
          </cell>
          <cell r="D287">
            <v>1.1328559704124928</v>
          </cell>
          <cell r="E287">
            <v>261149.44</v>
          </cell>
          <cell r="F287">
            <v>261149.54932500029</v>
          </cell>
          <cell r="G287">
            <v>0</v>
          </cell>
          <cell r="H287">
            <v>1.2421809707011562</v>
          </cell>
        </row>
        <row r="288">
          <cell r="A288" t="str">
            <v>1.2.1.11.1.1.1</v>
          </cell>
          <cell r="B288" t="str">
            <v>IVA TRASLADADO COBRADO</v>
          </cell>
          <cell r="C288">
            <v>0</v>
          </cell>
          <cell r="D288">
            <v>1.1328559704124928</v>
          </cell>
          <cell r="E288">
            <v>261149.44</v>
          </cell>
          <cell r="F288">
            <v>261149.54932500029</v>
          </cell>
          <cell r="G288">
            <v>0</v>
          </cell>
          <cell r="H288">
            <v>1.2421809707011562</v>
          </cell>
        </row>
        <row r="289">
          <cell r="A289" t="str">
            <v>1.2.1.11.2</v>
          </cell>
          <cell r="B289" t="str">
            <v xml:space="preserve"> IMPUESTOS TRASLADADOS NO COBRADOS </v>
          </cell>
          <cell r="C289">
            <v>0</v>
          </cell>
          <cell r="D289">
            <v>522914.12330709025</v>
          </cell>
          <cell r="E289">
            <v>257700.99762500019</v>
          </cell>
          <cell r="F289">
            <v>249949.16512000019</v>
          </cell>
          <cell r="G289">
            <v>0</v>
          </cell>
          <cell r="H289">
            <v>515162.29080209025</v>
          </cell>
        </row>
        <row r="290">
          <cell r="A290" t="str">
            <v>1.2.1.11.2.1</v>
          </cell>
          <cell r="B290" t="str">
            <v xml:space="preserve"> IVA TRASLADADO NO COBRADO </v>
          </cell>
          <cell r="C290">
            <v>0</v>
          </cell>
          <cell r="D290">
            <v>522914.12330709025</v>
          </cell>
          <cell r="E290">
            <v>257700.99762500019</v>
          </cell>
          <cell r="F290">
            <v>249949.16512000019</v>
          </cell>
          <cell r="G290">
            <v>0</v>
          </cell>
          <cell r="H290">
            <v>515162.29080209025</v>
          </cell>
        </row>
        <row r="291">
          <cell r="A291" t="str">
            <v>1.2.1.11.2.1.1</v>
          </cell>
          <cell r="B291" t="str">
            <v>IVA TRASLADADO 16% NO COBRADO</v>
          </cell>
          <cell r="C291">
            <v>0</v>
          </cell>
          <cell r="D291">
            <v>522914.12330709025</v>
          </cell>
          <cell r="E291">
            <v>257700.99762500019</v>
          </cell>
          <cell r="F291">
            <v>249949.16512000019</v>
          </cell>
          <cell r="G291">
            <v>0</v>
          </cell>
          <cell r="H291">
            <v>515162.29080209025</v>
          </cell>
        </row>
        <row r="292">
          <cell r="A292" t="str">
            <v>1.2.1.11.3</v>
          </cell>
          <cell r="B292" t="str">
            <v xml:space="preserve"> IMPUESTOS RETENIDOS NO PAGADOS </v>
          </cell>
          <cell r="C292">
            <v>0</v>
          </cell>
          <cell r="D292">
            <v>0</v>
          </cell>
          <cell r="E292">
            <v>20361.809999999998</v>
          </cell>
          <cell r="F292">
            <v>22813.279999999999</v>
          </cell>
          <cell r="G292">
            <v>0</v>
          </cell>
          <cell r="H292">
            <v>2451.4699999999993</v>
          </cell>
        </row>
        <row r="293">
          <cell r="A293" t="str">
            <v>1.2.1.11.3.1</v>
          </cell>
          <cell r="B293" t="str">
            <v xml:space="preserve"> ISR RETENIDO NO PAGADO </v>
          </cell>
          <cell r="C293">
            <v>0</v>
          </cell>
          <cell r="D293">
            <v>0</v>
          </cell>
          <cell r="E293">
            <v>13648.33</v>
          </cell>
          <cell r="F293">
            <v>16099.8</v>
          </cell>
          <cell r="G293">
            <v>0</v>
          </cell>
          <cell r="H293">
            <v>2451.4699999999993</v>
          </cell>
        </row>
        <row r="294">
          <cell r="A294" t="str">
            <v>1.2.1.11.3.1.1</v>
          </cell>
          <cell r="B294" t="str">
            <v xml:space="preserve"> ISR RETENIDO A RESIDENTES EN EL PAIS NO PAGADO </v>
          </cell>
          <cell r="C294">
            <v>0</v>
          </cell>
          <cell r="D294">
            <v>0</v>
          </cell>
          <cell r="E294">
            <v>13648.33</v>
          </cell>
          <cell r="F294">
            <v>16099.8</v>
          </cell>
          <cell r="G294">
            <v>0</v>
          </cell>
          <cell r="H294">
            <v>2451.4699999999993</v>
          </cell>
        </row>
        <row r="295">
          <cell r="A295" t="str">
            <v>1.2.1.11.3.1.1.1</v>
          </cell>
          <cell r="B295" t="str">
            <v>ISR RETENIDO POR SALARIOS</v>
          </cell>
          <cell r="C295">
            <v>0</v>
          </cell>
          <cell r="D295">
            <v>0</v>
          </cell>
          <cell r="E295">
            <v>7354.41</v>
          </cell>
          <cell r="F295">
            <v>9805.8799999999992</v>
          </cell>
          <cell r="G295">
            <v>0</v>
          </cell>
          <cell r="H295">
            <v>2451.4699999999993</v>
          </cell>
        </row>
        <row r="296">
          <cell r="A296" t="str">
            <v>1.2.1.11.3.1.1.4</v>
          </cell>
          <cell r="B296" t="str">
            <v>ISR RETENIDO POR ARRENDAMIENTOS  AL 10% NO PAGADO</v>
          </cell>
          <cell r="C296">
            <v>0</v>
          </cell>
          <cell r="D296">
            <v>0</v>
          </cell>
          <cell r="E296">
            <v>6293.92</v>
          </cell>
          <cell r="F296">
            <v>6293.92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6713.48</v>
          </cell>
          <cell r="F297">
            <v>6713.48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6713.48</v>
          </cell>
          <cell r="F298">
            <v>6713.48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5676743.4872666392</v>
          </cell>
          <cell r="E299">
            <v>0</v>
          </cell>
          <cell r="F299">
            <v>0</v>
          </cell>
          <cell r="G299">
            <v>0</v>
          </cell>
          <cell r="H299">
            <v>5676743.4902666397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4026743.4872666397</v>
          </cell>
          <cell r="E308">
            <v>0</v>
          </cell>
          <cell r="F308">
            <v>0</v>
          </cell>
          <cell r="G308">
            <v>0</v>
          </cell>
          <cell r="H308">
            <v>4026743.4902666397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4026743.4872666397</v>
          </cell>
          <cell r="E309">
            <v>0</v>
          </cell>
          <cell r="F309">
            <v>0</v>
          </cell>
          <cell r="G309">
            <v>0</v>
          </cell>
          <cell r="H309">
            <v>4026743.4902666397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426571.9041087745</v>
          </cell>
          <cell r="E318">
            <v>0</v>
          </cell>
          <cell r="F318">
            <v>0</v>
          </cell>
          <cell r="G318">
            <v>0</v>
          </cell>
          <cell r="H318">
            <v>426571.9041087745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2659347.7168421349</v>
          </cell>
          <cell r="D319">
            <v>0</v>
          </cell>
          <cell r="E319">
            <v>0</v>
          </cell>
          <cell r="F319">
            <v>0</v>
          </cell>
          <cell r="G319">
            <v>2659347.7138421349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1308859.5841400099</v>
          </cell>
          <cell r="D321">
            <v>0</v>
          </cell>
          <cell r="E321">
            <v>0</v>
          </cell>
          <cell r="F321">
            <v>0</v>
          </cell>
          <cell r="G321">
            <v>1308859.5811400099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1769185.3033971691</v>
          </cell>
          <cell r="E322">
            <v>8261.3700000000008</v>
          </cell>
          <cell r="F322">
            <v>1570443.6519999998</v>
          </cell>
          <cell r="G322">
            <v>0</v>
          </cell>
          <cell r="H322">
            <v>3331367.585397169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1475505.9333971692</v>
          </cell>
          <cell r="E323">
            <v>8261.3700000000008</v>
          </cell>
          <cell r="F323">
            <v>1372497.3469999998</v>
          </cell>
          <cell r="G323">
            <v>0</v>
          </cell>
          <cell r="H323">
            <v>2839741.9103971692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1475505.9333971692</v>
          </cell>
          <cell r="E324">
            <v>8261.3700000000008</v>
          </cell>
          <cell r="F324">
            <v>1372497.3469999998</v>
          </cell>
          <cell r="G324">
            <v>0</v>
          </cell>
          <cell r="H324">
            <v>2839741.9103971692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1593366.5834001694</v>
          </cell>
          <cell r="E325">
            <v>0</v>
          </cell>
          <cell r="F325">
            <v>1372497.3469999998</v>
          </cell>
          <cell r="G325">
            <v>0</v>
          </cell>
          <cell r="H325">
            <v>2965863.9304001695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601183.72340002097</v>
          </cell>
          <cell r="E326">
            <v>0</v>
          </cell>
          <cell r="F326">
            <v>811399.45089999994</v>
          </cell>
          <cell r="G326">
            <v>0</v>
          </cell>
          <cell r="H326">
            <v>1412583.174300021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992182.86000014842</v>
          </cell>
          <cell r="E327">
            <v>0</v>
          </cell>
          <cell r="F327">
            <v>561097.8960999999</v>
          </cell>
          <cell r="G327">
            <v>0</v>
          </cell>
          <cell r="H327">
            <v>1553280.7561001484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117860.65000300005</v>
          </cell>
          <cell r="D328">
            <v>0</v>
          </cell>
          <cell r="E328">
            <v>8261.3700000000008</v>
          </cell>
          <cell r="F328">
            <v>0</v>
          </cell>
          <cell r="G328">
            <v>126122.02000300004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111280.65000000002</v>
          </cell>
          <cell r="D329">
            <v>0</v>
          </cell>
          <cell r="E329">
            <v>8261.3700000000008</v>
          </cell>
          <cell r="F329">
            <v>0</v>
          </cell>
          <cell r="G329">
            <v>119542.02000000002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111280.65000000002</v>
          </cell>
          <cell r="D330">
            <v>0</v>
          </cell>
          <cell r="E330">
            <v>8261.3700000000008</v>
          </cell>
          <cell r="F330">
            <v>0</v>
          </cell>
          <cell r="G330">
            <v>119542.02000000002</v>
          </cell>
          <cell r="H330">
            <v>0</v>
          </cell>
        </row>
        <row r="331">
          <cell r="A331" t="str">
            <v>2.1.1.1.4.2</v>
          </cell>
          <cell r="B331" t="str">
            <v xml:space="preserve"> DESCUENTO COMERCIAL SOBRE VENTAS NACIONALES </v>
          </cell>
          <cell r="C331">
            <v>6580.0000030000228</v>
          </cell>
          <cell r="D331">
            <v>0</v>
          </cell>
          <cell r="E331">
            <v>0</v>
          </cell>
          <cell r="F331">
            <v>0</v>
          </cell>
          <cell r="G331">
            <v>6580.0000030000228</v>
          </cell>
          <cell r="H331">
            <v>0</v>
          </cell>
        </row>
        <row r="332">
          <cell r="A332" t="str">
            <v>2.1.1.1.4.2.1</v>
          </cell>
          <cell r="B332" t="str">
            <v>DESCUENTO COMERCIAL SOBRE VENTAS NACIONALES A LA TASA GENERAL</v>
          </cell>
          <cell r="C332">
            <v>6580.0000030000228</v>
          </cell>
          <cell r="D332">
            <v>0</v>
          </cell>
          <cell r="E332">
            <v>0</v>
          </cell>
          <cell r="F332">
            <v>0</v>
          </cell>
          <cell r="G332">
            <v>6580.0000030000228</v>
          </cell>
          <cell r="H332">
            <v>0</v>
          </cell>
        </row>
        <row r="333">
          <cell r="A333" t="str">
            <v>2.1.2</v>
          </cell>
          <cell r="B333" t="str">
            <v xml:space="preserve"> INGRESOS NETOS POR: </v>
          </cell>
          <cell r="C333">
            <v>0</v>
          </cell>
          <cell r="D333">
            <v>293679.36999999982</v>
          </cell>
          <cell r="E333">
            <v>0</v>
          </cell>
          <cell r="F333">
            <v>197946.30499999999</v>
          </cell>
          <cell r="G333">
            <v>0</v>
          </cell>
          <cell r="H333">
            <v>491625.67499999981</v>
          </cell>
        </row>
        <row r="334">
          <cell r="A334" t="str">
            <v>2.1.2.20</v>
          </cell>
          <cell r="B334" t="str">
            <v xml:space="preserve"> SERVICIOS EN GENERAL </v>
          </cell>
          <cell r="C334">
            <v>0</v>
          </cell>
          <cell r="D334">
            <v>289314.99999999983</v>
          </cell>
          <cell r="E334">
            <v>0</v>
          </cell>
          <cell r="F334">
            <v>193346.345</v>
          </cell>
          <cell r="G334">
            <v>0</v>
          </cell>
          <cell r="H334">
            <v>482661.3449999998</v>
          </cell>
        </row>
        <row r="335">
          <cell r="A335" t="str">
            <v>2.1.2.20.1</v>
          </cell>
          <cell r="B335" t="str">
            <v xml:space="preserve"> SERVICIOS EN GENERAL </v>
          </cell>
          <cell r="C335">
            <v>0</v>
          </cell>
          <cell r="D335">
            <v>289314.99999999983</v>
          </cell>
          <cell r="E335">
            <v>0</v>
          </cell>
          <cell r="F335">
            <v>193346.345</v>
          </cell>
          <cell r="G335">
            <v>0</v>
          </cell>
          <cell r="H335">
            <v>482661.3449999998</v>
          </cell>
        </row>
        <row r="336">
          <cell r="A336" t="str">
            <v>2.1.2.20.1.7</v>
          </cell>
          <cell r="B336" t="str">
            <v>USO DE LENTE DE 2.4,  2.7, 2.9 MM</v>
          </cell>
          <cell r="C336">
            <v>0</v>
          </cell>
          <cell r="D336">
            <v>3500</v>
          </cell>
          <cell r="E336">
            <v>0</v>
          </cell>
          <cell r="F336">
            <v>4310.3450000000003</v>
          </cell>
          <cell r="G336">
            <v>0</v>
          </cell>
          <cell r="H336">
            <v>7810.3450000000003</v>
          </cell>
        </row>
        <row r="337">
          <cell r="A337" t="str">
            <v>2.1.2.20.1.9</v>
          </cell>
          <cell r="B337" t="str">
            <v>USO DE SILLA DE PLAYA.</v>
          </cell>
          <cell r="C337">
            <v>0</v>
          </cell>
          <cell r="D337">
            <v>41220</v>
          </cell>
          <cell r="E337">
            <v>0</v>
          </cell>
          <cell r="F337">
            <v>28860</v>
          </cell>
          <cell r="G337">
            <v>0</v>
          </cell>
          <cell r="H337">
            <v>70080</v>
          </cell>
        </row>
        <row r="338">
          <cell r="A338" t="str">
            <v>2.1.2.20.1.16</v>
          </cell>
          <cell r="B338" t="str">
            <v>RENTA DE EJERCITADOR PARA REHABILITACION DE RODILLA (POR DIA SUBSECUENTE)</v>
          </cell>
          <cell r="C338">
            <v>0</v>
          </cell>
          <cell r="D338">
            <v>0</v>
          </cell>
          <cell r="E338">
            <v>0</v>
          </cell>
          <cell r="F338">
            <v>12000</v>
          </cell>
          <cell r="G338">
            <v>0</v>
          </cell>
          <cell r="H338">
            <v>12000</v>
          </cell>
        </row>
        <row r="339">
          <cell r="A339" t="str">
            <v>2.1.2.20.1.19</v>
          </cell>
          <cell r="B339" t="str">
            <v>RENTA DE EJERCITADOR PARA REHABILITACION DE RODILLA (POR PRIMER DIA DE USO)</v>
          </cell>
          <cell r="C339">
            <v>0</v>
          </cell>
          <cell r="D339">
            <v>1000</v>
          </cell>
          <cell r="E339">
            <v>0</v>
          </cell>
          <cell r="F339">
            <v>2000</v>
          </cell>
          <cell r="G339">
            <v>0</v>
          </cell>
          <cell r="H339">
            <v>3000</v>
          </cell>
        </row>
        <row r="340">
          <cell r="A340" t="str">
            <v>2.1.2.20.1.31</v>
          </cell>
          <cell r="B340" t="str">
            <v>USO DE TORNIQUETE (KIDE)</v>
          </cell>
          <cell r="C340">
            <v>0</v>
          </cell>
          <cell r="D340">
            <v>0</v>
          </cell>
          <cell r="E340">
            <v>0</v>
          </cell>
          <cell r="F340">
            <v>3600</v>
          </cell>
          <cell r="G340">
            <v>0</v>
          </cell>
          <cell r="H340">
            <v>3600</v>
          </cell>
        </row>
        <row r="341">
          <cell r="A341" t="str">
            <v>2.1.2.20.1.32</v>
          </cell>
          <cell r="B341" t="str">
            <v>RENTA DE TORRE CON EQUIPO PARA CIRUGIA</v>
          </cell>
          <cell r="C341">
            <v>0</v>
          </cell>
          <cell r="D341">
            <v>128740</v>
          </cell>
          <cell r="E341">
            <v>0</v>
          </cell>
          <cell r="F341">
            <v>55796</v>
          </cell>
          <cell r="G341">
            <v>0</v>
          </cell>
          <cell r="H341">
            <v>184536</v>
          </cell>
        </row>
        <row r="342">
          <cell r="A342" t="str">
            <v>2.1.2.20.1.42</v>
          </cell>
          <cell r="B342" t="str">
            <v>SERVICIO DE ESTERILIZACION DE INSTRUMENTAL</v>
          </cell>
          <cell r="C342">
            <v>0</v>
          </cell>
          <cell r="D342">
            <v>6355</v>
          </cell>
          <cell r="E342">
            <v>0</v>
          </cell>
          <cell r="F342">
            <v>9000</v>
          </cell>
          <cell r="G342">
            <v>0</v>
          </cell>
          <cell r="H342">
            <v>15355</v>
          </cell>
        </row>
        <row r="343">
          <cell r="A343" t="str">
            <v>2.1.2.20.1.55</v>
          </cell>
          <cell r="B343" t="str">
            <v>RENTA  DE EQUIPO DE ARTROSCOPIA BASICO.</v>
          </cell>
          <cell r="C343">
            <v>0</v>
          </cell>
          <cell r="D343">
            <v>21000</v>
          </cell>
          <cell r="E343">
            <v>0</v>
          </cell>
          <cell r="F343">
            <v>14000</v>
          </cell>
          <cell r="G343">
            <v>0</v>
          </cell>
          <cell r="H343">
            <v>35000</v>
          </cell>
        </row>
        <row r="344">
          <cell r="A344" t="str">
            <v>2.1.2.20.1.57</v>
          </cell>
          <cell r="B344" t="str">
            <v>USO  DE SIERRA NEUMATICA</v>
          </cell>
          <cell r="C344">
            <v>0</v>
          </cell>
          <cell r="D344">
            <v>2750</v>
          </cell>
          <cell r="E344">
            <v>0</v>
          </cell>
          <cell r="F344">
            <v>-2750</v>
          </cell>
          <cell r="G344">
            <v>0</v>
          </cell>
          <cell r="H344">
            <v>0</v>
          </cell>
        </row>
        <row r="345">
          <cell r="A345" t="str">
            <v>2.1.2.20.1.61</v>
          </cell>
          <cell r="B345" t="str">
            <v>USO DE PERFORADOR</v>
          </cell>
          <cell r="C345">
            <v>0</v>
          </cell>
          <cell r="D345">
            <v>10699.999999999884</v>
          </cell>
          <cell r="E345">
            <v>0</v>
          </cell>
          <cell r="F345">
            <v>-100</v>
          </cell>
          <cell r="G345">
            <v>0</v>
          </cell>
          <cell r="H345">
            <v>10599.999999999884</v>
          </cell>
        </row>
        <row r="346">
          <cell r="A346" t="str">
            <v>2.1.2.20.1.62</v>
          </cell>
          <cell r="B346" t="str">
            <v>RENTA CHAROLA CON INSTRUMETAL.</v>
          </cell>
          <cell r="C346">
            <v>0</v>
          </cell>
          <cell r="D346">
            <v>3500</v>
          </cell>
          <cell r="E346">
            <v>0</v>
          </cell>
          <cell r="F346">
            <v>0</v>
          </cell>
          <cell r="G346">
            <v>0</v>
          </cell>
          <cell r="H346">
            <v>3500</v>
          </cell>
        </row>
        <row r="347">
          <cell r="A347" t="str">
            <v>2.1.2.20.1.63</v>
          </cell>
          <cell r="B347" t="str">
            <v>USO DE SPIDER</v>
          </cell>
          <cell r="C347">
            <v>0</v>
          </cell>
          <cell r="D347">
            <v>22049.999999999884</v>
          </cell>
          <cell r="E347">
            <v>0</v>
          </cell>
          <cell r="F347">
            <v>21630</v>
          </cell>
          <cell r="G347">
            <v>0</v>
          </cell>
          <cell r="H347">
            <v>43679.999999999884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45000</v>
          </cell>
          <cell r="E349">
            <v>0</v>
          </cell>
          <cell r="F349">
            <v>45000</v>
          </cell>
          <cell r="G349">
            <v>0</v>
          </cell>
          <cell r="H349">
            <v>90000</v>
          </cell>
        </row>
        <row r="350">
          <cell r="A350" t="str">
            <v>2.1.2.22</v>
          </cell>
          <cell r="B350" t="str">
            <v xml:space="preserve"> OTROS INGRESOS NETOS </v>
          </cell>
          <cell r="C350">
            <v>0</v>
          </cell>
          <cell r="D350">
            <v>4364.3700000000026</v>
          </cell>
          <cell r="E350">
            <v>0</v>
          </cell>
          <cell r="F350">
            <v>4599.96</v>
          </cell>
          <cell r="G350">
            <v>0</v>
          </cell>
          <cell r="H350">
            <v>8964.3300000000017</v>
          </cell>
        </row>
        <row r="351">
          <cell r="A351" t="str">
            <v>2.1.2.22.1</v>
          </cell>
          <cell r="B351" t="str">
            <v xml:space="preserve"> OTROS INGRESOS </v>
          </cell>
          <cell r="C351">
            <v>0</v>
          </cell>
          <cell r="D351">
            <v>4364.3700000000026</v>
          </cell>
          <cell r="E351">
            <v>0</v>
          </cell>
          <cell r="F351">
            <v>4599.96</v>
          </cell>
          <cell r="G351">
            <v>0</v>
          </cell>
          <cell r="H351">
            <v>8964.3300000000017</v>
          </cell>
        </row>
        <row r="352">
          <cell r="A352" t="str">
            <v>2.1.2.22.1.1</v>
          </cell>
          <cell r="B352" t="str">
            <v>SERVICIO DE ENVIO Y/O RECOLECCION</v>
          </cell>
          <cell r="C352">
            <v>0</v>
          </cell>
          <cell r="D352">
            <v>864.37000000000262</v>
          </cell>
          <cell r="E352">
            <v>0</v>
          </cell>
          <cell r="F352">
            <v>1344.96</v>
          </cell>
          <cell r="G352">
            <v>0</v>
          </cell>
          <cell r="H352">
            <v>2209.3300000000027</v>
          </cell>
        </row>
        <row r="353">
          <cell r="A353" t="str">
            <v>2.1.2.22.1.6</v>
          </cell>
          <cell r="B353" t="str">
            <v>EQUIPO PARA BLOQUEO INTERESCALENICO</v>
          </cell>
          <cell r="C353">
            <v>0</v>
          </cell>
          <cell r="D353">
            <v>3500</v>
          </cell>
          <cell r="E353">
            <v>0</v>
          </cell>
          <cell r="F353">
            <v>3255</v>
          </cell>
          <cell r="G353">
            <v>0</v>
          </cell>
          <cell r="H353">
            <v>6755</v>
          </cell>
        </row>
        <row r="354">
          <cell r="A354" t="str">
            <v>2.2</v>
          </cell>
          <cell r="B354" t="str">
            <v xml:space="preserve"> COSTOS Y GASTOS </v>
          </cell>
          <cell r="C354">
            <v>2064784.6138932435</v>
          </cell>
          <cell r="D354">
            <v>0</v>
          </cell>
          <cell r="E354">
            <v>1488975.6603950001</v>
          </cell>
          <cell r="F354">
            <v>3706.49</v>
          </cell>
          <cell r="G354">
            <v>3550053.7842882434</v>
          </cell>
          <cell r="H354">
            <v>0</v>
          </cell>
        </row>
        <row r="355">
          <cell r="A355" t="str">
            <v>2.2.1</v>
          </cell>
          <cell r="B355" t="str">
            <v xml:space="preserve"> COSTO DE VENTAS O DE SERVICIOS </v>
          </cell>
          <cell r="C355">
            <v>855409.38319323212</v>
          </cell>
          <cell r="D355">
            <v>0</v>
          </cell>
          <cell r="E355">
            <v>783089.0465950002</v>
          </cell>
          <cell r="F355">
            <v>3705.5</v>
          </cell>
          <cell r="G355">
            <v>1634792.9297882323</v>
          </cell>
          <cell r="H355">
            <v>0</v>
          </cell>
        </row>
        <row r="356">
          <cell r="A356" t="str">
            <v>2.2.1.1</v>
          </cell>
          <cell r="B356" t="str">
            <v>COSTO DE VENTAS O DE SERVICIOS</v>
          </cell>
          <cell r="C356">
            <v>855409.38319323212</v>
          </cell>
          <cell r="D356">
            <v>0</v>
          </cell>
          <cell r="E356">
            <v>783089.0465950002</v>
          </cell>
          <cell r="F356">
            <v>3705.5</v>
          </cell>
          <cell r="G356">
            <v>1634792.9297882323</v>
          </cell>
          <cell r="H356">
            <v>0</v>
          </cell>
        </row>
        <row r="357">
          <cell r="A357" t="str">
            <v>2.2.2</v>
          </cell>
          <cell r="B357" t="str">
            <v xml:space="preserve"> GASTOS GENERALES </v>
          </cell>
          <cell r="C357">
            <v>1209375.2307000114</v>
          </cell>
          <cell r="D357">
            <v>0</v>
          </cell>
          <cell r="E357">
            <v>705886.61379999993</v>
          </cell>
          <cell r="F357">
            <v>0.99</v>
          </cell>
          <cell r="G357">
            <v>1915260.8545000111</v>
          </cell>
          <cell r="H357">
            <v>0</v>
          </cell>
        </row>
        <row r="358">
          <cell r="A358" t="str">
            <v>2.2.2.3</v>
          </cell>
          <cell r="B358" t="str">
            <v xml:space="preserve"> GASTOS GENERALES </v>
          </cell>
          <cell r="C358">
            <v>1209375.2307000114</v>
          </cell>
          <cell r="D358">
            <v>0</v>
          </cell>
          <cell r="E358">
            <v>705886.61379999993</v>
          </cell>
          <cell r="F358">
            <v>0.99</v>
          </cell>
          <cell r="G358">
            <v>1915260.8545000111</v>
          </cell>
          <cell r="H358">
            <v>0</v>
          </cell>
        </row>
        <row r="359">
          <cell r="A359" t="str">
            <v>2.2.2.3.1</v>
          </cell>
          <cell r="B359" t="str">
            <v xml:space="preserve"> BENEFICIOS A LOS EMPLEADOS DIRECTOS </v>
          </cell>
          <cell r="C359">
            <v>208456.64000000339</v>
          </cell>
          <cell r="D359">
            <v>0</v>
          </cell>
          <cell r="E359">
            <v>104228.32</v>
          </cell>
          <cell r="F359">
            <v>0</v>
          </cell>
          <cell r="G359">
            <v>312684.9600000034</v>
          </cell>
          <cell r="H359">
            <v>0</v>
          </cell>
        </row>
        <row r="360">
          <cell r="A360" t="str">
            <v>2.2.2.3.1.1</v>
          </cell>
          <cell r="B360" t="str">
            <v xml:space="preserve"> SUELDOS Y SALARIOS </v>
          </cell>
          <cell r="C360">
            <v>208456.64000000339</v>
          </cell>
          <cell r="D360">
            <v>0</v>
          </cell>
          <cell r="E360">
            <v>104228.32</v>
          </cell>
          <cell r="F360">
            <v>0</v>
          </cell>
          <cell r="G360">
            <v>312684.9600000034</v>
          </cell>
          <cell r="H360">
            <v>0</v>
          </cell>
        </row>
        <row r="361">
          <cell r="A361" t="str">
            <v>2.2.2.3.1.1.1</v>
          </cell>
          <cell r="B361" t="str">
            <v>SUELDOS</v>
          </cell>
          <cell r="C361">
            <v>208456.64000000339</v>
          </cell>
          <cell r="D361">
            <v>0</v>
          </cell>
          <cell r="E361">
            <v>104228.32</v>
          </cell>
          <cell r="F361">
            <v>0</v>
          </cell>
          <cell r="G361">
            <v>312684.9600000034</v>
          </cell>
          <cell r="H361">
            <v>0</v>
          </cell>
        </row>
        <row r="362">
          <cell r="A362" t="str">
            <v>2.2.2.3.4</v>
          </cell>
          <cell r="B362" t="str">
            <v xml:space="preserve"> IMPUESTOS Y APORTACIONES SOBRE SUELDOS Y SALARIOS </v>
          </cell>
          <cell r="C362">
            <v>54599.87000000017</v>
          </cell>
          <cell r="D362">
            <v>0</v>
          </cell>
          <cell r="E362">
            <v>15827.96</v>
          </cell>
          <cell r="F362">
            <v>0</v>
          </cell>
          <cell r="G362">
            <v>70427.830000000162</v>
          </cell>
          <cell r="H362">
            <v>0</v>
          </cell>
        </row>
        <row r="363">
          <cell r="A363" t="str">
            <v>2.2.2.3.4.1</v>
          </cell>
          <cell r="B363" t="str">
            <v xml:space="preserve"> CUOTAS AL I.M.S.S. </v>
          </cell>
          <cell r="C363">
            <v>24244.36000000007</v>
          </cell>
          <cell r="D363">
            <v>0</v>
          </cell>
          <cell r="E363">
            <v>12700.96</v>
          </cell>
          <cell r="F363">
            <v>0</v>
          </cell>
          <cell r="G363">
            <v>36945.320000000072</v>
          </cell>
          <cell r="H363">
            <v>0</v>
          </cell>
        </row>
        <row r="364">
          <cell r="A364" t="str">
            <v>2.2.2.3.4.1.1</v>
          </cell>
          <cell r="B364" t="str">
            <v>CUOTA FIJA</v>
          </cell>
          <cell r="C364">
            <v>11674.740000000107</v>
          </cell>
          <cell r="D364">
            <v>0</v>
          </cell>
          <cell r="E364">
            <v>6234.36</v>
          </cell>
          <cell r="F364">
            <v>0</v>
          </cell>
          <cell r="G364">
            <v>17909.100000000108</v>
          </cell>
          <cell r="H364">
            <v>0</v>
          </cell>
        </row>
        <row r="365">
          <cell r="A365" t="str">
            <v>2.2.2.3.4.1.2</v>
          </cell>
          <cell r="B365" t="str">
            <v>EXCEDENTE 3 SMGDI</v>
          </cell>
          <cell r="C365">
            <v>842.42000000000917</v>
          </cell>
          <cell r="D365">
            <v>0</v>
          </cell>
          <cell r="E365">
            <v>430.84</v>
          </cell>
          <cell r="F365">
            <v>0</v>
          </cell>
          <cell r="G365">
            <v>1273.2600000000091</v>
          </cell>
          <cell r="H365">
            <v>0</v>
          </cell>
        </row>
        <row r="366">
          <cell r="A366" t="str">
            <v>2.2.2.3.4.1.3</v>
          </cell>
          <cell r="B366" t="str">
            <v>PRESTACIONES EN DINERO</v>
          </cell>
          <cell r="C366">
            <v>1608.2399999999907</v>
          </cell>
          <cell r="D366">
            <v>0</v>
          </cell>
          <cell r="E366">
            <v>845.01</v>
          </cell>
          <cell r="F366">
            <v>0</v>
          </cell>
          <cell r="G366">
            <v>2453.2499999999909</v>
          </cell>
          <cell r="H366">
            <v>0</v>
          </cell>
        </row>
        <row r="367">
          <cell r="A367" t="str">
            <v>2.2.2.3.4.1.4</v>
          </cell>
          <cell r="B367" t="str">
            <v>GASTOS MEDICOS PENSIONADOS</v>
          </cell>
          <cell r="C367">
            <v>2412.3600000000006</v>
          </cell>
          <cell r="D367">
            <v>0</v>
          </cell>
          <cell r="E367">
            <v>1267.5</v>
          </cell>
          <cell r="F367">
            <v>0</v>
          </cell>
          <cell r="G367">
            <v>3679.8600000000006</v>
          </cell>
          <cell r="H367">
            <v>0</v>
          </cell>
        </row>
        <row r="368">
          <cell r="A368" t="str">
            <v>2.2.2.3.4.1.5</v>
          </cell>
          <cell r="B368" t="str">
            <v>RIESGOS DE TRABAJO</v>
          </cell>
          <cell r="C368">
            <v>1388.5199999999604</v>
          </cell>
          <cell r="D368">
            <v>0</v>
          </cell>
          <cell r="E368">
            <v>603.58000000000004</v>
          </cell>
          <cell r="F368">
            <v>0</v>
          </cell>
          <cell r="G368">
            <v>1992.0999999999603</v>
          </cell>
          <cell r="H368">
            <v>0</v>
          </cell>
        </row>
        <row r="369">
          <cell r="A369" t="str">
            <v>2.2.2.3.4.1.6</v>
          </cell>
          <cell r="B369" t="str">
            <v>INVALIDEZ Y VIDA</v>
          </cell>
          <cell r="C369">
            <v>4020.5899999999965</v>
          </cell>
          <cell r="D369">
            <v>0</v>
          </cell>
          <cell r="E369">
            <v>2112.52</v>
          </cell>
          <cell r="F369">
            <v>0</v>
          </cell>
          <cell r="G369">
            <v>6133.1099999999969</v>
          </cell>
          <cell r="H369">
            <v>0</v>
          </cell>
        </row>
        <row r="370">
          <cell r="A370" t="str">
            <v>2.2.2.3.4.1.7</v>
          </cell>
          <cell r="B370" t="str">
            <v>GUARDERIAS Y PRESTACIONES SOCIALES</v>
          </cell>
          <cell r="C370">
            <v>2297.4900000000052</v>
          </cell>
          <cell r="D370">
            <v>0</v>
          </cell>
          <cell r="E370">
            <v>1207.1500000000001</v>
          </cell>
          <cell r="F370">
            <v>0</v>
          </cell>
          <cell r="G370">
            <v>3504.6400000000053</v>
          </cell>
          <cell r="H370">
            <v>0</v>
          </cell>
        </row>
        <row r="371">
          <cell r="A371" t="str">
            <v>2.2.2.3.4.2</v>
          </cell>
          <cell r="B371" t="str">
            <v xml:space="preserve"> APORTACIONES AL INFONAVIT </v>
          </cell>
          <cell r="C371">
            <v>11487.459999999992</v>
          </cell>
          <cell r="D371">
            <v>0</v>
          </cell>
          <cell r="E371">
            <v>0</v>
          </cell>
          <cell r="F371">
            <v>0</v>
          </cell>
          <cell r="G371">
            <v>11487.459999999992</v>
          </cell>
          <cell r="H371">
            <v>0</v>
          </cell>
        </row>
        <row r="372">
          <cell r="A372" t="str">
            <v>2.2.2.3.4.2.1</v>
          </cell>
          <cell r="B372" t="str">
            <v>INFONAVIT-APORTACION PATRONAL SIN CREDITO</v>
          </cell>
          <cell r="C372">
            <v>5438.8099999999977</v>
          </cell>
          <cell r="D372">
            <v>0</v>
          </cell>
          <cell r="E372">
            <v>0</v>
          </cell>
          <cell r="F372">
            <v>0</v>
          </cell>
          <cell r="G372">
            <v>5438.8099999999977</v>
          </cell>
          <cell r="H372">
            <v>0</v>
          </cell>
        </row>
        <row r="373">
          <cell r="A373" t="str">
            <v>2.2.2.3.4.2.2</v>
          </cell>
          <cell r="B373" t="str">
            <v>INFONAVIT-APORTACION PATRONAL CON CREDITO</v>
          </cell>
          <cell r="C373">
            <v>6048.6499999999942</v>
          </cell>
          <cell r="D373">
            <v>0</v>
          </cell>
          <cell r="E373">
            <v>0</v>
          </cell>
          <cell r="F373">
            <v>0</v>
          </cell>
          <cell r="G373">
            <v>6048.6499999999942</v>
          </cell>
          <cell r="H373">
            <v>0</v>
          </cell>
        </row>
        <row r="374">
          <cell r="A374" t="str">
            <v>2.2.2.3.4.3</v>
          </cell>
          <cell r="B374" t="str">
            <v xml:space="preserve"> APORTACIONES AL SAR </v>
          </cell>
          <cell r="C374">
            <v>11832.050000000105</v>
          </cell>
          <cell r="D374">
            <v>0</v>
          </cell>
          <cell r="E374">
            <v>0</v>
          </cell>
          <cell r="F374">
            <v>0</v>
          </cell>
          <cell r="G374">
            <v>11832.050000000105</v>
          </cell>
          <cell r="H374">
            <v>0</v>
          </cell>
        </row>
        <row r="375">
          <cell r="A375" t="str">
            <v>2.2.2.3.4.3.1</v>
          </cell>
          <cell r="B375" t="str">
            <v>RETIRO</v>
          </cell>
          <cell r="C375">
            <v>4594.9700000000012</v>
          </cell>
          <cell r="D375">
            <v>0</v>
          </cell>
          <cell r="E375">
            <v>0</v>
          </cell>
          <cell r="F375">
            <v>0</v>
          </cell>
          <cell r="G375">
            <v>4594.9700000000012</v>
          </cell>
          <cell r="H375">
            <v>0</v>
          </cell>
        </row>
        <row r="376">
          <cell r="A376" t="str">
            <v>2.2.2.3.4.3.2</v>
          </cell>
          <cell r="B376" t="str">
            <v>CESANTIA EN EDAD AVANZADA Y VEJEZ</v>
          </cell>
          <cell r="C376">
            <v>7237.0800000001036</v>
          </cell>
          <cell r="D376">
            <v>0</v>
          </cell>
          <cell r="E376">
            <v>0</v>
          </cell>
          <cell r="F376">
            <v>0</v>
          </cell>
          <cell r="G376">
            <v>7237.0800000001036</v>
          </cell>
          <cell r="H376">
            <v>0</v>
          </cell>
        </row>
        <row r="377">
          <cell r="A377" t="str">
            <v>2.2.2.3.4.4</v>
          </cell>
          <cell r="B377" t="str">
            <v>IMPUESTO ESTATAL SOBRE NOMINAS</v>
          </cell>
          <cell r="C377">
            <v>7036</v>
          </cell>
          <cell r="D377">
            <v>0</v>
          </cell>
          <cell r="E377">
            <v>3127</v>
          </cell>
          <cell r="F377">
            <v>0</v>
          </cell>
          <cell r="G377">
            <v>10163</v>
          </cell>
          <cell r="H377">
            <v>0</v>
          </cell>
        </row>
        <row r="378">
          <cell r="A378" t="str">
            <v>2.2.2.3.5</v>
          </cell>
          <cell r="B378" t="str">
            <v xml:space="preserve"> SERVICIOS ADMINISTRATIVOS </v>
          </cell>
          <cell r="C378">
            <v>503150.83620000258</v>
          </cell>
          <cell r="D378">
            <v>0</v>
          </cell>
          <cell r="E378">
            <v>295368.49099999998</v>
          </cell>
          <cell r="F378">
            <v>0</v>
          </cell>
          <cell r="G378">
            <v>798519.3272000025</v>
          </cell>
          <cell r="H378">
            <v>0</v>
          </cell>
        </row>
        <row r="379">
          <cell r="A379" t="str">
            <v>2.2.2.3.5.1</v>
          </cell>
          <cell r="B379" t="str">
            <v>SERVICIOS ADMINISTRATIVOS</v>
          </cell>
          <cell r="C379">
            <v>503150.83620000258</v>
          </cell>
          <cell r="D379">
            <v>0</v>
          </cell>
          <cell r="E379">
            <v>295368.49099999998</v>
          </cell>
          <cell r="F379">
            <v>0</v>
          </cell>
          <cell r="G379">
            <v>798519.3272000025</v>
          </cell>
          <cell r="H379">
            <v>0</v>
          </cell>
        </row>
        <row r="380">
          <cell r="A380" t="str">
            <v>2.2.2.3.6</v>
          </cell>
          <cell r="B380" t="str">
            <v xml:space="preserve"> HONORARIOS </v>
          </cell>
          <cell r="C380">
            <v>64516.5</v>
          </cell>
          <cell r="D380">
            <v>0</v>
          </cell>
          <cell r="E380">
            <v>15400</v>
          </cell>
          <cell r="F380">
            <v>0</v>
          </cell>
          <cell r="G380">
            <v>79916.5</v>
          </cell>
          <cell r="H380">
            <v>0</v>
          </cell>
        </row>
        <row r="381">
          <cell r="A381" t="str">
            <v>2.2.2.3.6.1</v>
          </cell>
          <cell r="B381" t="str">
            <v xml:space="preserve"> HONORARIOS A PERSONAS FISICAS </v>
          </cell>
          <cell r="C381">
            <v>33716.5</v>
          </cell>
          <cell r="D381">
            <v>0</v>
          </cell>
          <cell r="E381">
            <v>0</v>
          </cell>
          <cell r="F381">
            <v>0</v>
          </cell>
          <cell r="G381">
            <v>33716.5</v>
          </cell>
          <cell r="H381">
            <v>0</v>
          </cell>
        </row>
        <row r="382">
          <cell r="A382" t="str">
            <v>2.2.2.3.6.1.1</v>
          </cell>
          <cell r="B382" t="str">
            <v>HONORARIOS A PERSONAS FISICAS RESIDENTES NACIONALES</v>
          </cell>
          <cell r="C382">
            <v>33716.5</v>
          </cell>
          <cell r="D382">
            <v>0</v>
          </cell>
          <cell r="E382">
            <v>0</v>
          </cell>
          <cell r="F382">
            <v>0</v>
          </cell>
          <cell r="G382">
            <v>33716.5</v>
          </cell>
          <cell r="H382">
            <v>0</v>
          </cell>
        </row>
        <row r="383">
          <cell r="A383" t="str">
            <v>2.2.2.3.6.2</v>
          </cell>
          <cell r="B383" t="str">
            <v xml:space="preserve"> HONORARIOS A PERSONAS MORALES </v>
          </cell>
          <cell r="C383">
            <v>30800</v>
          </cell>
          <cell r="D383">
            <v>0</v>
          </cell>
          <cell r="E383">
            <v>15400</v>
          </cell>
          <cell r="F383">
            <v>0</v>
          </cell>
          <cell r="G383">
            <v>46200</v>
          </cell>
          <cell r="H383">
            <v>0</v>
          </cell>
        </row>
        <row r="384">
          <cell r="A384" t="str">
            <v>2.2.2.3.6.2.1</v>
          </cell>
          <cell r="B384" t="str">
            <v>HONORARIOS A PERSONAS MORALES RESIDENTES  NACIONALES</v>
          </cell>
          <cell r="C384">
            <v>30800</v>
          </cell>
          <cell r="D384">
            <v>0</v>
          </cell>
          <cell r="E384">
            <v>15400</v>
          </cell>
          <cell r="F384">
            <v>0</v>
          </cell>
          <cell r="G384">
            <v>46200</v>
          </cell>
          <cell r="H384">
            <v>0</v>
          </cell>
        </row>
        <row r="385">
          <cell r="A385" t="str">
            <v>2.2.2.3.7</v>
          </cell>
          <cell r="B385" t="str">
            <v xml:space="preserve"> ARRENDAMIENTOS </v>
          </cell>
          <cell r="C385">
            <v>45816.400000000373</v>
          </cell>
          <cell r="D385">
            <v>0</v>
          </cell>
          <cell r="E385">
            <v>65846.75</v>
          </cell>
          <cell r="F385">
            <v>0</v>
          </cell>
          <cell r="G385">
            <v>111663.15000000039</v>
          </cell>
          <cell r="H385">
            <v>0</v>
          </cell>
        </row>
        <row r="386">
          <cell r="A386" t="str">
            <v>2.2.2.3.7.1</v>
          </cell>
          <cell r="B386" t="str">
            <v>ARRENDAMIENTO A PERSONAS FISICAS RESIDENTES NACIONALES</v>
          </cell>
          <cell r="C386">
            <v>40001.420000000158</v>
          </cell>
          <cell r="D386">
            <v>0</v>
          </cell>
          <cell r="E386">
            <v>62939.26</v>
          </cell>
          <cell r="F386">
            <v>0</v>
          </cell>
          <cell r="G386">
            <v>102940.68000000017</v>
          </cell>
          <cell r="H386">
            <v>0</v>
          </cell>
        </row>
        <row r="387">
          <cell r="A387" t="str">
            <v>2.2.2.3.7.2</v>
          </cell>
          <cell r="B387" t="str">
            <v>ARRENDAMIENTO A PERSONAS MORALES RESIDENTES NACIONALES</v>
          </cell>
          <cell r="C387">
            <v>5814.9800000002142</v>
          </cell>
          <cell r="D387">
            <v>0</v>
          </cell>
          <cell r="E387">
            <v>2907.49</v>
          </cell>
          <cell r="F387">
            <v>0</v>
          </cell>
          <cell r="G387">
            <v>8722.470000000214</v>
          </cell>
          <cell r="H387">
            <v>0</v>
          </cell>
        </row>
        <row r="388">
          <cell r="A388" t="str">
            <v>2.2.2.3.8</v>
          </cell>
          <cell r="B388" t="str">
            <v xml:space="preserve"> COMBUSTIBLES Y LUBRICANTES </v>
          </cell>
          <cell r="C388">
            <v>30529.499999999302</v>
          </cell>
          <cell r="D388">
            <v>0</v>
          </cell>
          <cell r="E388">
            <v>24183.23</v>
          </cell>
          <cell r="F388">
            <v>0</v>
          </cell>
          <cell r="G388">
            <v>54712.729999999297</v>
          </cell>
          <cell r="H388">
            <v>0</v>
          </cell>
        </row>
        <row r="389">
          <cell r="A389" t="str">
            <v>2.2.2.3.8.1</v>
          </cell>
          <cell r="B389" t="str">
            <v>GASOLINA</v>
          </cell>
          <cell r="C389">
            <v>30529.499999999302</v>
          </cell>
          <cell r="D389">
            <v>0</v>
          </cell>
          <cell r="E389">
            <v>24183.23</v>
          </cell>
          <cell r="F389">
            <v>0</v>
          </cell>
          <cell r="G389">
            <v>54712.729999999297</v>
          </cell>
          <cell r="H389">
            <v>0</v>
          </cell>
        </row>
        <row r="390">
          <cell r="A390" t="str">
            <v>2.2.2.3.9</v>
          </cell>
          <cell r="B390" t="str">
            <v xml:space="preserve"> VIATICOS Y GASTOS DE VIAJE </v>
          </cell>
          <cell r="C390">
            <v>11580.061699999918</v>
          </cell>
          <cell r="D390">
            <v>0</v>
          </cell>
          <cell r="E390">
            <v>6569.3956999999991</v>
          </cell>
          <cell r="F390">
            <v>0</v>
          </cell>
          <cell r="G390">
            <v>18149.457399999916</v>
          </cell>
          <cell r="H390">
            <v>0</v>
          </cell>
        </row>
        <row r="391">
          <cell r="A391" t="str">
            <v>2.2.2.3.9.1</v>
          </cell>
          <cell r="B391" t="str">
            <v>HOSPEDAJE</v>
          </cell>
          <cell r="C391">
            <v>1342.3600000000151</v>
          </cell>
          <cell r="D391">
            <v>0</v>
          </cell>
          <cell r="E391">
            <v>334.02</v>
          </cell>
          <cell r="F391">
            <v>0</v>
          </cell>
          <cell r="G391">
            <v>1676.3800000000151</v>
          </cell>
          <cell r="H391">
            <v>0</v>
          </cell>
        </row>
        <row r="392">
          <cell r="A392" t="str">
            <v>2.2.2.3.9.2</v>
          </cell>
          <cell r="B392" t="str">
            <v>IMPUESTO DE HOSPEDAJE</v>
          </cell>
          <cell r="C392">
            <v>52.860000000000127</v>
          </cell>
          <cell r="D392">
            <v>0</v>
          </cell>
          <cell r="E392">
            <v>12.53</v>
          </cell>
          <cell r="F392">
            <v>0</v>
          </cell>
          <cell r="G392">
            <v>65.390000000000128</v>
          </cell>
          <cell r="H392">
            <v>0</v>
          </cell>
        </row>
        <row r="393">
          <cell r="A393" t="str">
            <v>2.2.2.3.9.3</v>
          </cell>
          <cell r="B393" t="str">
            <v>CONSUMO DE ALIMENTOS (VIATICOS)</v>
          </cell>
          <cell r="C393">
            <v>1168.1100000000442</v>
          </cell>
          <cell r="D393">
            <v>0</v>
          </cell>
          <cell r="E393">
            <v>0</v>
          </cell>
          <cell r="F393">
            <v>0</v>
          </cell>
          <cell r="G393">
            <v>1168.1100000000442</v>
          </cell>
          <cell r="H393">
            <v>0</v>
          </cell>
        </row>
        <row r="394">
          <cell r="A394" t="str">
            <v>2.2.2.3.9.4</v>
          </cell>
          <cell r="B394" t="str">
            <v>CUOTAS DE PEAJE</v>
          </cell>
          <cell r="C394">
            <v>7885.3516999997955</v>
          </cell>
          <cell r="D394">
            <v>0</v>
          </cell>
          <cell r="E394">
            <v>5727.5656999999992</v>
          </cell>
          <cell r="F394">
            <v>0</v>
          </cell>
          <cell r="G394">
            <v>13612.917399999795</v>
          </cell>
          <cell r="H394">
            <v>0</v>
          </cell>
        </row>
        <row r="395">
          <cell r="A395" t="str">
            <v>2.2.2.3.9.6</v>
          </cell>
          <cell r="B395" t="str">
            <v>SERVICIO DE TAXI</v>
          </cell>
          <cell r="C395">
            <v>390.00000000010186</v>
          </cell>
          <cell r="D395">
            <v>0</v>
          </cell>
          <cell r="E395">
            <v>0</v>
          </cell>
          <cell r="F395">
            <v>0</v>
          </cell>
          <cell r="G395">
            <v>390.00000000010186</v>
          </cell>
          <cell r="H395">
            <v>0</v>
          </cell>
        </row>
        <row r="396">
          <cell r="A396" t="str">
            <v>2.2.2.3.9.7</v>
          </cell>
          <cell r="B396" t="str">
            <v>BOLETOS PASAJE AUTOBUSES</v>
          </cell>
          <cell r="C396">
            <v>741.379999999961</v>
          </cell>
          <cell r="D396">
            <v>0</v>
          </cell>
          <cell r="E396">
            <v>495.28</v>
          </cell>
          <cell r="F396">
            <v>0</v>
          </cell>
          <cell r="G396">
            <v>1236.659999999961</v>
          </cell>
          <cell r="H396">
            <v>0</v>
          </cell>
        </row>
        <row r="397">
          <cell r="A397" t="str">
            <v>2.2.2.3.10</v>
          </cell>
          <cell r="B397" t="str">
            <v xml:space="preserve"> DEPRECIACIONES </v>
          </cell>
          <cell r="C397">
            <v>128653.11160000796</v>
          </cell>
          <cell r="D397">
            <v>0</v>
          </cell>
          <cell r="E397">
            <v>64326.555799999936</v>
          </cell>
          <cell r="F397">
            <v>0</v>
          </cell>
          <cell r="G397">
            <v>192979.66740000792</v>
          </cell>
          <cell r="H397">
            <v>0</v>
          </cell>
        </row>
        <row r="398">
          <cell r="A398" t="str">
            <v>2.2.2.3.10.2</v>
          </cell>
          <cell r="B398" t="str">
            <v>DEPRECIACION DE MAQUINARIA Y EQUIPO</v>
          </cell>
          <cell r="C398">
            <v>122883.66720000794</v>
          </cell>
          <cell r="D398">
            <v>0</v>
          </cell>
          <cell r="E398">
            <v>61441.83359999994</v>
          </cell>
          <cell r="F398">
            <v>0</v>
          </cell>
          <cell r="G398">
            <v>184325.5008000079</v>
          </cell>
          <cell r="H398">
            <v>0</v>
          </cell>
        </row>
        <row r="399">
          <cell r="A399" t="str">
            <v>2.2.2.3.10.3</v>
          </cell>
          <cell r="B399" t="str">
            <v>DEPRECIACION DE EQUIPO DE TRANSPORTE</v>
          </cell>
          <cell r="C399">
            <v>3119.6199999999953</v>
          </cell>
          <cell r="D399">
            <v>0</v>
          </cell>
          <cell r="E399">
            <v>1559.81</v>
          </cell>
          <cell r="F399">
            <v>0</v>
          </cell>
          <cell r="G399">
            <v>4679.4299999999948</v>
          </cell>
          <cell r="H399">
            <v>0</v>
          </cell>
        </row>
        <row r="400">
          <cell r="A400" t="str">
            <v>2.2.2.3.10.4</v>
          </cell>
          <cell r="B400" t="str">
            <v>DEPRECIACION DE MOBILIARIO Y EQUIPO DE OFICINA</v>
          </cell>
          <cell r="C400">
            <v>134.86659999999983</v>
          </cell>
          <cell r="D400">
            <v>0</v>
          </cell>
          <cell r="E400">
            <v>67.433300000000003</v>
          </cell>
          <cell r="F400">
            <v>0</v>
          </cell>
          <cell r="G400">
            <v>202.29989999999984</v>
          </cell>
          <cell r="H400">
            <v>0</v>
          </cell>
        </row>
        <row r="401">
          <cell r="A401" t="str">
            <v>2.2.2.3.10.5</v>
          </cell>
          <cell r="B401" t="str">
            <v>DEPRECIACION DE EQUIPO DE COMPUTO</v>
          </cell>
          <cell r="C401">
            <v>2514.9578000000329</v>
          </cell>
          <cell r="D401">
            <v>0</v>
          </cell>
          <cell r="E401">
            <v>1257.4789000000001</v>
          </cell>
          <cell r="F401">
            <v>0</v>
          </cell>
          <cell r="G401">
            <v>3772.4367000000329</v>
          </cell>
          <cell r="H401">
            <v>0</v>
          </cell>
        </row>
        <row r="402">
          <cell r="A402" t="str">
            <v>2.2.2.3.12</v>
          </cell>
          <cell r="B402" t="str">
            <v xml:space="preserve"> TELEFONO </v>
          </cell>
          <cell r="C402">
            <v>23047.019999997341</v>
          </cell>
          <cell r="D402">
            <v>0</v>
          </cell>
          <cell r="E402">
            <v>11620.92</v>
          </cell>
          <cell r="F402">
            <v>0</v>
          </cell>
          <cell r="G402">
            <v>34667.939999997339</v>
          </cell>
          <cell r="H402">
            <v>0</v>
          </cell>
        </row>
        <row r="403">
          <cell r="A403" t="str">
            <v>2.2.2.3.12.1</v>
          </cell>
          <cell r="B403" t="str">
            <v>TELEFONO FIJO</v>
          </cell>
          <cell r="C403">
            <v>4462.0599999999395</v>
          </cell>
          <cell r="D403">
            <v>0</v>
          </cell>
          <cell r="E403">
            <v>2231.0300000000002</v>
          </cell>
          <cell r="F403">
            <v>0</v>
          </cell>
          <cell r="G403">
            <v>6693.0899999999401</v>
          </cell>
          <cell r="H403">
            <v>0</v>
          </cell>
        </row>
        <row r="404">
          <cell r="A404" t="str">
            <v>2.2.2.3.12.2</v>
          </cell>
          <cell r="B404" t="str">
            <v xml:space="preserve"> SERVICIO DE TELEFONIA CELULAR </v>
          </cell>
          <cell r="C404">
            <v>18584.959999997402</v>
          </cell>
          <cell r="D404">
            <v>0</v>
          </cell>
          <cell r="E404">
            <v>9389.89</v>
          </cell>
          <cell r="F404">
            <v>0</v>
          </cell>
          <cell r="G404">
            <v>27974.849999997401</v>
          </cell>
          <cell r="H404">
            <v>0</v>
          </cell>
        </row>
        <row r="405">
          <cell r="A405" t="str">
            <v>2.2.2.3.12.2.1</v>
          </cell>
          <cell r="B405" t="str">
            <v>SERVICIO DE TELEFONIA CELULAR</v>
          </cell>
          <cell r="C405">
            <v>18584.959999997402</v>
          </cell>
          <cell r="D405">
            <v>0</v>
          </cell>
          <cell r="E405">
            <v>9389.89</v>
          </cell>
          <cell r="F405">
            <v>0</v>
          </cell>
          <cell r="G405">
            <v>27974.849999997401</v>
          </cell>
          <cell r="H405">
            <v>0</v>
          </cell>
        </row>
        <row r="406">
          <cell r="A406" t="str">
            <v>2.2.2.3.13</v>
          </cell>
          <cell r="B406" t="str">
            <v>INTERNET</v>
          </cell>
          <cell r="C406">
            <v>100</v>
          </cell>
          <cell r="D406">
            <v>0</v>
          </cell>
          <cell r="E406">
            <v>100</v>
          </cell>
          <cell r="F406">
            <v>0</v>
          </cell>
          <cell r="G406">
            <v>200</v>
          </cell>
          <cell r="H406">
            <v>0</v>
          </cell>
        </row>
        <row r="407">
          <cell r="A407" t="str">
            <v>2.2.2.3.14</v>
          </cell>
          <cell r="B407" t="str">
            <v xml:space="preserve"> AGUA </v>
          </cell>
          <cell r="C407">
            <v>132</v>
          </cell>
          <cell r="D407">
            <v>0</v>
          </cell>
          <cell r="E407">
            <v>264</v>
          </cell>
          <cell r="F407">
            <v>0</v>
          </cell>
          <cell r="G407">
            <v>396</v>
          </cell>
          <cell r="H407">
            <v>0</v>
          </cell>
        </row>
        <row r="408">
          <cell r="A408" t="str">
            <v>2.2.2.3.14.3</v>
          </cell>
          <cell r="B408" t="str">
            <v>AGUA PURIFICADA (GASTOS)</v>
          </cell>
          <cell r="C408">
            <v>132</v>
          </cell>
          <cell r="D408">
            <v>0</v>
          </cell>
          <cell r="E408">
            <v>264</v>
          </cell>
          <cell r="F408">
            <v>0</v>
          </cell>
          <cell r="G408">
            <v>396</v>
          </cell>
          <cell r="H408">
            <v>0</v>
          </cell>
        </row>
        <row r="409">
          <cell r="A409" t="str">
            <v>2.2.2.3.15</v>
          </cell>
          <cell r="B409" t="str">
            <v xml:space="preserve"> ENERGIA ELECTRICA </v>
          </cell>
          <cell r="C409">
            <v>0</v>
          </cell>
          <cell r="D409">
            <v>0</v>
          </cell>
          <cell r="E409">
            <v>354.22</v>
          </cell>
          <cell r="F409">
            <v>0</v>
          </cell>
          <cell r="G409">
            <v>354.22</v>
          </cell>
          <cell r="H409">
            <v>0</v>
          </cell>
        </row>
        <row r="410">
          <cell r="A410" t="str">
            <v>2.2.2.3.15.1</v>
          </cell>
          <cell r="B410" t="str">
            <v>ENERGIA ELECTRICA</v>
          </cell>
          <cell r="C410">
            <v>0</v>
          </cell>
          <cell r="D410">
            <v>0</v>
          </cell>
          <cell r="E410">
            <v>327.99</v>
          </cell>
          <cell r="F410">
            <v>0</v>
          </cell>
          <cell r="G410">
            <v>327.99</v>
          </cell>
          <cell r="H410">
            <v>0</v>
          </cell>
        </row>
        <row r="411">
          <cell r="A411" t="str">
            <v>2.2.2.3.15.2</v>
          </cell>
          <cell r="B411" t="str">
            <v>DAP (DERECHO DE ALUMBRADO PUBLICO)</v>
          </cell>
          <cell r="C411">
            <v>0</v>
          </cell>
          <cell r="D411">
            <v>0</v>
          </cell>
          <cell r="E411">
            <v>26.23</v>
          </cell>
          <cell r="F411">
            <v>0</v>
          </cell>
          <cell r="G411">
            <v>26.23</v>
          </cell>
          <cell r="H411">
            <v>0</v>
          </cell>
        </row>
        <row r="412">
          <cell r="A412" t="str">
            <v>2.2.2.3.16</v>
          </cell>
          <cell r="B412" t="str">
            <v xml:space="preserve"> VIGILANCIA Y SEGURIDAD </v>
          </cell>
          <cell r="C412">
            <v>2357.6799999999894</v>
          </cell>
          <cell r="D412">
            <v>0</v>
          </cell>
          <cell r="E412">
            <v>1178.8399999999999</v>
          </cell>
          <cell r="F412">
            <v>0</v>
          </cell>
          <cell r="G412">
            <v>3536.5199999999895</v>
          </cell>
          <cell r="H412">
            <v>0</v>
          </cell>
        </row>
        <row r="413">
          <cell r="A413" t="str">
            <v>2.2.2.3.16.1</v>
          </cell>
          <cell r="B413" t="str">
            <v>MONITOREO ALARMA</v>
          </cell>
          <cell r="C413">
            <v>2357.6799999999894</v>
          </cell>
          <cell r="D413">
            <v>0</v>
          </cell>
          <cell r="E413">
            <v>1178.8399999999999</v>
          </cell>
          <cell r="F413">
            <v>0</v>
          </cell>
          <cell r="G413">
            <v>3536.5199999999895</v>
          </cell>
          <cell r="H413">
            <v>0</v>
          </cell>
        </row>
        <row r="414">
          <cell r="A414" t="str">
            <v>2.2.2.3.17</v>
          </cell>
          <cell r="B414" t="str">
            <v>LIMPIEZA Y ASEO</v>
          </cell>
          <cell r="C414">
            <v>0</v>
          </cell>
          <cell r="D414">
            <v>0</v>
          </cell>
          <cell r="E414">
            <v>3200</v>
          </cell>
          <cell r="F414">
            <v>0</v>
          </cell>
          <cell r="G414">
            <v>3200</v>
          </cell>
          <cell r="H414">
            <v>0</v>
          </cell>
        </row>
        <row r="415">
          <cell r="A415" t="str">
            <v>2.2.2.3.18</v>
          </cell>
          <cell r="B415" t="str">
            <v xml:space="preserve"> PAPELERIA Y ARTICULOS DE OFICINA </v>
          </cell>
          <cell r="C415">
            <v>13479.130000000005</v>
          </cell>
          <cell r="D415">
            <v>0</v>
          </cell>
          <cell r="E415">
            <v>23067.25</v>
          </cell>
          <cell r="F415">
            <v>0</v>
          </cell>
          <cell r="G415">
            <v>36546.380000000005</v>
          </cell>
          <cell r="H415">
            <v>0</v>
          </cell>
        </row>
        <row r="416">
          <cell r="A416" t="str">
            <v>2.2.2.3.18.1</v>
          </cell>
          <cell r="B416" t="str">
            <v>PAPELERIA Y ARTICULOS DE OFICINA</v>
          </cell>
          <cell r="C416">
            <v>13479.130000000005</v>
          </cell>
          <cell r="D416">
            <v>0</v>
          </cell>
          <cell r="E416">
            <v>23067.25</v>
          </cell>
          <cell r="F416">
            <v>0</v>
          </cell>
          <cell r="G416">
            <v>36546.380000000005</v>
          </cell>
          <cell r="H416">
            <v>0</v>
          </cell>
        </row>
        <row r="417">
          <cell r="A417" t="str">
            <v>2.2.2.3.19</v>
          </cell>
          <cell r="B417" t="str">
            <v xml:space="preserve"> MANTENIMIENTO Y CONSERVACION </v>
          </cell>
          <cell r="C417">
            <v>39472.490000000209</v>
          </cell>
          <cell r="D417">
            <v>0</v>
          </cell>
          <cell r="E417">
            <v>19408.944799999997</v>
          </cell>
          <cell r="F417">
            <v>0</v>
          </cell>
          <cell r="G417">
            <v>58881.434800000206</v>
          </cell>
          <cell r="H417">
            <v>0</v>
          </cell>
        </row>
        <row r="418">
          <cell r="A418" t="str">
            <v>2.2.2.3.19.1</v>
          </cell>
          <cell r="B418" t="str">
            <v>MANTENIMIENTO DE MAQUINARIA Y EQUIPO</v>
          </cell>
          <cell r="C418">
            <v>28816</v>
          </cell>
          <cell r="D418">
            <v>0</v>
          </cell>
          <cell r="E418">
            <v>16508</v>
          </cell>
          <cell r="F418">
            <v>0</v>
          </cell>
          <cell r="G418">
            <v>45324</v>
          </cell>
          <cell r="H418">
            <v>0</v>
          </cell>
        </row>
        <row r="419">
          <cell r="A419" t="str">
            <v>2.2.2.3.19.5</v>
          </cell>
          <cell r="B419" t="str">
            <v>MANTENIMIENTO DE EQUIPO DE TRANSPORTE</v>
          </cell>
          <cell r="C419">
            <v>7834.4900000001653</v>
          </cell>
          <cell r="D419">
            <v>0</v>
          </cell>
          <cell r="E419">
            <v>2085.3447999999999</v>
          </cell>
          <cell r="F419">
            <v>0</v>
          </cell>
          <cell r="G419">
            <v>9919.8348000001643</v>
          </cell>
          <cell r="H419">
            <v>0</v>
          </cell>
        </row>
        <row r="420">
          <cell r="A420" t="str">
            <v>2.2.2.3.19.7</v>
          </cell>
          <cell r="B420" t="str">
            <v>MANTENIMIENTO DE OTROS EQUIPOS</v>
          </cell>
          <cell r="C420">
            <v>2822</v>
          </cell>
          <cell r="D420">
            <v>0</v>
          </cell>
          <cell r="E420">
            <v>815.6</v>
          </cell>
          <cell r="F420">
            <v>0</v>
          </cell>
          <cell r="G420">
            <v>3637.6</v>
          </cell>
          <cell r="H420">
            <v>0</v>
          </cell>
        </row>
        <row r="421">
          <cell r="A421" t="str">
            <v>2.2.2.3.20</v>
          </cell>
          <cell r="B421" t="str">
            <v xml:space="preserve"> SEGUROS Y FIANZAS </v>
          </cell>
          <cell r="C421">
            <v>3350.8800000000047</v>
          </cell>
          <cell r="D421">
            <v>0</v>
          </cell>
          <cell r="E421">
            <v>10509.289999999999</v>
          </cell>
          <cell r="F421">
            <v>0</v>
          </cell>
          <cell r="G421">
            <v>13860.170000000004</v>
          </cell>
          <cell r="H421">
            <v>0</v>
          </cell>
        </row>
        <row r="422">
          <cell r="A422" t="str">
            <v>2.2.2.3.20.3</v>
          </cell>
          <cell r="B422" t="str">
            <v>SEGUROS DE AUTOMOVIL</v>
          </cell>
          <cell r="C422">
            <v>3221.5599999999977</v>
          </cell>
          <cell r="D422">
            <v>0</v>
          </cell>
          <cell r="E422">
            <v>10444.629999999999</v>
          </cell>
          <cell r="F422">
            <v>0</v>
          </cell>
          <cell r="G422">
            <v>13666.189999999997</v>
          </cell>
          <cell r="H422">
            <v>0</v>
          </cell>
        </row>
        <row r="423">
          <cell r="A423" t="str">
            <v>2.2.2.3.20.7</v>
          </cell>
          <cell r="B423" t="str">
            <v>OTROS SEGUROS Y FIANZAS</v>
          </cell>
          <cell r="C423">
            <v>129.32000000000698</v>
          </cell>
          <cell r="D423">
            <v>0</v>
          </cell>
          <cell r="E423">
            <v>64.66</v>
          </cell>
          <cell r="F423">
            <v>0</v>
          </cell>
          <cell r="G423">
            <v>193.98000000000698</v>
          </cell>
          <cell r="H423">
            <v>0</v>
          </cell>
        </row>
        <row r="424">
          <cell r="A424" t="str">
            <v>2.2.2.3.21</v>
          </cell>
          <cell r="B424" t="str">
            <v xml:space="preserve"> OTROS IMPUESTOS Y DERECHOS </v>
          </cell>
          <cell r="C424">
            <v>0</v>
          </cell>
          <cell r="D424">
            <v>0</v>
          </cell>
          <cell r="E424">
            <v>578</v>
          </cell>
          <cell r="F424">
            <v>0</v>
          </cell>
          <cell r="G424">
            <v>578</v>
          </cell>
          <cell r="H424">
            <v>0</v>
          </cell>
        </row>
        <row r="425">
          <cell r="A425" t="str">
            <v>2.2.2.3.21.3</v>
          </cell>
          <cell r="B425" t="str">
            <v>PAGO DE DERECHOS</v>
          </cell>
          <cell r="C425">
            <v>0</v>
          </cell>
          <cell r="D425">
            <v>0</v>
          </cell>
          <cell r="E425">
            <v>578</v>
          </cell>
          <cell r="F425">
            <v>0</v>
          </cell>
          <cell r="G425">
            <v>578</v>
          </cell>
          <cell r="H425">
            <v>0</v>
          </cell>
        </row>
        <row r="426">
          <cell r="A426" t="str">
            <v>2.2.2.3.23</v>
          </cell>
          <cell r="B426" t="str">
            <v xml:space="preserve"> MULTAS </v>
          </cell>
          <cell r="C426">
            <v>0</v>
          </cell>
          <cell r="D426">
            <v>0</v>
          </cell>
          <cell r="E426">
            <v>2140.4</v>
          </cell>
          <cell r="F426">
            <v>0</v>
          </cell>
          <cell r="G426">
            <v>2140.4</v>
          </cell>
          <cell r="H426">
            <v>0</v>
          </cell>
        </row>
        <row r="427">
          <cell r="A427" t="str">
            <v>2.2.2.3.23.2</v>
          </cell>
          <cell r="B427" t="str">
            <v>MULTAS DE TRANSITO</v>
          </cell>
          <cell r="C427">
            <v>0</v>
          </cell>
          <cell r="D427">
            <v>0</v>
          </cell>
          <cell r="E427">
            <v>2140.4</v>
          </cell>
          <cell r="F427">
            <v>0</v>
          </cell>
          <cell r="G427">
            <v>2140.4</v>
          </cell>
          <cell r="H427">
            <v>0</v>
          </cell>
        </row>
        <row r="428">
          <cell r="A428" t="str">
            <v>2.2.2.3.24</v>
          </cell>
          <cell r="B428" t="str">
            <v xml:space="preserve"> CUOTAS Y SUSCRIPCIONES </v>
          </cell>
          <cell r="C428">
            <v>3448.2759000000078</v>
          </cell>
          <cell r="D428">
            <v>0</v>
          </cell>
          <cell r="E428">
            <v>1939.6551999999999</v>
          </cell>
          <cell r="F428">
            <v>0</v>
          </cell>
          <cell r="G428">
            <v>5387.931100000008</v>
          </cell>
          <cell r="H428">
            <v>0</v>
          </cell>
        </row>
        <row r="429">
          <cell r="A429" t="str">
            <v>2.2.2.3.24.8</v>
          </cell>
          <cell r="B429" t="str">
            <v>OTRAS CUOTAS Y SUSCRIPCIONES</v>
          </cell>
          <cell r="C429">
            <v>3448.2759000000078</v>
          </cell>
          <cell r="D429">
            <v>0</v>
          </cell>
          <cell r="E429">
            <v>1939.6551999999999</v>
          </cell>
          <cell r="F429">
            <v>0</v>
          </cell>
          <cell r="G429">
            <v>5387.931100000008</v>
          </cell>
          <cell r="H429">
            <v>0</v>
          </cell>
        </row>
        <row r="430">
          <cell r="A430" t="str">
            <v>2.2.2.3.34</v>
          </cell>
          <cell r="B430" t="str">
            <v xml:space="preserve"> COMISIONES BANCARIAS </v>
          </cell>
          <cell r="C430">
            <v>2353.5499999999229</v>
          </cell>
          <cell r="D430">
            <v>0</v>
          </cell>
          <cell r="E430">
            <v>738.92</v>
          </cell>
          <cell r="F430">
            <v>0.99</v>
          </cell>
          <cell r="G430">
            <v>3091.4799999999227</v>
          </cell>
          <cell r="H430">
            <v>0</v>
          </cell>
        </row>
        <row r="431">
          <cell r="A431" t="str">
            <v>2.2.2.3.34.1</v>
          </cell>
          <cell r="B431" t="str">
            <v>COMISIONES BANCARIAS</v>
          </cell>
          <cell r="C431">
            <v>2353.5499999999229</v>
          </cell>
          <cell r="D431">
            <v>0</v>
          </cell>
          <cell r="E431">
            <v>738.92</v>
          </cell>
          <cell r="F431">
            <v>0.99</v>
          </cell>
          <cell r="G431">
            <v>3091.4799999999227</v>
          </cell>
          <cell r="H431">
            <v>0</v>
          </cell>
        </row>
        <row r="432">
          <cell r="A432" t="str">
            <v>2.2.2.3.50</v>
          </cell>
          <cell r="B432" t="str">
            <v>CAFETERIA Y GASTOS DE COMEDOR</v>
          </cell>
          <cell r="C432">
            <v>5404.8178999997908</v>
          </cell>
          <cell r="D432">
            <v>0</v>
          </cell>
          <cell r="E432">
            <v>1073.1613</v>
          </cell>
          <cell r="F432">
            <v>0</v>
          </cell>
          <cell r="G432">
            <v>6477.9791999997906</v>
          </cell>
          <cell r="H432">
            <v>0</v>
          </cell>
        </row>
        <row r="433">
          <cell r="A433" t="str">
            <v>2.2.2.3.54</v>
          </cell>
          <cell r="B433" t="str">
            <v>RENTA DE AUTOMOVILES</v>
          </cell>
          <cell r="C433">
            <v>65278.140000000014</v>
          </cell>
          <cell r="D433">
            <v>0</v>
          </cell>
          <cell r="E433">
            <v>32639.07</v>
          </cell>
          <cell r="F433">
            <v>0</v>
          </cell>
          <cell r="G433">
            <v>97917.210000000021</v>
          </cell>
          <cell r="H433">
            <v>0</v>
          </cell>
        </row>
        <row r="434">
          <cell r="A434" t="str">
            <v>2.2.2.3.61</v>
          </cell>
          <cell r="B434" t="str">
            <v>GASTOS VARIOS</v>
          </cell>
          <cell r="C434">
            <v>1724.5691000001971</v>
          </cell>
          <cell r="D434">
            <v>0</v>
          </cell>
          <cell r="E434">
            <v>3285.58</v>
          </cell>
          <cell r="F434">
            <v>0</v>
          </cell>
          <cell r="G434">
            <v>5010.149100000197</v>
          </cell>
          <cell r="H434">
            <v>0</v>
          </cell>
        </row>
        <row r="435">
          <cell r="A435" t="str">
            <v>2.2.2.3.72</v>
          </cell>
          <cell r="B435" t="str">
            <v>ESTACIONAMIENTOS PUBLICOS</v>
          </cell>
          <cell r="C435">
            <v>572.27829999985988</v>
          </cell>
          <cell r="D435">
            <v>0</v>
          </cell>
          <cell r="E435">
            <v>481.16</v>
          </cell>
          <cell r="F435">
            <v>0</v>
          </cell>
          <cell r="G435">
            <v>1053.43829999986</v>
          </cell>
          <cell r="H435">
            <v>0</v>
          </cell>
        </row>
        <row r="436">
          <cell r="A436" t="str">
            <v>2.2.2.3.82</v>
          </cell>
          <cell r="B436" t="str">
            <v xml:space="preserve"> OTROS GASTOS GENERALES </v>
          </cell>
          <cell r="C436">
            <v>1351.4800000001269</v>
          </cell>
          <cell r="D436">
            <v>0</v>
          </cell>
          <cell r="E436">
            <v>1556.5</v>
          </cell>
          <cell r="F436">
            <v>0</v>
          </cell>
          <cell r="G436">
            <v>2907.9800000001269</v>
          </cell>
          <cell r="H436">
            <v>0</v>
          </cell>
        </row>
        <row r="437">
          <cell r="A437" t="str">
            <v>2.2.2.3.82.1</v>
          </cell>
          <cell r="B437" t="str">
            <v>SERVICIOS TENENCIA/REFRENDO</v>
          </cell>
          <cell r="C437">
            <v>0</v>
          </cell>
          <cell r="D437">
            <v>0</v>
          </cell>
          <cell r="E437">
            <v>1187.31</v>
          </cell>
          <cell r="F437">
            <v>0</v>
          </cell>
          <cell r="G437">
            <v>1187.3100000001164</v>
          </cell>
          <cell r="H437">
            <v>0</v>
          </cell>
        </row>
        <row r="438">
          <cell r="A438" t="str">
            <v>2.2.2.3.82.3</v>
          </cell>
          <cell r="B438" t="str">
            <v>EMPAQUES, ENVIOS</v>
          </cell>
          <cell r="C438">
            <v>1351.4800000000105</v>
          </cell>
          <cell r="D438">
            <v>0</v>
          </cell>
          <cell r="E438">
            <v>369.19</v>
          </cell>
          <cell r="F438">
            <v>0</v>
          </cell>
          <cell r="G438">
            <v>1720.6700000000105</v>
          </cell>
          <cell r="H438">
            <v>0</v>
          </cell>
        </row>
        <row r="439">
          <cell r="A439" t="str">
            <v>2.3</v>
          </cell>
          <cell r="B439" t="str">
            <v xml:space="preserve"> OTROS INGRESOS Y OTROS GASTOS </v>
          </cell>
          <cell r="C439">
            <v>0</v>
          </cell>
          <cell r="D439">
            <v>-10659.143294000445</v>
          </cell>
          <cell r="E439">
            <v>5412.0244940000002</v>
          </cell>
          <cell r="F439">
            <v>1.8607</v>
          </cell>
          <cell r="G439">
            <v>0</v>
          </cell>
          <cell r="H439">
            <v>-16069.307088000445</v>
          </cell>
        </row>
        <row r="440">
          <cell r="A440" t="str">
            <v>2.3.1</v>
          </cell>
          <cell r="B440" t="str">
            <v xml:space="preserve"> OTROS INGRESOS </v>
          </cell>
          <cell r="C440">
            <v>0</v>
          </cell>
          <cell r="D440">
            <v>0.21659900002850918</v>
          </cell>
          <cell r="E440">
            <v>64.505999000000003</v>
          </cell>
          <cell r="F440">
            <v>1.8607</v>
          </cell>
          <cell r="G440">
            <v>0</v>
          </cell>
          <cell r="H440">
            <v>-62.428699999971492</v>
          </cell>
        </row>
        <row r="441">
          <cell r="A441" t="str">
            <v>2.3.1.13</v>
          </cell>
          <cell r="B441" t="str">
            <v>AJUSTE POR SALDOS PEQUEÑOS</v>
          </cell>
          <cell r="C441">
            <v>0</v>
          </cell>
          <cell r="D441">
            <v>0.21659900002850918</v>
          </cell>
          <cell r="E441">
            <v>63.505999000000003</v>
          </cell>
          <cell r="F441">
            <v>1.8607</v>
          </cell>
          <cell r="G441">
            <v>0</v>
          </cell>
          <cell r="H441">
            <v>-61.428699999971492</v>
          </cell>
        </row>
        <row r="442">
          <cell r="A442" t="str">
            <v>2.3.1.14</v>
          </cell>
          <cell r="B442" t="str">
            <v>REDONDEO</v>
          </cell>
          <cell r="C442">
            <v>0</v>
          </cell>
          <cell r="D442">
            <v>0</v>
          </cell>
          <cell r="E442">
            <v>1</v>
          </cell>
          <cell r="F442">
            <v>0</v>
          </cell>
          <cell r="G442">
            <v>0</v>
          </cell>
          <cell r="H442">
            <v>-1</v>
          </cell>
        </row>
        <row r="443">
          <cell r="A443" t="str">
            <v>2.3.2</v>
          </cell>
          <cell r="B443" t="str">
            <v xml:space="preserve"> OTROS GASTOS </v>
          </cell>
          <cell r="C443">
            <v>10659.359893000474</v>
          </cell>
          <cell r="D443">
            <v>0</v>
          </cell>
          <cell r="E443">
            <v>5347.5184950000003</v>
          </cell>
          <cell r="F443">
            <v>0</v>
          </cell>
          <cell r="G443">
            <v>16006.878388000474</v>
          </cell>
          <cell r="H443">
            <v>0</v>
          </cell>
        </row>
        <row r="444">
          <cell r="A444" t="str">
            <v>2.3.2.1</v>
          </cell>
          <cell r="B444" t="str">
            <v>OTROS GASTOS</v>
          </cell>
          <cell r="C444">
            <v>9029.5299999985145</v>
          </cell>
          <cell r="D444">
            <v>0</v>
          </cell>
          <cell r="E444">
            <v>3717.64</v>
          </cell>
          <cell r="F444">
            <v>0</v>
          </cell>
          <cell r="G444">
            <v>12747.169999998514</v>
          </cell>
          <cell r="H444">
            <v>0</v>
          </cell>
        </row>
        <row r="445">
          <cell r="A445" t="str">
            <v>2.3.2.11</v>
          </cell>
          <cell r="B445" t="str">
            <v>MERMAS Y/O DESPERDICIOS DE INVENTARIOS</v>
          </cell>
          <cell r="C445">
            <v>1629.8298930001911</v>
          </cell>
          <cell r="D445">
            <v>0</v>
          </cell>
          <cell r="E445">
            <v>1629.8784949999999</v>
          </cell>
          <cell r="F445">
            <v>0</v>
          </cell>
          <cell r="G445">
            <v>3259.708388000191</v>
          </cell>
          <cell r="H445">
            <v>0</v>
          </cell>
        </row>
        <row r="446">
          <cell r="A446" t="str">
            <v>2.4</v>
          </cell>
          <cell r="B446" t="str">
            <v xml:space="preserve"> RESULTADO INTEGRAL DE FINANCIAMIENTO </v>
          </cell>
          <cell r="C446">
            <v>114709.52459999995</v>
          </cell>
          <cell r="D446">
            <v>0</v>
          </cell>
          <cell r="E446">
            <v>4821.3411000000006</v>
          </cell>
          <cell r="F446">
            <v>33348.972800000003</v>
          </cell>
          <cell r="G446">
            <v>86181.892899999963</v>
          </cell>
          <cell r="H446">
            <v>0</v>
          </cell>
        </row>
        <row r="447">
          <cell r="A447" t="str">
            <v>2.4.1</v>
          </cell>
          <cell r="B447" t="str">
            <v xml:space="preserve"> INTERESES A CARGO </v>
          </cell>
          <cell r="C447">
            <v>7882.7000000000098</v>
          </cell>
          <cell r="D447">
            <v>0</v>
          </cell>
          <cell r="E447">
            <v>4454.4400000000005</v>
          </cell>
          <cell r="F447">
            <v>0</v>
          </cell>
          <cell r="G447">
            <v>12337.14000000001</v>
          </cell>
          <cell r="H447">
            <v>0</v>
          </cell>
        </row>
        <row r="448">
          <cell r="A448" t="str">
            <v>2.4.1.1</v>
          </cell>
          <cell r="B448" t="str">
            <v xml:space="preserve"> INTERESES A CARGO BANCARIOS </v>
          </cell>
          <cell r="C448">
            <v>4451.5100000000093</v>
          </cell>
          <cell r="D448">
            <v>0</v>
          </cell>
          <cell r="E448">
            <v>2853.19</v>
          </cell>
          <cell r="F448">
            <v>0</v>
          </cell>
          <cell r="G448">
            <v>7304.7000000000098</v>
          </cell>
          <cell r="H448">
            <v>0</v>
          </cell>
        </row>
        <row r="449">
          <cell r="A449" t="str">
            <v>2.4.1.1.1</v>
          </cell>
          <cell r="B449" t="str">
            <v>INTERESES A CARGO NACIONALES BANCARIOS</v>
          </cell>
          <cell r="C449">
            <v>4451.5100000000093</v>
          </cell>
          <cell r="D449">
            <v>0</v>
          </cell>
          <cell r="E449">
            <v>2853.19</v>
          </cell>
          <cell r="F449">
            <v>0</v>
          </cell>
          <cell r="G449">
            <v>7304.7000000000098</v>
          </cell>
          <cell r="H449">
            <v>0</v>
          </cell>
        </row>
        <row r="450">
          <cell r="A450" t="str">
            <v>2.4.1.3</v>
          </cell>
          <cell r="B450" t="str">
            <v xml:space="preserve"> INTERESES A CARGO DE PERSONAS MORALES </v>
          </cell>
          <cell r="C450">
            <v>3431.190000000001</v>
          </cell>
          <cell r="D450">
            <v>0</v>
          </cell>
          <cell r="E450">
            <v>1601.25</v>
          </cell>
          <cell r="F450">
            <v>0</v>
          </cell>
          <cell r="G450">
            <v>5032.4400000000005</v>
          </cell>
          <cell r="H450">
            <v>0</v>
          </cell>
        </row>
        <row r="451">
          <cell r="A451" t="str">
            <v>2.4.1.3.1</v>
          </cell>
          <cell r="B451" t="str">
            <v>INTERESES A CARGO DE PERSONAS MORALES NACIONAL</v>
          </cell>
          <cell r="C451">
            <v>3431.190000000001</v>
          </cell>
          <cell r="D451">
            <v>0</v>
          </cell>
          <cell r="E451">
            <v>1601.25</v>
          </cell>
          <cell r="F451">
            <v>0</v>
          </cell>
          <cell r="G451">
            <v>5032.4400000000005</v>
          </cell>
          <cell r="H451">
            <v>0</v>
          </cell>
        </row>
        <row r="452">
          <cell r="A452" t="str">
            <v>2.4.3</v>
          </cell>
          <cell r="B452" t="str">
            <v xml:space="preserve"> FLUCTUACION CAMBIARIA </v>
          </cell>
          <cell r="C452">
            <v>106826.82459999993</v>
          </cell>
          <cell r="D452">
            <v>0</v>
          </cell>
          <cell r="E452">
            <v>366.90109999999999</v>
          </cell>
          <cell r="F452">
            <v>29639.059000000001</v>
          </cell>
          <cell r="G452">
            <v>77554.666699999943</v>
          </cell>
          <cell r="H452">
            <v>0</v>
          </cell>
        </row>
        <row r="453">
          <cell r="A453" t="str">
            <v>2.4.3.1</v>
          </cell>
          <cell r="B453" t="str">
            <v xml:space="preserve"> PERDIDA CAMBIARIA </v>
          </cell>
          <cell r="C453">
            <v>108165.80619999999</v>
          </cell>
          <cell r="D453">
            <v>0</v>
          </cell>
          <cell r="E453">
            <v>366.90109999999999</v>
          </cell>
          <cell r="F453">
            <v>0</v>
          </cell>
          <cell r="G453">
            <v>108532.70729999999</v>
          </cell>
          <cell r="H453">
            <v>0</v>
          </cell>
        </row>
        <row r="454">
          <cell r="A454" t="str">
            <v>2.4.3.1.1</v>
          </cell>
          <cell r="B454" t="str">
            <v>PERDIDA CAMBIARIA</v>
          </cell>
          <cell r="C454">
            <v>108165.80619999999</v>
          </cell>
          <cell r="D454">
            <v>0</v>
          </cell>
          <cell r="E454">
            <v>366.90109999999999</v>
          </cell>
          <cell r="F454">
            <v>0</v>
          </cell>
          <cell r="G454">
            <v>108532.70729999999</v>
          </cell>
          <cell r="H454">
            <v>0</v>
          </cell>
        </row>
        <row r="455">
          <cell r="A455" t="str">
            <v>2.4.3.2</v>
          </cell>
          <cell r="B455" t="str">
            <v xml:space="preserve"> GANANCIA CAMBIARIA </v>
          </cell>
          <cell r="C455">
            <v>0</v>
          </cell>
          <cell r="D455">
            <v>1338.9816000000574</v>
          </cell>
          <cell r="E455">
            <v>0</v>
          </cell>
          <cell r="F455">
            <v>29639.059000000001</v>
          </cell>
          <cell r="G455">
            <v>0</v>
          </cell>
          <cell r="H455">
            <v>30978.040600000058</v>
          </cell>
        </row>
        <row r="456">
          <cell r="A456" t="str">
            <v>2.4.3.2.1</v>
          </cell>
          <cell r="B456" t="str">
            <v>GANANCIA CAMBIARIA</v>
          </cell>
          <cell r="C456">
            <v>0</v>
          </cell>
          <cell r="D456">
            <v>1338.9816000000574</v>
          </cell>
          <cell r="E456">
            <v>0</v>
          </cell>
          <cell r="F456">
            <v>29639.059000000001</v>
          </cell>
          <cell r="G456">
            <v>0</v>
          </cell>
          <cell r="H456">
            <v>30978.040600000058</v>
          </cell>
        </row>
        <row r="457">
          <cell r="A457" t="str">
            <v>2.4.6</v>
          </cell>
          <cell r="B457" t="str">
            <v xml:space="preserve"> OTROS CONCEPTOS FINANCIEROS </v>
          </cell>
          <cell r="C457">
            <v>0</v>
          </cell>
          <cell r="D457">
            <v>0</v>
          </cell>
          <cell r="E457">
            <v>0</v>
          </cell>
          <cell r="F457">
            <v>3709.9137999999998</v>
          </cell>
          <cell r="G457">
            <v>-3709.9137999999998</v>
          </cell>
          <cell r="H457">
            <v>0</v>
          </cell>
        </row>
        <row r="458">
          <cell r="A458" t="str">
            <v>2.4.6.2</v>
          </cell>
          <cell r="B458" t="str">
            <v xml:space="preserve"> OTROS CONCEPTOS FINANCIEROS A FAVOR </v>
          </cell>
          <cell r="C458">
            <v>0</v>
          </cell>
          <cell r="D458">
            <v>0</v>
          </cell>
          <cell r="E458">
            <v>0</v>
          </cell>
          <cell r="F458">
            <v>3709.9137999999998</v>
          </cell>
          <cell r="G458">
            <v>0</v>
          </cell>
          <cell r="H458">
            <v>3709.9137999999998</v>
          </cell>
        </row>
        <row r="459">
          <cell r="A459" t="str">
            <v>2.4.6.2.2</v>
          </cell>
          <cell r="B459" t="str">
            <v>DESCUENTO SOBRE COMPRAS COMERCIAL</v>
          </cell>
          <cell r="C459">
            <v>0</v>
          </cell>
          <cell r="D459">
            <v>0</v>
          </cell>
          <cell r="E459">
            <v>0</v>
          </cell>
          <cell r="F459">
            <v>3709.9137999999998</v>
          </cell>
          <cell r="G459">
            <v>0</v>
          </cell>
          <cell r="H459">
            <v>3709.9137999999998</v>
          </cell>
        </row>
        <row r="460">
          <cell r="A460"/>
          <cell r="B460" t="str">
            <v>&lt;div align="right"&gt; TOTALES &lt;/div&gt;</v>
          </cell>
          <cell r="C460">
            <v>22360344.874447279</v>
          </cell>
          <cell r="D460">
            <v>22360345.546592951</v>
          </cell>
          <cell r="E460">
            <v>9981312.5683898963</v>
          </cell>
          <cell r="F460">
            <v>9981312.5684738979</v>
          </cell>
          <cell r="G460">
            <v>24429934.972189285</v>
          </cell>
          <cell r="H460">
            <v>24429935.644418951</v>
          </cell>
        </row>
      </sheetData>
      <sheetData sheetId="3">
        <row r="2">
          <cell r="A2" t="str">
            <v>1.1</v>
          </cell>
          <cell r="B2" t="str">
            <v xml:space="preserve"> ACTIVO </v>
          </cell>
          <cell r="C2">
            <v>20793699.295000836</v>
          </cell>
          <cell r="D2">
            <v>0</v>
          </cell>
          <cell r="E2">
            <v>5063177.6176420012</v>
          </cell>
          <cell r="F2">
            <v>4883955.2252219999</v>
          </cell>
          <cell r="G2">
            <v>20972921.68742083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17050164.173000809</v>
          </cell>
          <cell r="D3">
            <v>0</v>
          </cell>
          <cell r="E3">
            <v>5063177.6176420012</v>
          </cell>
          <cell r="F3">
            <v>4820275.8249220001</v>
          </cell>
          <cell r="G3">
            <v>17293065.965720803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287250.40345242375</v>
          </cell>
          <cell r="D4">
            <v>0</v>
          </cell>
          <cell r="E4">
            <v>2270182.9899999998</v>
          </cell>
          <cell r="F4">
            <v>2151952.41</v>
          </cell>
          <cell r="G4">
            <v>405480.98345242348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287250.40345242375</v>
          </cell>
          <cell r="D5">
            <v>0</v>
          </cell>
          <cell r="E5">
            <v>2270182.9899999998</v>
          </cell>
          <cell r="F5">
            <v>2151952.41</v>
          </cell>
          <cell r="G5">
            <v>405480.98345242348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287250.40345242375</v>
          </cell>
          <cell r="D6">
            <v>0</v>
          </cell>
          <cell r="E6">
            <v>2270182.9899999998</v>
          </cell>
          <cell r="F6">
            <v>2151952.41</v>
          </cell>
          <cell r="G6">
            <v>405480.98345242348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38060</v>
          </cell>
          <cell r="F7">
            <v>38060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38060</v>
          </cell>
          <cell r="F8">
            <v>38060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38060</v>
          </cell>
          <cell r="F9">
            <v>38060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280435.86065242474</v>
          </cell>
          <cell r="D10">
            <v>0</v>
          </cell>
          <cell r="E10">
            <v>2232122.9899999998</v>
          </cell>
          <cell r="F10">
            <v>2113892.41</v>
          </cell>
          <cell r="G10">
            <v>398666.44065242447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280435.86065242474</v>
          </cell>
          <cell r="D11">
            <v>0</v>
          </cell>
          <cell r="E11">
            <v>2232122.9899999998</v>
          </cell>
          <cell r="F11">
            <v>2113892.41</v>
          </cell>
          <cell r="G11">
            <v>398666.44065242447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70492.180700406432</v>
          </cell>
          <cell r="D12">
            <v>0</v>
          </cell>
          <cell r="E12">
            <v>1499879.4</v>
          </cell>
          <cell r="F12">
            <v>1281434.83</v>
          </cell>
          <cell r="G12">
            <v>288936.75070040626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5840.8400000184774</v>
          </cell>
          <cell r="D13">
            <v>0</v>
          </cell>
          <cell r="E13">
            <v>157920.04999999999</v>
          </cell>
          <cell r="F13">
            <v>156255.56</v>
          </cell>
          <cell r="G13">
            <v>7505.3300000184681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204102.83999999985</v>
          </cell>
          <cell r="D14">
            <v>0</v>
          </cell>
          <cell r="E14">
            <v>574323.53999999992</v>
          </cell>
          <cell r="F14">
            <v>676202.02</v>
          </cell>
          <cell r="G14">
            <v>102224.35999999975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4008869.8019047435</v>
          </cell>
          <cell r="D15">
            <v>0</v>
          </cell>
          <cell r="E15">
            <v>1601690.0926080002</v>
          </cell>
          <cell r="F15">
            <v>1525584.3084190001</v>
          </cell>
          <cell r="G15">
            <v>4084975.5860937429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3734926.7733489838</v>
          </cell>
          <cell r="D16">
            <v>0</v>
          </cell>
          <cell r="E16">
            <v>1601690.0926080002</v>
          </cell>
          <cell r="F16">
            <v>1516266.5691190001</v>
          </cell>
          <cell r="G16">
            <v>3820350.2968379832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3734926.7733489838</v>
          </cell>
          <cell r="D17">
            <v>0</v>
          </cell>
          <cell r="E17">
            <v>1601690.0926080002</v>
          </cell>
          <cell r="F17">
            <v>1516266.5691190001</v>
          </cell>
          <cell r="G17">
            <v>3820350.2968379832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10996.014731572941</v>
          </cell>
          <cell r="D19">
            <v>0</v>
          </cell>
          <cell r="E19">
            <v>127964.904216</v>
          </cell>
          <cell r="F19">
            <v>138026.10621500001</v>
          </cell>
          <cell r="G19">
            <v>934.81273257292924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4176.0043999990448</v>
          </cell>
          <cell r="D20">
            <v>0</v>
          </cell>
          <cell r="E20">
            <v>4176</v>
          </cell>
          <cell r="F20">
            <v>2784</v>
          </cell>
          <cell r="G20">
            <v>5568.0043999990448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16864.080000000075</v>
          </cell>
          <cell r="D21">
            <v>0</v>
          </cell>
          <cell r="E21">
            <v>0</v>
          </cell>
          <cell r="F21">
            <v>16864.080000000002</v>
          </cell>
          <cell r="G21">
            <v>0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128191.27730399603</v>
          </cell>
          <cell r="D22">
            <v>0</v>
          </cell>
          <cell r="E22">
            <v>10440</v>
          </cell>
          <cell r="F22">
            <v>0</v>
          </cell>
          <cell r="G22">
            <v>138631.27730399603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105098.67610000004</v>
          </cell>
          <cell r="D23">
            <v>0</v>
          </cell>
          <cell r="E23">
            <v>0</v>
          </cell>
          <cell r="F23">
            <v>0</v>
          </cell>
          <cell r="G23">
            <v>105098.67610000004</v>
          </cell>
          <cell r="H23">
            <v>0</v>
          </cell>
        </row>
        <row r="24">
          <cell r="A24" t="str">
            <v>1.1.1.3.1.1.14</v>
          </cell>
          <cell r="B24" t="str">
            <v xml:space="preserve">CLINICA FUTURA S.A. DE C.V.  </v>
          </cell>
          <cell r="C24">
            <v>61928.722800000003</v>
          </cell>
          <cell r="D24">
            <v>0</v>
          </cell>
          <cell r="E24">
            <v>0</v>
          </cell>
          <cell r="F24">
            <v>0</v>
          </cell>
          <cell r="G24">
            <v>61928.722800000003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143571.44179900829</v>
          </cell>
          <cell r="D25">
            <v>0</v>
          </cell>
          <cell r="E25">
            <v>116609.6496</v>
          </cell>
          <cell r="F25">
            <v>195773.2</v>
          </cell>
          <cell r="G25">
            <v>64407.89139900828</v>
          </cell>
          <cell r="H25">
            <v>0</v>
          </cell>
        </row>
        <row r="26">
          <cell r="A26" t="str">
            <v>1.1.1.3.1.1.17</v>
          </cell>
          <cell r="B26" t="str">
            <v xml:space="preserve">HOSPITAL SANTA COLETA, S.A.DE C.V.  </v>
          </cell>
          <cell r="C26">
            <v>0</v>
          </cell>
          <cell r="D26">
            <v>0</v>
          </cell>
          <cell r="E26">
            <v>103081.4396</v>
          </cell>
          <cell r="F26">
            <v>0</v>
          </cell>
          <cell r="G26">
            <v>103081.4396</v>
          </cell>
          <cell r="H26">
            <v>0</v>
          </cell>
        </row>
        <row r="27">
          <cell r="A27" t="str">
            <v>1.1.1.3.1.1.20</v>
          </cell>
          <cell r="B27" t="str">
            <v xml:space="preserve">CENTRO HOSPITALARIO UNIVERSIDAD S.A. DE C.V.  </v>
          </cell>
          <cell r="C27">
            <v>456790.85240601934</v>
          </cell>
          <cell r="D27">
            <v>0</v>
          </cell>
          <cell r="E27">
            <v>61774.210800000001</v>
          </cell>
          <cell r="F27">
            <v>73608.333598999961</v>
          </cell>
          <cell r="G27">
            <v>444956.7296070194</v>
          </cell>
          <cell r="H27">
            <v>0</v>
          </cell>
        </row>
        <row r="28">
          <cell r="A28" t="str">
            <v>1.1.1.3.1.1.21</v>
          </cell>
          <cell r="B28" t="str">
            <v xml:space="preserve">CENTRO HOSPITALARIO PATRIOTISMO S.A. DE C.V.  </v>
          </cell>
          <cell r="C28">
            <v>229005.91659899894</v>
          </cell>
          <cell r="D28">
            <v>0</v>
          </cell>
          <cell r="E28">
            <v>0</v>
          </cell>
          <cell r="F28">
            <v>0</v>
          </cell>
          <cell r="G28">
            <v>229005.91659899894</v>
          </cell>
          <cell r="H28">
            <v>0</v>
          </cell>
        </row>
        <row r="29">
          <cell r="A29" t="str">
            <v>1.1.1.3.1.1.22</v>
          </cell>
          <cell r="B29" t="str">
            <v xml:space="preserve">WTC SPORTS CLINIC AMBULATORIAS S.A. DE C.V.  </v>
          </cell>
          <cell r="C29">
            <v>133720.65920500015</v>
          </cell>
          <cell r="D29">
            <v>0</v>
          </cell>
          <cell r="E29">
            <v>39622.804400000001</v>
          </cell>
          <cell r="F29">
            <v>0</v>
          </cell>
          <cell r="G29">
            <v>173343.46360500014</v>
          </cell>
          <cell r="H29">
            <v>0</v>
          </cell>
        </row>
        <row r="30">
          <cell r="A30" t="str">
            <v>1.1.1.3.1.1.23</v>
          </cell>
          <cell r="B30" t="str">
            <v xml:space="preserve">DISTRIBUIDORA DE ARTROSERVICIOS SA DE CV  </v>
          </cell>
          <cell r="C30">
            <v>0</v>
          </cell>
          <cell r="D30">
            <v>0</v>
          </cell>
          <cell r="E30">
            <v>29580</v>
          </cell>
          <cell r="F30">
            <v>29580</v>
          </cell>
          <cell r="G30">
            <v>0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207670.63980600704</v>
          </cell>
          <cell r="D32">
            <v>0</v>
          </cell>
          <cell r="E32">
            <v>64223.075199999999</v>
          </cell>
          <cell r="F32">
            <v>107201.620402</v>
          </cell>
          <cell r="G32">
            <v>164692.09460400703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163100.99719699984</v>
          </cell>
          <cell r="D33">
            <v>0</v>
          </cell>
          <cell r="E33">
            <v>2018.4</v>
          </cell>
          <cell r="F33">
            <v>0</v>
          </cell>
          <cell r="G33">
            <v>165119.39719699984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0</v>
          </cell>
          <cell r="D34">
            <v>0</v>
          </cell>
          <cell r="E34">
            <v>47879.2552</v>
          </cell>
          <cell r="F34">
            <v>0</v>
          </cell>
          <cell r="G34">
            <v>47879.260001999311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96822.997600999544</v>
          </cell>
          <cell r="D36">
            <v>0</v>
          </cell>
          <cell r="E36">
            <v>0</v>
          </cell>
          <cell r="F36">
            <v>0</v>
          </cell>
          <cell r="G36">
            <v>96822.997600999544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39470.990401000192</v>
          </cell>
          <cell r="D37">
            <v>0</v>
          </cell>
          <cell r="E37">
            <v>0</v>
          </cell>
          <cell r="F37">
            <v>0</v>
          </cell>
          <cell r="G37">
            <v>39470.990401000192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92084.517199999769</v>
          </cell>
          <cell r="D38">
            <v>0</v>
          </cell>
          <cell r="E38">
            <v>0</v>
          </cell>
          <cell r="F38">
            <v>0</v>
          </cell>
          <cell r="G38">
            <v>92084.517199999769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23902.393661378999</v>
          </cell>
          <cell r="D39">
            <v>0</v>
          </cell>
          <cell r="E39">
            <v>0</v>
          </cell>
          <cell r="F39">
            <v>0</v>
          </cell>
          <cell r="G39">
            <v>23902.393661378999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2900.0120010010432</v>
          </cell>
          <cell r="D40">
            <v>0</v>
          </cell>
          <cell r="E40">
            <v>0</v>
          </cell>
          <cell r="F40">
            <v>0</v>
          </cell>
          <cell r="G40">
            <v>2900.0120010010432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1.1.1.3.1.1.44</v>
          </cell>
          <cell r="B42" t="str">
            <v xml:space="preserve">MEDICA IDEAS S.A. DE C.V.  </v>
          </cell>
          <cell r="C42">
            <v>0</v>
          </cell>
          <cell r="D42">
            <v>0</v>
          </cell>
          <cell r="E42">
            <v>76401.045199999993</v>
          </cell>
          <cell r="F42">
            <v>0</v>
          </cell>
          <cell r="G42">
            <v>76401.042000000074</v>
          </cell>
          <cell r="H42">
            <v>0</v>
          </cell>
        </row>
        <row r="43">
          <cell r="A43" t="str">
            <v>1.1.1.3.1.1.46</v>
          </cell>
          <cell r="B43" t="str">
            <v xml:space="preserve">HBD CENTRO DE CIRUGIA DE CORTA ESTANCIA MEXICO UNO S A P I DE C V  </v>
          </cell>
          <cell r="C43">
            <v>204464.88239999989</v>
          </cell>
          <cell r="D43">
            <v>0</v>
          </cell>
          <cell r="E43">
            <v>0</v>
          </cell>
          <cell r="F43">
            <v>0</v>
          </cell>
          <cell r="G43">
            <v>204464.88239999989</v>
          </cell>
          <cell r="H43">
            <v>0</v>
          </cell>
        </row>
        <row r="44">
          <cell r="A44" t="str">
            <v>1.1.1.3.1.1.48</v>
          </cell>
          <cell r="B44" t="str">
            <v xml:space="preserve">SATELITE SPORTS CLINIC AMBULATORIAS S.A. DE C.V.  </v>
          </cell>
          <cell r="C44">
            <v>64676.008400000166</v>
          </cell>
          <cell r="D44">
            <v>0</v>
          </cell>
          <cell r="E44">
            <v>0</v>
          </cell>
          <cell r="F44">
            <v>0</v>
          </cell>
          <cell r="G44">
            <v>64676.008400000166</v>
          </cell>
          <cell r="H44">
            <v>0</v>
          </cell>
        </row>
        <row r="45">
          <cell r="A45" t="str">
            <v>1.1.1.3.1.1.50</v>
          </cell>
          <cell r="B45" t="str">
            <v xml:space="preserve">STROPS SERVICIOS S.A. DE C.V.  </v>
          </cell>
          <cell r="C45">
            <v>14586.08</v>
          </cell>
          <cell r="D45">
            <v>0</v>
          </cell>
          <cell r="E45">
            <v>0</v>
          </cell>
          <cell r="F45">
            <v>0</v>
          </cell>
          <cell r="G45">
            <v>14586.08</v>
          </cell>
          <cell r="H45">
            <v>0</v>
          </cell>
        </row>
        <row r="46">
          <cell r="A46" t="str">
            <v>1.1.1.3.1.1.51</v>
          </cell>
          <cell r="B46" t="str">
            <v xml:space="preserve">Sistema Municipal Para el Desarrollo Integral de la Familia del Municipio de Corregidora, Qro.  </v>
          </cell>
          <cell r="C46">
            <v>3000</v>
          </cell>
          <cell r="D46">
            <v>0</v>
          </cell>
          <cell r="E46">
            <v>0</v>
          </cell>
          <cell r="F46">
            <v>0</v>
          </cell>
          <cell r="G46">
            <v>3000</v>
          </cell>
          <cell r="H46">
            <v>0</v>
          </cell>
        </row>
        <row r="47">
          <cell r="A47" t="str">
            <v>1.1.1.3.1.1.52</v>
          </cell>
          <cell r="B47" t="str">
            <v xml:space="preserve">CLINICA DE ESPECIALIDADES MEDICAS DEL SUR SC  </v>
          </cell>
          <cell r="C47">
            <v>58260.354431002866</v>
          </cell>
          <cell r="D47">
            <v>0</v>
          </cell>
          <cell r="E47">
            <v>13666.3776</v>
          </cell>
          <cell r="F47">
            <v>1136.162</v>
          </cell>
          <cell r="G47">
            <v>70790.570031002862</v>
          </cell>
          <cell r="H47">
            <v>0</v>
          </cell>
        </row>
        <row r="48">
          <cell r="A48" t="str">
            <v>1.1.1.3.1.1.53</v>
          </cell>
          <cell r="B48" t="str">
            <v xml:space="preserve">NUEVO SANATORIO DURANGO S.A DE C.V  </v>
          </cell>
          <cell r="C48">
            <v>78145.72040000069</v>
          </cell>
          <cell r="D48">
            <v>0</v>
          </cell>
          <cell r="E48">
            <v>0</v>
          </cell>
          <cell r="F48">
            <v>78145.708399999989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24882.000396996737</v>
          </cell>
          <cell r="D52">
            <v>0</v>
          </cell>
          <cell r="E52">
            <v>208938.57800800001</v>
          </cell>
          <cell r="F52">
            <v>201259.378108</v>
          </cell>
          <cell r="G52">
            <v>32561.200296996743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274605.76000099897</v>
          </cell>
          <cell r="D53">
            <v>0</v>
          </cell>
          <cell r="E53">
            <v>75947.172000000006</v>
          </cell>
          <cell r="F53">
            <v>0</v>
          </cell>
          <cell r="G53">
            <v>350552.93200099899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16122.628399999929</v>
          </cell>
          <cell r="D54">
            <v>0</v>
          </cell>
          <cell r="E54">
            <v>0</v>
          </cell>
          <cell r="F54">
            <v>0</v>
          </cell>
          <cell r="G54">
            <v>16122.628399999929</v>
          </cell>
          <cell r="H54">
            <v>0</v>
          </cell>
        </row>
        <row r="55">
          <cell r="A55" t="str">
            <v>1.1.1.3.1.1.121</v>
          </cell>
          <cell r="B55" t="str">
            <v>GUSTAVO DE JESÚS RESENDIZ MUÑOZ</v>
          </cell>
          <cell r="C55">
            <v>0</v>
          </cell>
          <cell r="D55">
            <v>0</v>
          </cell>
          <cell r="E55">
            <v>34800</v>
          </cell>
          <cell r="F55">
            <v>34800</v>
          </cell>
          <cell r="G55">
            <v>0</v>
          </cell>
          <cell r="H55">
            <v>0</v>
          </cell>
        </row>
        <row r="56">
          <cell r="A56" t="str">
            <v>1.1.1.3.1.1.148</v>
          </cell>
          <cell r="B56" t="str">
            <v xml:space="preserve">SANATORIO TRINIDAD S.A. DE C.V.  </v>
          </cell>
          <cell r="C56">
            <v>0</v>
          </cell>
          <cell r="D56">
            <v>0</v>
          </cell>
          <cell r="E56">
            <v>23918.411199999999</v>
          </cell>
          <cell r="F56">
            <v>0</v>
          </cell>
          <cell r="G56">
            <v>23918.411198999758</v>
          </cell>
          <cell r="H56">
            <v>0</v>
          </cell>
        </row>
        <row r="57">
          <cell r="A57" t="str">
            <v>1.1.1.3.1.1.185</v>
          </cell>
          <cell r="B57" t="str">
            <v>OLGA ARMINDA SALIM BALBOA</v>
          </cell>
          <cell r="C57">
            <v>31917.63200099998</v>
          </cell>
          <cell r="D57">
            <v>0</v>
          </cell>
          <cell r="E57">
            <v>0</v>
          </cell>
          <cell r="F57">
            <v>0</v>
          </cell>
          <cell r="G57">
            <v>31917.63200099998</v>
          </cell>
          <cell r="H57">
            <v>0</v>
          </cell>
        </row>
        <row r="58">
          <cell r="A58" t="str">
            <v>1.1.1.3.1.1.198</v>
          </cell>
          <cell r="B58" t="str">
            <v>JESUS IVAN MUÑOZ DIAZ</v>
          </cell>
          <cell r="C58">
            <v>127.23999999999978</v>
          </cell>
          <cell r="D58">
            <v>0</v>
          </cell>
          <cell r="E58">
            <v>0</v>
          </cell>
          <cell r="F58">
            <v>0</v>
          </cell>
          <cell r="G58">
            <v>127.23999999999978</v>
          </cell>
          <cell r="H58">
            <v>0</v>
          </cell>
        </row>
        <row r="59">
          <cell r="A59" t="str">
            <v>1.1.1.3.1.1.199</v>
          </cell>
          <cell r="B59" t="str">
            <v xml:space="preserve">PLANET MART SERVICES S.A DE C.V.  </v>
          </cell>
          <cell r="C59">
            <v>157563.88120099902</v>
          </cell>
          <cell r="D59">
            <v>0</v>
          </cell>
          <cell r="E59">
            <v>101381.00719999999</v>
          </cell>
          <cell r="F59">
            <v>157563.87880000001</v>
          </cell>
          <cell r="G59">
            <v>101381.00960099901</v>
          </cell>
          <cell r="H59">
            <v>0</v>
          </cell>
        </row>
        <row r="60">
          <cell r="A60" t="str">
            <v>1.1.1.3.1.1.212</v>
          </cell>
          <cell r="B60" t="str">
            <v xml:space="preserve">SOCIEDAD DE BENEFICENCIA ESPAÑOLA IAP  </v>
          </cell>
          <cell r="C60">
            <v>0</v>
          </cell>
          <cell r="D60">
            <v>0</v>
          </cell>
          <cell r="E60">
            <v>13554.6</v>
          </cell>
          <cell r="F60">
            <v>0</v>
          </cell>
          <cell r="G60">
            <v>13554.6</v>
          </cell>
          <cell r="H60">
            <v>0</v>
          </cell>
        </row>
        <row r="61">
          <cell r="A61" t="str">
            <v>1.1.1.3.1.1.221</v>
          </cell>
          <cell r="B61" t="str">
            <v xml:space="preserve">BUPA MEXICO COMPAÑIA DE SEGUROS S,A DE C.V.  </v>
          </cell>
          <cell r="C61">
            <v>11663.99992</v>
          </cell>
          <cell r="D61">
            <v>0</v>
          </cell>
          <cell r="E61">
            <v>0</v>
          </cell>
          <cell r="F61">
            <v>0</v>
          </cell>
          <cell r="G61">
            <v>11663.99992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12823.3505</v>
          </cell>
          <cell r="D62">
            <v>0</v>
          </cell>
          <cell r="E62">
            <v>64055.020200000014</v>
          </cell>
          <cell r="F62">
            <v>64043.350599000012</v>
          </cell>
          <cell r="G62">
            <v>12835.020101000002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15997.130798999977</v>
          </cell>
          <cell r="D64">
            <v>0</v>
          </cell>
          <cell r="E64">
            <v>0</v>
          </cell>
          <cell r="F64">
            <v>0</v>
          </cell>
          <cell r="G64">
            <v>15997.130798999977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129040.96359699965</v>
          </cell>
          <cell r="D65">
            <v>0</v>
          </cell>
          <cell r="E65">
            <v>0</v>
          </cell>
          <cell r="F65">
            <v>0</v>
          </cell>
          <cell r="G65">
            <v>129040.96359699965</v>
          </cell>
          <cell r="H65">
            <v>0</v>
          </cell>
        </row>
        <row r="66">
          <cell r="A66" t="str">
            <v>1.1.1.3.1.1.290</v>
          </cell>
          <cell r="B66" t="str">
            <v>GUILLERMINA JIMENEZ RODRIGUEZ</v>
          </cell>
          <cell r="C66">
            <v>3.5500000000001819</v>
          </cell>
          <cell r="D66">
            <v>0</v>
          </cell>
          <cell r="E66">
            <v>0</v>
          </cell>
          <cell r="F66">
            <v>0</v>
          </cell>
          <cell r="G66">
            <v>3.5500000000001819</v>
          </cell>
          <cell r="H66">
            <v>0</v>
          </cell>
        </row>
        <row r="67">
          <cell r="A67" t="str">
            <v>1.1.1.3.1.1.313</v>
          </cell>
          <cell r="B67" t="str">
            <v xml:space="preserve">VELY GRUPO MEDICO QUIRURGICO S.A. DE C.V.  </v>
          </cell>
          <cell r="C67">
            <v>61797.120799000011</v>
          </cell>
          <cell r="D67">
            <v>0</v>
          </cell>
          <cell r="E67">
            <v>0</v>
          </cell>
          <cell r="F67">
            <v>61797.120799000011</v>
          </cell>
          <cell r="G67">
            <v>0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81310.200000000128</v>
          </cell>
          <cell r="D68">
            <v>0</v>
          </cell>
          <cell r="E68">
            <v>0</v>
          </cell>
          <cell r="F68">
            <v>62919.55999999999</v>
          </cell>
          <cell r="G68">
            <v>18390.640000000138</v>
          </cell>
          <cell r="H68">
            <v>0</v>
          </cell>
        </row>
        <row r="69">
          <cell r="A69" t="str">
            <v>1.1.1.3.1.1.336</v>
          </cell>
          <cell r="B69" t="str">
            <v xml:space="preserve">SEGUROS INBURSA S.A. GRUPO FINANCIERO INBURSA  </v>
          </cell>
          <cell r="C69">
            <v>0</v>
          </cell>
          <cell r="D69">
            <v>0</v>
          </cell>
          <cell r="E69">
            <v>83951.705600000001</v>
          </cell>
          <cell r="F69">
            <v>0</v>
          </cell>
          <cell r="G69">
            <v>83951.705600000001</v>
          </cell>
          <cell r="H69">
            <v>0</v>
          </cell>
        </row>
        <row r="70">
          <cell r="A70" t="str">
            <v>1.1.1.3.1.1.360</v>
          </cell>
          <cell r="B70" t="str">
            <v xml:space="preserve">SYS ATENCION MEDICA S.C.  </v>
          </cell>
          <cell r="C70">
            <v>0</v>
          </cell>
          <cell r="D70">
            <v>0</v>
          </cell>
          <cell r="E70">
            <v>5800</v>
          </cell>
          <cell r="F70">
            <v>5800</v>
          </cell>
          <cell r="G70">
            <v>0</v>
          </cell>
          <cell r="H70">
            <v>0</v>
          </cell>
        </row>
        <row r="71">
          <cell r="A71" t="str">
            <v>1.1.1.3.1.1.373</v>
          </cell>
          <cell r="B71" t="str">
            <v xml:space="preserve">PROVEEDORA GENUS S.A. DE C.V.  </v>
          </cell>
          <cell r="C71">
            <v>0</v>
          </cell>
          <cell r="D71">
            <v>0</v>
          </cell>
          <cell r="E71">
            <v>129428.16</v>
          </cell>
          <cell r="F71">
            <v>129428.160001</v>
          </cell>
          <cell r="G71">
            <v>0</v>
          </cell>
          <cell r="H71">
            <v>0</v>
          </cell>
        </row>
        <row r="72">
          <cell r="A72" t="str">
            <v>1.1.1.3.1.1.376</v>
          </cell>
          <cell r="B72" t="str">
            <v xml:space="preserve">ORTOLAP DEL SURESTE SA DE CV  </v>
          </cell>
          <cell r="C72">
            <v>117977.8348</v>
          </cell>
          <cell r="D72">
            <v>0</v>
          </cell>
          <cell r="E72">
            <v>0</v>
          </cell>
          <cell r="F72">
            <v>0</v>
          </cell>
          <cell r="G72">
            <v>117977.8348</v>
          </cell>
          <cell r="H72">
            <v>0</v>
          </cell>
        </row>
        <row r="73">
          <cell r="A73" t="str">
            <v>1.1.1.3.1.1.384</v>
          </cell>
          <cell r="B73" t="str">
            <v xml:space="preserve">SURGICAL SKILLS SC  </v>
          </cell>
          <cell r="C73">
            <v>0</v>
          </cell>
          <cell r="D73">
            <v>0</v>
          </cell>
          <cell r="E73">
            <v>2900</v>
          </cell>
          <cell r="F73">
            <v>2900</v>
          </cell>
          <cell r="G73">
            <v>0</v>
          </cell>
          <cell r="H73">
            <v>0</v>
          </cell>
        </row>
        <row r="74">
          <cell r="A74" t="str">
            <v>1.1.1.3.1.1.387</v>
          </cell>
          <cell r="B74" t="str">
            <v>RICHARD WALTER EHRSAM GATICA</v>
          </cell>
          <cell r="C74">
            <v>605.52000000000044</v>
          </cell>
          <cell r="D74">
            <v>0</v>
          </cell>
          <cell r="E74">
            <v>0</v>
          </cell>
          <cell r="F74">
            <v>605.52</v>
          </cell>
          <cell r="G74">
            <v>0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14790</v>
          </cell>
          <cell r="F75">
            <v>14790</v>
          </cell>
          <cell r="G75">
            <v>0</v>
          </cell>
          <cell r="H75">
            <v>0</v>
          </cell>
        </row>
        <row r="76">
          <cell r="A76" t="str">
            <v>1.1.1.3.1.1.389</v>
          </cell>
          <cell r="B76" t="str">
            <v xml:space="preserve">QUALITAS CAMPAÑIA DE SEGUROS S.A. DE C.V.  </v>
          </cell>
          <cell r="C76">
            <v>452.11000000000058</v>
          </cell>
          <cell r="D76">
            <v>0</v>
          </cell>
          <cell r="E76">
            <v>0</v>
          </cell>
          <cell r="F76">
            <v>452.11</v>
          </cell>
          <cell r="G76">
            <v>0</v>
          </cell>
          <cell r="H76">
            <v>0</v>
          </cell>
        </row>
        <row r="77">
          <cell r="A77" t="str">
            <v>1.1.1.3.1.1.393</v>
          </cell>
          <cell r="B77" t="str">
            <v xml:space="preserve">GRUPO ORTOPEDICO DAVOS, S.A. DE C.V.  </v>
          </cell>
          <cell r="C77">
            <v>0</v>
          </cell>
          <cell r="D77">
            <v>0</v>
          </cell>
          <cell r="E77">
            <v>19000.000064</v>
          </cell>
          <cell r="F77">
            <v>19000.000064</v>
          </cell>
          <cell r="G77">
            <v>0</v>
          </cell>
          <cell r="H77">
            <v>0</v>
          </cell>
        </row>
        <row r="78">
          <cell r="A78" t="str">
            <v>1.1.1.3.1.1.394</v>
          </cell>
          <cell r="B78" t="str">
            <v>ANDRE REYNAERT MORALES</v>
          </cell>
          <cell r="C78">
            <v>0</v>
          </cell>
          <cell r="D78">
            <v>0</v>
          </cell>
          <cell r="E78">
            <v>47560</v>
          </cell>
          <cell r="F78">
            <v>47560</v>
          </cell>
          <cell r="G78">
            <v>0</v>
          </cell>
          <cell r="H78">
            <v>0</v>
          </cell>
        </row>
        <row r="79">
          <cell r="A79" t="str">
            <v>1.1.1.3.1.1.395</v>
          </cell>
          <cell r="B79" t="str">
            <v xml:space="preserve">3I ELECTRONICS SA DE CV  </v>
          </cell>
          <cell r="C79">
            <v>0</v>
          </cell>
          <cell r="D79">
            <v>0</v>
          </cell>
          <cell r="E79">
            <v>29228.276399999999</v>
          </cell>
          <cell r="F79">
            <v>29228.276399999999</v>
          </cell>
          <cell r="G79">
            <v>0</v>
          </cell>
          <cell r="H79">
            <v>0</v>
          </cell>
        </row>
        <row r="80">
          <cell r="A80" t="str">
            <v>1.1.1.3.1.1.396</v>
          </cell>
          <cell r="B80" t="str">
            <v xml:space="preserve">CLINICA DE RODILLA Y PIE S.C.  </v>
          </cell>
          <cell r="C80">
            <v>0</v>
          </cell>
          <cell r="D80">
            <v>0</v>
          </cell>
          <cell r="E80">
            <v>16000.000076</v>
          </cell>
          <cell r="F80">
            <v>8000.0000879999998</v>
          </cell>
          <cell r="G80">
            <v>7999.9999880000005</v>
          </cell>
          <cell r="H80">
            <v>0</v>
          </cell>
        </row>
        <row r="81">
          <cell r="A81" t="str">
            <v>1.1.1.3.1.1.397</v>
          </cell>
          <cell r="B81" t="str">
            <v>FABIOLA PALACIOS RUIZ</v>
          </cell>
          <cell r="C81">
            <v>0</v>
          </cell>
          <cell r="D81">
            <v>0</v>
          </cell>
          <cell r="E81">
            <v>33000.000044</v>
          </cell>
          <cell r="F81">
            <v>33000.000044</v>
          </cell>
          <cell r="G81">
            <v>0</v>
          </cell>
          <cell r="H81">
            <v>0</v>
          </cell>
        </row>
        <row r="82">
          <cell r="A82" t="str">
            <v>1.1.1.3.2</v>
          </cell>
          <cell r="B82" t="str">
            <v xml:space="preserve"> A CARGO DE OTROS DEUDORES </v>
          </cell>
          <cell r="C82">
            <v>273943.02855575975</v>
          </cell>
          <cell r="D82">
            <v>0</v>
          </cell>
          <cell r="E82">
            <v>0</v>
          </cell>
          <cell r="F82">
            <v>9317.7392999999993</v>
          </cell>
          <cell r="G82">
            <v>264625.28925575974</v>
          </cell>
          <cell r="H82">
            <v>0</v>
          </cell>
        </row>
        <row r="83">
          <cell r="A83" t="str">
            <v>1.1.1.3.2.4</v>
          </cell>
          <cell r="B83" t="str">
            <v xml:space="preserve"> DEUDORES DIVERSOS </v>
          </cell>
          <cell r="C83">
            <v>20950.458555759731</v>
          </cell>
          <cell r="D83">
            <v>0</v>
          </cell>
          <cell r="E83">
            <v>0</v>
          </cell>
          <cell r="F83">
            <v>938.73929999999996</v>
          </cell>
          <cell r="G83">
            <v>20011.719255759734</v>
          </cell>
          <cell r="H83">
            <v>0</v>
          </cell>
        </row>
        <row r="84">
          <cell r="A84" t="str">
            <v>1.1.1.3.2.4.1</v>
          </cell>
          <cell r="B84" t="str">
            <v xml:space="preserve"> DEUDORES DIVERSOS </v>
          </cell>
          <cell r="C84">
            <v>20950.458555759731</v>
          </cell>
          <cell r="D84">
            <v>0</v>
          </cell>
          <cell r="E84">
            <v>0</v>
          </cell>
          <cell r="F84">
            <v>938.73929999999996</v>
          </cell>
          <cell r="G84">
            <v>20011.719255759734</v>
          </cell>
          <cell r="H84">
            <v>0</v>
          </cell>
        </row>
        <row r="85">
          <cell r="A85" t="str">
            <v>1.1.1.3.2.4.1.7</v>
          </cell>
          <cell r="B85" t="str">
            <v xml:space="preserve">DIVERSOS  </v>
          </cell>
          <cell r="C85">
            <v>2607.2825480001047</v>
          </cell>
          <cell r="D85">
            <v>0</v>
          </cell>
          <cell r="E85">
            <v>0</v>
          </cell>
          <cell r="F85">
            <v>938.73929999999996</v>
          </cell>
          <cell r="G85">
            <v>1668.5432480001048</v>
          </cell>
          <cell r="H85">
            <v>0</v>
          </cell>
        </row>
        <row r="86">
          <cell r="A86" t="str">
            <v>1.1.1.3.2.4.1.8</v>
          </cell>
          <cell r="B86" t="str">
            <v xml:space="preserve"> LOURDES VELAZQUEZ MERIN </v>
          </cell>
          <cell r="C86">
            <v>4400</v>
          </cell>
          <cell r="D86">
            <v>0</v>
          </cell>
          <cell r="E86">
            <v>0</v>
          </cell>
          <cell r="F86">
            <v>0</v>
          </cell>
          <cell r="G86">
            <v>4400</v>
          </cell>
          <cell r="H86">
            <v>0</v>
          </cell>
        </row>
        <row r="87">
          <cell r="A87" t="str">
            <v>1.1.1.3.2.4.1.11</v>
          </cell>
          <cell r="B87" t="str">
            <v>JULIO CESAR FUENTES MENDOZA</v>
          </cell>
          <cell r="C87">
            <v>13943.178</v>
          </cell>
          <cell r="D87">
            <v>0</v>
          </cell>
          <cell r="E87">
            <v>0</v>
          </cell>
          <cell r="F87">
            <v>0</v>
          </cell>
          <cell r="G87">
            <v>13943.178</v>
          </cell>
          <cell r="H87">
            <v>0</v>
          </cell>
        </row>
        <row r="88">
          <cell r="A88" t="str">
            <v>1.1.1.3.2.5</v>
          </cell>
          <cell r="B88" t="str">
            <v xml:space="preserve"> IMPUESTOS A FAVOR </v>
          </cell>
          <cell r="C88">
            <v>252992.57</v>
          </cell>
          <cell r="D88">
            <v>0</v>
          </cell>
          <cell r="E88">
            <v>0</v>
          </cell>
          <cell r="F88">
            <v>8379</v>
          </cell>
          <cell r="G88">
            <v>244613.57</v>
          </cell>
          <cell r="H88">
            <v>0</v>
          </cell>
        </row>
        <row r="89">
          <cell r="A89" t="str">
            <v>1.1.1.3.2.5.1</v>
          </cell>
          <cell r="B89" t="str">
            <v>IVA A FAVOR</v>
          </cell>
          <cell r="C89">
            <v>8378.8500000000058</v>
          </cell>
          <cell r="D89">
            <v>0</v>
          </cell>
          <cell r="E89">
            <v>0</v>
          </cell>
          <cell r="F89">
            <v>8379</v>
          </cell>
          <cell r="G89">
            <v>-0.14999999999417923</v>
          </cell>
          <cell r="H89">
            <v>0</v>
          </cell>
        </row>
        <row r="90">
          <cell r="A90" t="str">
            <v>1.1.1.3.2.5.2</v>
          </cell>
          <cell r="B90" t="str">
            <v xml:space="preserve"> ISR A FAVOR </v>
          </cell>
          <cell r="C90">
            <v>243286</v>
          </cell>
          <cell r="D90">
            <v>0</v>
          </cell>
          <cell r="E90">
            <v>0</v>
          </cell>
          <cell r="F90">
            <v>0</v>
          </cell>
          <cell r="G90">
            <v>243286</v>
          </cell>
          <cell r="H90">
            <v>0</v>
          </cell>
        </row>
        <row r="91">
          <cell r="A91" t="str">
            <v>1.1.1.3.2.5.2.1</v>
          </cell>
          <cell r="B91" t="str">
            <v>ISR  PERSONAS MORALES REGIMEN GENERAL A FAVOR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1.1.1.3.2.5.7</v>
          </cell>
          <cell r="B92" t="str">
            <v>PAGO DE LO INDEBIDO</v>
          </cell>
          <cell r="C92">
            <v>1327.7199999999998</v>
          </cell>
          <cell r="D92">
            <v>0</v>
          </cell>
          <cell r="E92">
            <v>0</v>
          </cell>
          <cell r="F92">
            <v>0</v>
          </cell>
          <cell r="G92">
            <v>1327.7199999999998</v>
          </cell>
          <cell r="H92">
            <v>0</v>
          </cell>
        </row>
        <row r="93">
          <cell r="A93" t="str">
            <v>1.1.1.5</v>
          </cell>
          <cell r="B93" t="str">
            <v xml:space="preserve"> INVENTARIOS </v>
          </cell>
          <cell r="C93">
            <v>10749229.736255009</v>
          </cell>
          <cell r="D93">
            <v>0</v>
          </cell>
          <cell r="E93">
            <v>723218.30333400005</v>
          </cell>
          <cell r="F93">
            <v>690925.70250299992</v>
          </cell>
          <cell r="G93">
            <v>10781522.337086007</v>
          </cell>
          <cell r="H93">
            <v>0</v>
          </cell>
        </row>
        <row r="94">
          <cell r="A94" t="str">
            <v>1.1.1.5.1</v>
          </cell>
          <cell r="B94" t="str">
            <v xml:space="preserve"> PRODUCTOS TERMINADOS </v>
          </cell>
          <cell r="C94">
            <v>10749229.736255005</v>
          </cell>
          <cell r="D94">
            <v>0</v>
          </cell>
          <cell r="E94">
            <v>723218.30333400005</v>
          </cell>
          <cell r="F94">
            <v>690925.70250299992</v>
          </cell>
          <cell r="G94">
            <v>10781522.337086005</v>
          </cell>
          <cell r="H94">
            <v>0</v>
          </cell>
        </row>
        <row r="95">
          <cell r="A95" t="str">
            <v>1.1.1.5.1.1</v>
          </cell>
          <cell r="B95" t="str">
            <v xml:space="preserve"> ALMACÉN GENERAL </v>
          </cell>
          <cell r="C95">
            <v>10691993.063490003</v>
          </cell>
          <cell r="D95">
            <v>0</v>
          </cell>
          <cell r="E95">
            <v>720589.58301300008</v>
          </cell>
          <cell r="F95">
            <v>688092.36916899995</v>
          </cell>
          <cell r="G95">
            <v>10724490.277334005</v>
          </cell>
          <cell r="H95">
            <v>0</v>
          </cell>
        </row>
        <row r="96">
          <cell r="A96" t="str">
            <v>1.1.1.5.1.3</v>
          </cell>
          <cell r="B96" t="str">
            <v xml:space="preserve"> ALMACEN REMISIONES </v>
          </cell>
          <cell r="C96">
            <v>57791.220937000362</v>
          </cell>
          <cell r="D96">
            <v>0</v>
          </cell>
          <cell r="E96">
            <v>115.413369</v>
          </cell>
          <cell r="F96">
            <v>0</v>
          </cell>
          <cell r="G96">
            <v>57906.634306000364</v>
          </cell>
          <cell r="H96">
            <v>0</v>
          </cell>
        </row>
        <row r="97">
          <cell r="A97" t="str">
            <v>1.1.1.5.1.4</v>
          </cell>
          <cell r="B97" t="str">
            <v xml:space="preserve"> ALMACÉN CONSIGNACION </v>
          </cell>
          <cell r="C97">
            <v>4754.8931280000052</v>
          </cell>
          <cell r="D97">
            <v>0</v>
          </cell>
          <cell r="E97">
            <v>1590</v>
          </cell>
          <cell r="F97">
            <v>2833.3333339999999</v>
          </cell>
          <cell r="G97">
            <v>3511.5597940000048</v>
          </cell>
          <cell r="H97">
            <v>0</v>
          </cell>
        </row>
        <row r="98">
          <cell r="A98" t="str">
            <v>1.1.1.5.1.5</v>
          </cell>
          <cell r="B98" t="str">
            <v xml:space="preserve"> ALMACÉN QUERÉTARO </v>
          </cell>
          <cell r="C98">
            <v>18.175407999976414</v>
          </cell>
          <cell r="D98">
            <v>0</v>
          </cell>
          <cell r="E98">
            <v>0</v>
          </cell>
          <cell r="F98">
            <v>0</v>
          </cell>
          <cell r="G98">
            <v>18.175407999976414</v>
          </cell>
          <cell r="H98">
            <v>0</v>
          </cell>
        </row>
        <row r="99">
          <cell r="A99" t="str">
            <v>1.1.1.5.1.6</v>
          </cell>
          <cell r="B99" t="str">
            <v xml:space="preserve"> ALMACÉN MEDSTENT </v>
          </cell>
          <cell r="C99">
            <v>-5327.6208630002011</v>
          </cell>
          <cell r="D99">
            <v>0</v>
          </cell>
          <cell r="E99">
            <v>923.30695200000002</v>
          </cell>
          <cell r="F99">
            <v>0</v>
          </cell>
          <cell r="G99">
            <v>-4404.3139110002003</v>
          </cell>
          <cell r="H99">
            <v>0</v>
          </cell>
        </row>
        <row r="100">
          <cell r="A100" t="str">
            <v>1.1.1.9</v>
          </cell>
          <cell r="B100" t="str">
            <v xml:space="preserve"> PAGOS ANTICIPADOS </v>
          </cell>
          <cell r="C100">
            <v>36486.852192240374</v>
          </cell>
          <cell r="D100">
            <v>0</v>
          </cell>
          <cell r="E100">
            <v>114339.28</v>
          </cell>
          <cell r="F100">
            <v>108285.29</v>
          </cell>
          <cell r="G100">
            <v>42540.84219224038</v>
          </cell>
          <cell r="H100">
            <v>0</v>
          </cell>
        </row>
        <row r="101">
          <cell r="A101" t="str">
            <v>1.1.1.9.1</v>
          </cell>
          <cell r="B101" t="str">
            <v xml:space="preserve"> ANTICIPO A PROVEEDORES </v>
          </cell>
          <cell r="C101">
            <v>449.00219224037755</v>
          </cell>
          <cell r="D101">
            <v>0</v>
          </cell>
          <cell r="E101">
            <v>30394.400000000001</v>
          </cell>
          <cell r="F101">
            <v>30000</v>
          </cell>
          <cell r="G101">
            <v>843.40219224037753</v>
          </cell>
          <cell r="H101">
            <v>0</v>
          </cell>
        </row>
        <row r="102">
          <cell r="A102" t="str">
            <v>1.1.1.9.1.1</v>
          </cell>
          <cell r="B102" t="str">
            <v xml:space="preserve"> ANTICIPO A PROVEEDORES NACIONAL </v>
          </cell>
          <cell r="C102">
            <v>449.00219224037755</v>
          </cell>
          <cell r="D102">
            <v>0</v>
          </cell>
          <cell r="E102">
            <v>30394.400000000001</v>
          </cell>
          <cell r="F102">
            <v>30000</v>
          </cell>
          <cell r="G102">
            <v>843.40219224037753</v>
          </cell>
          <cell r="H102">
            <v>0</v>
          </cell>
        </row>
        <row r="103">
          <cell r="A103" t="str">
            <v>1.1.1.9.1.1.16</v>
          </cell>
          <cell r="B103" t="str">
            <v xml:space="preserve">AB&amp;amp;C LEASING DE MEXICO SAPI DE CV  </v>
          </cell>
          <cell r="C103">
            <v>0</v>
          </cell>
          <cell r="D103">
            <v>0</v>
          </cell>
          <cell r="E103">
            <v>394.4</v>
          </cell>
          <cell r="F103">
            <v>0</v>
          </cell>
          <cell r="G103">
            <v>394.4</v>
          </cell>
          <cell r="H103">
            <v>0</v>
          </cell>
        </row>
        <row r="104">
          <cell r="A104" t="str">
            <v>1.1.1.9.1.1.20</v>
          </cell>
          <cell r="B104" t="str">
            <v xml:space="preserve">CATARINO SEBASTIAN ESTRELLA MENDEZ  </v>
          </cell>
          <cell r="C104">
            <v>0</v>
          </cell>
          <cell r="D104">
            <v>0</v>
          </cell>
          <cell r="E104">
            <v>30000</v>
          </cell>
          <cell r="F104">
            <v>30000</v>
          </cell>
          <cell r="G104">
            <v>0</v>
          </cell>
          <cell r="H104">
            <v>0</v>
          </cell>
        </row>
        <row r="105">
          <cell r="A105" t="str">
            <v>1.1.1.9.1.1.52</v>
          </cell>
          <cell r="B105" t="str">
            <v>LOURDES VELAZQUEZ MERIN</v>
          </cell>
          <cell r="C105">
            <v>449</v>
          </cell>
          <cell r="D105">
            <v>0</v>
          </cell>
          <cell r="E105">
            <v>0</v>
          </cell>
          <cell r="F105">
            <v>0</v>
          </cell>
          <cell r="G105">
            <v>449</v>
          </cell>
          <cell r="H105">
            <v>0</v>
          </cell>
        </row>
        <row r="106">
          <cell r="A106" t="str">
            <v>1.1.1.9.7</v>
          </cell>
          <cell r="B106" t="str">
            <v xml:space="preserve"> SEGUROS Y FIANZAS PAGADAS POR ANTICIPADO </v>
          </cell>
          <cell r="C106">
            <v>16442.64</v>
          </cell>
          <cell r="D106">
            <v>0</v>
          </cell>
          <cell r="E106">
            <v>5659.59</v>
          </cell>
          <cell r="F106">
            <v>0</v>
          </cell>
          <cell r="G106">
            <v>22102.23</v>
          </cell>
          <cell r="H106">
            <v>0</v>
          </cell>
        </row>
        <row r="107">
          <cell r="A107" t="str">
            <v>1.1.1.9.7.1</v>
          </cell>
          <cell r="B107" t="str">
            <v xml:space="preserve"> SEGUROS Y FIANZAS PAGADOS POR ANTICIPADO NACIONAL </v>
          </cell>
          <cell r="C107">
            <v>16442.64</v>
          </cell>
          <cell r="D107">
            <v>0</v>
          </cell>
          <cell r="E107">
            <v>5659.59</v>
          </cell>
          <cell r="F107">
            <v>0</v>
          </cell>
          <cell r="G107">
            <v>22102.23</v>
          </cell>
          <cell r="H107">
            <v>0</v>
          </cell>
        </row>
        <row r="108">
          <cell r="A108" t="str">
            <v>1.1.1.9.7.1.1</v>
          </cell>
          <cell r="B108" t="str">
            <v xml:space="preserve">VOLKSWAGEN LEASING SA DE CV  </v>
          </cell>
          <cell r="C108">
            <v>16442.64</v>
          </cell>
          <cell r="D108">
            <v>0</v>
          </cell>
          <cell r="E108">
            <v>5659.59</v>
          </cell>
          <cell r="F108">
            <v>0</v>
          </cell>
          <cell r="G108">
            <v>22102.23</v>
          </cell>
          <cell r="H108">
            <v>0</v>
          </cell>
        </row>
        <row r="109">
          <cell r="A109" t="str">
            <v>1.1.1.9.13</v>
          </cell>
          <cell r="B109" t="str">
            <v xml:space="preserve"> ANTICIPO DE SALARIOS </v>
          </cell>
          <cell r="C109">
            <v>19595.21</v>
          </cell>
          <cell r="D109">
            <v>0</v>
          </cell>
          <cell r="E109">
            <v>78285.289999999994</v>
          </cell>
          <cell r="F109">
            <v>78285.289999999994</v>
          </cell>
          <cell r="G109">
            <v>19595.21</v>
          </cell>
          <cell r="H109">
            <v>0</v>
          </cell>
        </row>
        <row r="110">
          <cell r="A110" t="str">
            <v>1.1.1.9.13.1</v>
          </cell>
          <cell r="B110" t="str">
            <v xml:space="preserve"> ANTICIPO DE SALARIOS </v>
          </cell>
          <cell r="C110">
            <v>19595.21</v>
          </cell>
          <cell r="D110">
            <v>0</v>
          </cell>
          <cell r="E110">
            <v>78285.289999999994</v>
          </cell>
          <cell r="F110">
            <v>78285.289999999994</v>
          </cell>
          <cell r="G110">
            <v>19595.21</v>
          </cell>
          <cell r="H110">
            <v>0</v>
          </cell>
        </row>
        <row r="111">
          <cell r="A111" t="str">
            <v>1.1.1.9.13.1.1</v>
          </cell>
          <cell r="B111" t="str">
            <v xml:space="preserve">NOMINA  </v>
          </cell>
          <cell r="C111">
            <v>16414.45</v>
          </cell>
          <cell r="D111">
            <v>0</v>
          </cell>
          <cell r="E111">
            <v>70262.25</v>
          </cell>
          <cell r="F111">
            <v>69062.25</v>
          </cell>
          <cell r="G111">
            <v>17614.45</v>
          </cell>
          <cell r="H111">
            <v>0</v>
          </cell>
        </row>
        <row r="112">
          <cell r="A112" t="str">
            <v>1.1.1.9.13.1.6</v>
          </cell>
          <cell r="B112" t="str">
            <v>SILVIA GOMEZ ESQUIVEL</v>
          </cell>
          <cell r="C112">
            <v>1000</v>
          </cell>
          <cell r="D112">
            <v>0</v>
          </cell>
          <cell r="E112">
            <v>0</v>
          </cell>
          <cell r="F112">
            <v>1000</v>
          </cell>
          <cell r="G112">
            <v>0</v>
          </cell>
          <cell r="H112">
            <v>0</v>
          </cell>
        </row>
        <row r="113">
          <cell r="A113" t="str">
            <v>1.1.1.9.13.1.9</v>
          </cell>
          <cell r="B113" t="str">
            <v>LEOPOLDO MELO GONZALEZ</v>
          </cell>
          <cell r="C113">
            <v>1980.7599999999993</v>
          </cell>
          <cell r="D113">
            <v>0</v>
          </cell>
          <cell r="E113">
            <v>7923.04</v>
          </cell>
          <cell r="F113">
            <v>7923.04</v>
          </cell>
          <cell r="G113">
            <v>1980.7599999999993</v>
          </cell>
          <cell r="H113">
            <v>0</v>
          </cell>
        </row>
        <row r="114">
          <cell r="A114" t="str">
            <v>1.1.1.9.13.1.17</v>
          </cell>
          <cell r="B114" t="str">
            <v>ARMANDO ARREOLA GUDIÑO</v>
          </cell>
          <cell r="C114">
            <v>200</v>
          </cell>
          <cell r="D114">
            <v>0</v>
          </cell>
          <cell r="E114">
            <v>0</v>
          </cell>
          <cell r="F114">
            <v>200</v>
          </cell>
          <cell r="G114">
            <v>0</v>
          </cell>
          <cell r="H114">
            <v>0</v>
          </cell>
        </row>
        <row r="115">
          <cell r="A115" t="str">
            <v>1.1.1.9.13.1.18</v>
          </cell>
          <cell r="B115" t="str">
            <v>JULIO CESAR FUENTES MENDOZA</v>
          </cell>
          <cell r="C115">
            <v>0</v>
          </cell>
          <cell r="D115">
            <v>0</v>
          </cell>
          <cell r="E115">
            <v>100</v>
          </cell>
          <cell r="F115">
            <v>100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1968327.3791963903</v>
          </cell>
          <cell r="D116">
            <v>0</v>
          </cell>
          <cell r="E116">
            <v>353746.95170000038</v>
          </cell>
          <cell r="F116">
            <v>343528.11400000064</v>
          </cell>
          <cell r="G116">
            <v>1978546.2168963901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-2238.7041211107507</v>
          </cell>
          <cell r="D117">
            <v>0</v>
          </cell>
          <cell r="E117">
            <v>171260.48400000061</v>
          </cell>
          <cell r="F117">
            <v>172250.79</v>
          </cell>
          <cell r="G117">
            <v>-3229.010121110151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-2238.7009211108088</v>
          </cell>
          <cell r="D118">
            <v>0</v>
          </cell>
          <cell r="E118">
            <v>171260.48400000061</v>
          </cell>
          <cell r="F118">
            <v>172250.79</v>
          </cell>
          <cell r="G118">
            <v>-3229.0069211102091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-2238.7009211108088</v>
          </cell>
          <cell r="D119">
            <v>0</v>
          </cell>
          <cell r="E119">
            <v>171260.48400000061</v>
          </cell>
          <cell r="F119">
            <v>172250.79</v>
          </cell>
          <cell r="G119">
            <v>-3229.0069211102091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1970304.9233175011</v>
          </cell>
          <cell r="D120">
            <v>0</v>
          </cell>
          <cell r="E120">
            <v>182218.15769999981</v>
          </cell>
          <cell r="F120">
            <v>171013.3240000006</v>
          </cell>
          <cell r="G120">
            <v>1981509.7570175002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1970304.9234175012</v>
          </cell>
          <cell r="D121">
            <v>0</v>
          </cell>
          <cell r="E121">
            <v>182218.15769999981</v>
          </cell>
          <cell r="F121">
            <v>171013.3240000006</v>
          </cell>
          <cell r="G121">
            <v>1981509.7571175003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1970304.9234175012</v>
          </cell>
          <cell r="D122">
            <v>0</v>
          </cell>
          <cell r="E122">
            <v>182218.15769999981</v>
          </cell>
          <cell r="F122">
            <v>171013.3240000006</v>
          </cell>
          <cell r="G122">
            <v>1981509.7571175003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261.15999999998894</v>
          </cell>
          <cell r="D123">
            <v>0</v>
          </cell>
          <cell r="E123">
            <v>268.31</v>
          </cell>
          <cell r="F123">
            <v>264</v>
          </cell>
          <cell r="G123">
            <v>265.46999999998894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261.15999999998894</v>
          </cell>
          <cell r="D124">
            <v>0</v>
          </cell>
          <cell r="E124">
            <v>268.31</v>
          </cell>
          <cell r="F124">
            <v>264</v>
          </cell>
          <cell r="G124">
            <v>265.46999999998894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261.15999999998894</v>
          </cell>
          <cell r="D125">
            <v>0</v>
          </cell>
          <cell r="E125">
            <v>268.31</v>
          </cell>
          <cell r="F125">
            <v>264</v>
          </cell>
          <cell r="G125">
            <v>265.46999999998894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3743535.1220000279</v>
          </cell>
          <cell r="D126">
            <v>0</v>
          </cell>
          <cell r="E126">
            <v>0</v>
          </cell>
          <cell r="F126">
            <v>63679.400300000038</v>
          </cell>
          <cell r="G126">
            <v>3679855.7217000281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3656604.682000028</v>
          </cell>
          <cell r="D127">
            <v>0</v>
          </cell>
          <cell r="E127">
            <v>0</v>
          </cell>
          <cell r="F127">
            <v>63679.400300000038</v>
          </cell>
          <cell r="G127">
            <v>3592925.2817000281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0</v>
          </cell>
          <cell r="F128">
            <v>0</v>
          </cell>
          <cell r="G128">
            <v>10910943.149800001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0</v>
          </cell>
          <cell r="F134">
            <v>0</v>
          </cell>
          <cell r="G134">
            <v>8091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0</v>
          </cell>
          <cell r="F135">
            <v>0</v>
          </cell>
          <cell r="G135">
            <v>8091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7254338.4677999727</v>
          </cell>
          <cell r="E143">
            <v>0</v>
          </cell>
          <cell r="F143">
            <v>63679.400300000038</v>
          </cell>
          <cell r="G143">
            <v>0</v>
          </cell>
          <cell r="H143">
            <v>7318017.8680999726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3767191.3503999962</v>
          </cell>
          <cell r="E144">
            <v>0</v>
          </cell>
          <cell r="F144">
            <v>61441.833600000042</v>
          </cell>
          <cell r="G144">
            <v>0</v>
          </cell>
          <cell r="H144">
            <v>3828633.1839999962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54593.219999999987</v>
          </cell>
          <cell r="E145">
            <v>0</v>
          </cell>
          <cell r="F145">
            <v>1559.81</v>
          </cell>
          <cell r="G145">
            <v>0</v>
          </cell>
          <cell r="H145">
            <v>56153.029999999984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6405.3987000000097</v>
          </cell>
          <cell r="E146">
            <v>0</v>
          </cell>
          <cell r="F146">
            <v>67.433300000000003</v>
          </cell>
          <cell r="G146">
            <v>0</v>
          </cell>
          <cell r="H146">
            <v>6472.8320000000094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3400248.4986999771</v>
          </cell>
          <cell r="E147">
            <v>0</v>
          </cell>
          <cell r="F147">
            <v>610.32339999999999</v>
          </cell>
          <cell r="G147">
            <v>0</v>
          </cell>
          <cell r="H147">
            <v>3400858.8220999772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15437893.87584313</v>
          </cell>
          <cell r="E153">
            <v>2053307.3585579996</v>
          </cell>
          <cell r="F153">
            <v>2086552.8865780002</v>
          </cell>
          <cell r="G153">
            <v>0</v>
          </cell>
          <cell r="H153">
            <v>15471139.403863132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15437893.87584313</v>
          </cell>
          <cell r="E154">
            <v>2053307.3585579996</v>
          </cell>
          <cell r="F154">
            <v>2086552.8865780002</v>
          </cell>
          <cell r="G154">
            <v>0</v>
          </cell>
          <cell r="H154">
            <v>15471139.403863132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14430573.311906314</v>
          </cell>
          <cell r="E155">
            <v>1316893.9659999998</v>
          </cell>
          <cell r="F155">
            <v>1325480.6205000004</v>
          </cell>
          <cell r="G155">
            <v>0</v>
          </cell>
          <cell r="H155">
            <v>14439159.966406314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14430573.311906314</v>
          </cell>
          <cell r="E156">
            <v>1316893.9659999998</v>
          </cell>
          <cell r="F156">
            <v>1325480.6205000004</v>
          </cell>
          <cell r="G156">
            <v>0</v>
          </cell>
          <cell r="H156">
            <v>14439159.966406314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1419932.8000000012</v>
          </cell>
          <cell r="E157">
            <v>134938.94</v>
          </cell>
          <cell r="F157">
            <v>83183.600000000006</v>
          </cell>
          <cell r="G157">
            <v>0</v>
          </cell>
          <cell r="H157">
            <v>1368177.4600000011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0</v>
          </cell>
          <cell r="E158">
            <v>0</v>
          </cell>
          <cell r="F158">
            <v>27144</v>
          </cell>
          <cell r="G158">
            <v>0</v>
          </cell>
          <cell r="H158">
            <v>27144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869772.46760006249</v>
          </cell>
          <cell r="E159">
            <v>609895.67000000004</v>
          </cell>
          <cell r="F159">
            <v>670668.50000000035</v>
          </cell>
          <cell r="G159">
            <v>0</v>
          </cell>
          <cell r="H159">
            <v>930545.2976000628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38133.360000000001</v>
          </cell>
          <cell r="F160">
            <v>38133.360000000001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0</v>
          </cell>
          <cell r="F161">
            <v>0</v>
          </cell>
          <cell r="G161">
            <v>0</v>
          </cell>
          <cell r="H161">
            <v>10765.799999999814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135932.28</v>
          </cell>
          <cell r="F162">
            <v>135932.28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24128.000200000009</v>
          </cell>
          <cell r="E164">
            <v>23780</v>
          </cell>
          <cell r="F164">
            <v>0</v>
          </cell>
          <cell r="G164">
            <v>0</v>
          </cell>
          <cell r="H164">
            <v>348.0002000000095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1660.1908999999287</v>
          </cell>
          <cell r="E165">
            <v>14203.85</v>
          </cell>
          <cell r="F165">
            <v>13403.85</v>
          </cell>
          <cell r="G165">
            <v>0</v>
          </cell>
          <cell r="H165">
            <v>860.19089999992866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10580.01</v>
          </cell>
          <cell r="F167">
            <v>10580.01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86860.800000000003</v>
          </cell>
          <cell r="F168">
            <v>86860.800000000003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24376.500020461623</v>
          </cell>
          <cell r="E169">
            <v>0</v>
          </cell>
          <cell r="F169">
            <v>5329.59</v>
          </cell>
          <cell r="G169">
            <v>0</v>
          </cell>
          <cell r="H169">
            <v>29706.090020461623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2320</v>
          </cell>
          <cell r="E170">
            <v>8700</v>
          </cell>
          <cell r="F170">
            <v>6380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1104.9612999999954</v>
          </cell>
          <cell r="E171">
            <v>4647.0300999999999</v>
          </cell>
          <cell r="F171">
            <v>4647.0300999999999</v>
          </cell>
          <cell r="G171">
            <v>0</v>
          </cell>
          <cell r="H171">
            <v>1104.9612999999954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2.0699999999999998</v>
          </cell>
          <cell r="F172">
            <v>2.0699999999999998</v>
          </cell>
          <cell r="G172">
            <v>0</v>
          </cell>
          <cell r="H172">
            <v>0</v>
          </cell>
        </row>
        <row r="173">
          <cell r="A173" t="str">
            <v>1.2.1.1.1.31</v>
          </cell>
          <cell r="B173" t="str">
            <v xml:space="preserve">Envasadoras de Aguas en Mexico S  de RL  de CV  </v>
          </cell>
          <cell r="C173">
            <v>0</v>
          </cell>
          <cell r="D173">
            <v>253</v>
          </cell>
          <cell r="E173">
            <v>43</v>
          </cell>
          <cell r="F173">
            <v>0</v>
          </cell>
          <cell r="G173">
            <v>0</v>
          </cell>
          <cell r="H173">
            <v>210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3360.0001000000002</v>
          </cell>
          <cell r="F175">
            <v>3360.0001000000002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47594.74089999916</v>
          </cell>
          <cell r="E176">
            <v>29574.3</v>
          </cell>
          <cell r="F176">
            <v>29574.3</v>
          </cell>
          <cell r="G176">
            <v>0</v>
          </cell>
          <cell r="H176">
            <v>47594.74089999916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995</v>
          </cell>
          <cell r="E178">
            <v>408</v>
          </cell>
          <cell r="F178">
            <v>209</v>
          </cell>
          <cell r="G178">
            <v>0</v>
          </cell>
          <cell r="H178">
            <v>796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4800</v>
          </cell>
          <cell r="E179">
            <v>5300</v>
          </cell>
          <cell r="F179">
            <v>2000</v>
          </cell>
          <cell r="G179">
            <v>0</v>
          </cell>
          <cell r="H179">
            <v>1500</v>
          </cell>
        </row>
        <row r="180">
          <cell r="A180" t="str">
            <v>1.2.1.1.1.43</v>
          </cell>
          <cell r="B180" t="str">
            <v xml:space="preserve">ETN TURISTAR LUJO, S.A. DE C.V.  </v>
          </cell>
          <cell r="C180">
            <v>0</v>
          </cell>
          <cell r="D180">
            <v>0</v>
          </cell>
          <cell r="E180">
            <v>150.74</v>
          </cell>
          <cell r="F180">
            <v>150.74</v>
          </cell>
          <cell r="G180">
            <v>0</v>
          </cell>
          <cell r="H180">
            <v>0</v>
          </cell>
        </row>
        <row r="181">
          <cell r="A181" t="str">
            <v>1.2.1.1.1.45</v>
          </cell>
          <cell r="B181" t="str">
            <v xml:space="preserve">Casa Cravioto S.A. de C.V.  </v>
          </cell>
          <cell r="C181">
            <v>0</v>
          </cell>
          <cell r="D181">
            <v>1645.1411999999909</v>
          </cell>
          <cell r="E181">
            <v>0</v>
          </cell>
          <cell r="F181">
            <v>0</v>
          </cell>
          <cell r="G181">
            <v>0</v>
          </cell>
          <cell r="H181">
            <v>1645.1411999999909</v>
          </cell>
        </row>
        <row r="182">
          <cell r="A182" t="str">
            <v>1.2.1.1.1.50</v>
          </cell>
          <cell r="B182" t="str">
            <v xml:space="preserve">TIENDAS SORIANA, S.A DE C.V  </v>
          </cell>
          <cell r="C182">
            <v>0</v>
          </cell>
          <cell r="D182">
            <v>0</v>
          </cell>
          <cell r="E182">
            <v>1331.8000999999999</v>
          </cell>
          <cell r="F182">
            <v>1331.8000999999999</v>
          </cell>
          <cell r="G182">
            <v>0</v>
          </cell>
          <cell r="H182">
            <v>0</v>
          </cell>
        </row>
        <row r="183">
          <cell r="A183" t="str">
            <v>1.2.1.1.1.52</v>
          </cell>
          <cell r="B183" t="str">
            <v xml:space="preserve">ELECTRICA PALMA, S.A. DE C.V.  </v>
          </cell>
          <cell r="C183">
            <v>0</v>
          </cell>
          <cell r="D183">
            <v>164.50060000000121</v>
          </cell>
          <cell r="E183">
            <v>0</v>
          </cell>
          <cell r="F183">
            <v>0</v>
          </cell>
          <cell r="G183">
            <v>0</v>
          </cell>
          <cell r="H183">
            <v>164.50060000000121</v>
          </cell>
        </row>
        <row r="184">
          <cell r="A184" t="str">
            <v>1.2.1.1.1.55</v>
          </cell>
          <cell r="B184" t="str">
            <v xml:space="preserve">AXA Seguros, S.A. de C.V.  </v>
          </cell>
          <cell r="C184">
            <v>0</v>
          </cell>
          <cell r="D184">
            <v>5535.8700000001118</v>
          </cell>
          <cell r="E184">
            <v>5535.87</v>
          </cell>
          <cell r="F184">
            <v>52724.179999999993</v>
          </cell>
          <cell r="G184">
            <v>0</v>
          </cell>
          <cell r="H184">
            <v>52724.180000000102</v>
          </cell>
        </row>
        <row r="185">
          <cell r="A185" t="str">
            <v>1.2.1.1.1.56</v>
          </cell>
          <cell r="B185" t="str">
            <v xml:space="preserve">MEDSTENT, S.A. DE C.V.  </v>
          </cell>
          <cell r="C185">
            <v>0</v>
          </cell>
          <cell r="D185">
            <v>10928095.356356513</v>
          </cell>
          <cell r="E185">
            <v>75833.375599999999</v>
          </cell>
          <cell r="F185">
            <v>0</v>
          </cell>
          <cell r="G185">
            <v>0</v>
          </cell>
          <cell r="H185">
            <v>10852261.980756512</v>
          </cell>
        </row>
        <row r="186">
          <cell r="A186" t="str">
            <v>1.2.1.1.1.59</v>
          </cell>
          <cell r="B186" t="str">
            <v xml:space="preserve">OFFICE DEPOT DE MEXICO S.A. DE C.V.  </v>
          </cell>
          <cell r="C186">
            <v>0</v>
          </cell>
          <cell r="D186">
            <v>0</v>
          </cell>
          <cell r="E186">
            <v>0</v>
          </cell>
          <cell r="F186">
            <v>693</v>
          </cell>
          <cell r="G186">
            <v>0</v>
          </cell>
          <cell r="H186">
            <v>693.00010000000111</v>
          </cell>
        </row>
        <row r="187">
          <cell r="A187" t="str">
            <v>1.2.1.1.1.67</v>
          </cell>
          <cell r="B187" t="str">
            <v xml:space="preserve">Rocio Ruiz Olvera  </v>
          </cell>
          <cell r="C187">
            <v>0</v>
          </cell>
          <cell r="D187">
            <v>69432.960000000196</v>
          </cell>
          <cell r="E187">
            <v>9289.2800000000007</v>
          </cell>
          <cell r="F187">
            <v>18337.28</v>
          </cell>
          <cell r="G187">
            <v>0</v>
          </cell>
          <cell r="H187">
            <v>78480.960000000196</v>
          </cell>
        </row>
        <row r="188">
          <cell r="A188" t="str">
            <v>1.2.1.1.1.68</v>
          </cell>
          <cell r="B188" t="str">
            <v xml:space="preserve">NR FINANCE MEXICO S.A. DE C.V. SOFOM ER  </v>
          </cell>
          <cell r="C188">
            <v>0</v>
          </cell>
          <cell r="D188">
            <v>86850</v>
          </cell>
          <cell r="E188">
            <v>0</v>
          </cell>
          <cell r="F188">
            <v>0</v>
          </cell>
          <cell r="G188">
            <v>0</v>
          </cell>
          <cell r="H188">
            <v>86850</v>
          </cell>
        </row>
        <row r="189">
          <cell r="A189" t="str">
            <v>1.2.1.1.1.69</v>
          </cell>
          <cell r="B189" t="str">
            <v xml:space="preserve">Roberto Osante Kretchmar  </v>
          </cell>
          <cell r="C189">
            <v>0</v>
          </cell>
          <cell r="D189">
            <v>50732.6</v>
          </cell>
          <cell r="E189">
            <v>0</v>
          </cell>
          <cell r="F189">
            <v>0</v>
          </cell>
          <cell r="G189">
            <v>0</v>
          </cell>
          <cell r="H189">
            <v>50732.6</v>
          </cell>
        </row>
        <row r="190">
          <cell r="A190" t="str">
            <v>1.2.1.1.1.70</v>
          </cell>
          <cell r="B190" t="str">
            <v xml:space="preserve">AT&amp;amp;T Comercializacion Movil, S. de R.L. de C.V.  </v>
          </cell>
          <cell r="C190">
            <v>0</v>
          </cell>
          <cell r="D190">
            <v>10693.006629278359</v>
          </cell>
          <cell r="E190">
            <v>10693</v>
          </cell>
          <cell r="F190">
            <v>10692</v>
          </cell>
          <cell r="G190">
            <v>0</v>
          </cell>
          <cell r="H190">
            <v>10692.006629278359</v>
          </cell>
        </row>
        <row r="191">
          <cell r="A191" t="str">
            <v>1.2.1.1.1.74</v>
          </cell>
          <cell r="B191" t="str">
            <v xml:space="preserve">FONDO NACIONAL DE INFRAESTRUCTURA  </v>
          </cell>
          <cell r="C191">
            <v>0</v>
          </cell>
          <cell r="D191">
            <v>0</v>
          </cell>
          <cell r="E191">
            <v>632.00009999999997</v>
          </cell>
          <cell r="F191">
            <v>632.00009999999997</v>
          </cell>
          <cell r="G191">
            <v>0</v>
          </cell>
          <cell r="H191">
            <v>0</v>
          </cell>
        </row>
        <row r="192">
          <cell r="A192" t="str">
            <v>1.2.1.1.1.76</v>
          </cell>
          <cell r="B192" t="str">
            <v xml:space="preserve">CFE SUMINISTRADOR DE SERVICIOS BASICOS  </v>
          </cell>
          <cell r="C192">
            <v>0</v>
          </cell>
          <cell r="D192">
            <v>1052.530000000002</v>
          </cell>
          <cell r="E192">
            <v>132.93</v>
          </cell>
          <cell r="F192">
            <v>0</v>
          </cell>
          <cell r="G192">
            <v>0</v>
          </cell>
          <cell r="H192">
            <v>919.60000000000196</v>
          </cell>
        </row>
        <row r="193">
          <cell r="A193" t="str">
            <v>1.2.1.1.1.80</v>
          </cell>
          <cell r="B193" t="str">
            <v xml:space="preserve">MERAKI BARRAGAN DISTRIBUIDORES SA DE CV  </v>
          </cell>
          <cell r="C193">
            <v>0</v>
          </cell>
          <cell r="D193">
            <v>6392.3002000000124</v>
          </cell>
          <cell r="E193">
            <v>0</v>
          </cell>
          <cell r="F193">
            <v>0</v>
          </cell>
          <cell r="G193">
            <v>0</v>
          </cell>
          <cell r="H193">
            <v>6392.3002000000124</v>
          </cell>
        </row>
        <row r="194">
          <cell r="A194" t="str">
            <v>1.2.1.1.1.84</v>
          </cell>
          <cell r="B194" t="str">
            <v xml:space="preserve">Miranda Lagunas y Asociados S.C.  </v>
          </cell>
          <cell r="C194">
            <v>0</v>
          </cell>
          <cell r="D194">
            <v>209612</v>
          </cell>
          <cell r="E194">
            <v>17864</v>
          </cell>
          <cell r="F194">
            <v>17864</v>
          </cell>
          <cell r="G194">
            <v>0</v>
          </cell>
          <cell r="H194">
            <v>209612</v>
          </cell>
        </row>
        <row r="195">
          <cell r="A195" t="str">
            <v>1.2.1.1.1.85</v>
          </cell>
          <cell r="B195" t="str">
            <v xml:space="preserve">AB&amp;amp;C LEASING DE MEXICO SAPI DE CV  </v>
          </cell>
          <cell r="C195">
            <v>0</v>
          </cell>
          <cell r="D195">
            <v>0</v>
          </cell>
          <cell r="E195">
            <v>11004.46</v>
          </cell>
          <cell r="F195">
            <v>11004.46</v>
          </cell>
          <cell r="G195">
            <v>0</v>
          </cell>
          <cell r="H195">
            <v>0</v>
          </cell>
        </row>
        <row r="196">
          <cell r="A196" t="str">
            <v>1.2.1.1.1.97</v>
          </cell>
          <cell r="B196" t="str">
            <v xml:space="preserve">AUTOTRANSPORTES FLECHA ROJA SA DE CV  </v>
          </cell>
          <cell r="C196">
            <v>0</v>
          </cell>
          <cell r="D196">
            <v>0</v>
          </cell>
          <cell r="E196">
            <v>98</v>
          </cell>
          <cell r="F196">
            <v>98</v>
          </cell>
          <cell r="G196">
            <v>0</v>
          </cell>
          <cell r="H196">
            <v>0</v>
          </cell>
        </row>
        <row r="197">
          <cell r="A197" t="str">
            <v>1.2.1.1.1.116</v>
          </cell>
          <cell r="B197" t="str">
            <v xml:space="preserve">TAXISTAS AGREMIADOS PARA EL SERV DE TRANSPORTACION TERRESTRE  </v>
          </cell>
          <cell r="C197">
            <v>0</v>
          </cell>
          <cell r="D197">
            <v>255</v>
          </cell>
          <cell r="E197">
            <v>0</v>
          </cell>
          <cell r="F197">
            <v>0</v>
          </cell>
          <cell r="G197">
            <v>0</v>
          </cell>
          <cell r="H197">
            <v>255</v>
          </cell>
        </row>
        <row r="198">
          <cell r="A198" t="str">
            <v>1.2.1.1.1.131</v>
          </cell>
          <cell r="B198" t="str">
            <v xml:space="preserve">CENTRO MEDICO FARMACIA SA DE CV  </v>
          </cell>
          <cell r="C198">
            <v>0</v>
          </cell>
          <cell r="D198">
            <v>1665</v>
          </cell>
          <cell r="E198">
            <v>1665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1.2.1.1.1.139</v>
          </cell>
          <cell r="B199" t="str">
            <v xml:space="preserve">ORTHO CEN MÉXICO S.A DE C.V  </v>
          </cell>
          <cell r="C199">
            <v>0</v>
          </cell>
          <cell r="D199">
            <v>0</v>
          </cell>
          <cell r="E199">
            <v>7192</v>
          </cell>
          <cell r="F199">
            <v>7192</v>
          </cell>
          <cell r="G199">
            <v>0</v>
          </cell>
          <cell r="H199">
            <v>0</v>
          </cell>
        </row>
        <row r="200">
          <cell r="A200" t="str">
            <v>1.2.1.1.1.142</v>
          </cell>
          <cell r="B200" t="str">
            <v xml:space="preserve">JESUS ALAN GARCIA RIOS  </v>
          </cell>
          <cell r="C200">
            <v>0</v>
          </cell>
          <cell r="D200">
            <v>0</v>
          </cell>
          <cell r="E200">
            <v>0</v>
          </cell>
          <cell r="F200">
            <v>116</v>
          </cell>
          <cell r="G200">
            <v>0</v>
          </cell>
          <cell r="H200">
            <v>116</v>
          </cell>
        </row>
        <row r="201">
          <cell r="A201" t="str">
            <v>1.2.1.1.1.150</v>
          </cell>
          <cell r="B201" t="str">
            <v xml:space="preserve">PARK AUTO, S.A. DE C.V.  </v>
          </cell>
          <cell r="C201">
            <v>0</v>
          </cell>
          <cell r="D201">
            <v>0</v>
          </cell>
          <cell r="E201">
            <v>66</v>
          </cell>
          <cell r="F201">
            <v>66</v>
          </cell>
          <cell r="G201">
            <v>0</v>
          </cell>
          <cell r="H201">
            <v>0</v>
          </cell>
        </row>
        <row r="202">
          <cell r="A202" t="str">
            <v>1.2.1.1.1.156</v>
          </cell>
          <cell r="B202" t="str">
            <v xml:space="preserve">PHARMA PLUS SA DE CV  </v>
          </cell>
          <cell r="C202">
            <v>0</v>
          </cell>
          <cell r="D202">
            <v>0</v>
          </cell>
          <cell r="E202">
            <v>49</v>
          </cell>
          <cell r="F202">
            <v>49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1367.4500000000044</v>
          </cell>
          <cell r="E205">
            <v>1367.45</v>
          </cell>
          <cell r="F205">
            <v>1367.45</v>
          </cell>
          <cell r="G205">
            <v>0</v>
          </cell>
          <cell r="H205">
            <v>1367.4500000000044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908</v>
          </cell>
          <cell r="F206">
            <v>908</v>
          </cell>
          <cell r="G206">
            <v>0</v>
          </cell>
          <cell r="H206">
            <v>210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0</v>
          </cell>
          <cell r="E207">
            <v>0</v>
          </cell>
          <cell r="F207">
            <v>30</v>
          </cell>
          <cell r="G207">
            <v>0</v>
          </cell>
          <cell r="H207">
            <v>30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14.43</v>
          </cell>
          <cell r="F208">
            <v>14.43</v>
          </cell>
          <cell r="G208">
            <v>0</v>
          </cell>
          <cell r="H208">
            <v>0</v>
          </cell>
        </row>
        <row r="209">
          <cell r="A209" t="str">
            <v>1.2.1.1.1.238</v>
          </cell>
          <cell r="B209" t="str">
            <v xml:space="preserve">VICTOR MANUEL MEDINA PALMA  </v>
          </cell>
          <cell r="C209">
            <v>0</v>
          </cell>
          <cell r="D209">
            <v>0</v>
          </cell>
          <cell r="E209">
            <v>270</v>
          </cell>
          <cell r="F209">
            <v>270</v>
          </cell>
          <cell r="G209">
            <v>0</v>
          </cell>
          <cell r="H209">
            <v>0</v>
          </cell>
        </row>
        <row r="210">
          <cell r="A210" t="str">
            <v>1.2.1.1.1.255</v>
          </cell>
          <cell r="B210" t="str">
            <v xml:space="preserve">SEDNA HOSPITAL S.A. DE C.V.  </v>
          </cell>
          <cell r="C210">
            <v>0</v>
          </cell>
          <cell r="D210">
            <v>148</v>
          </cell>
          <cell r="E210">
            <v>0</v>
          </cell>
          <cell r="F210">
            <v>0</v>
          </cell>
          <cell r="G210">
            <v>0</v>
          </cell>
          <cell r="H210">
            <v>148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930</v>
          </cell>
          <cell r="E211">
            <v>500</v>
          </cell>
          <cell r="F211">
            <v>0</v>
          </cell>
          <cell r="G211">
            <v>0</v>
          </cell>
          <cell r="H211">
            <v>430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998</v>
          </cell>
          <cell r="F212">
            <v>998</v>
          </cell>
          <cell r="G212">
            <v>0</v>
          </cell>
          <cell r="H212">
            <v>0</v>
          </cell>
        </row>
        <row r="213">
          <cell r="A213" t="str">
            <v>1.2.1.1.1.295</v>
          </cell>
          <cell r="B213" t="str">
            <v xml:space="preserve">ESTACIONAMIENTO SANTA TERESA, S.A. DE C.V.  </v>
          </cell>
          <cell r="C213">
            <v>0</v>
          </cell>
          <cell r="D213">
            <v>0</v>
          </cell>
          <cell r="E213">
            <v>272</v>
          </cell>
          <cell r="F213">
            <v>272</v>
          </cell>
          <cell r="G213">
            <v>0</v>
          </cell>
          <cell r="H213">
            <v>0</v>
          </cell>
        </row>
        <row r="214">
          <cell r="A214" t="str">
            <v>1.2.1.1.1.300</v>
          </cell>
          <cell r="B214" t="str">
            <v xml:space="preserve">BRILOS DE MÉXICO S.A. DE C.V.  </v>
          </cell>
          <cell r="C214">
            <v>0</v>
          </cell>
          <cell r="D214">
            <v>34464.060300000361</v>
          </cell>
          <cell r="E214">
            <v>0</v>
          </cell>
          <cell r="F214">
            <v>39855.279999999999</v>
          </cell>
          <cell r="G214">
            <v>0</v>
          </cell>
          <cell r="H214">
            <v>74319.34030000036</v>
          </cell>
        </row>
        <row r="215">
          <cell r="A215" t="str">
            <v>1.2.1.1.1.328</v>
          </cell>
          <cell r="B215" t="str">
            <v xml:space="preserve">TRASCENDENCIA AUTOMOTRIZ, S.A. DE C.V.  </v>
          </cell>
          <cell r="C215">
            <v>0</v>
          </cell>
          <cell r="D215">
            <v>0</v>
          </cell>
          <cell r="E215">
            <v>3015</v>
          </cell>
          <cell r="F215">
            <v>3015.0001000000002</v>
          </cell>
          <cell r="G215">
            <v>0</v>
          </cell>
          <cell r="H215">
            <v>0</v>
          </cell>
        </row>
        <row r="216">
          <cell r="A216" t="str">
            <v>1.2.1.1.1.333</v>
          </cell>
          <cell r="B216" t="str">
            <v xml:space="preserve">SOCIEDAD DE BENEFICENCIA ESPAÑOLA IAP  </v>
          </cell>
          <cell r="C216">
            <v>0</v>
          </cell>
          <cell r="D216">
            <v>0</v>
          </cell>
          <cell r="E216">
            <v>126</v>
          </cell>
          <cell r="F216">
            <v>126</v>
          </cell>
          <cell r="G216">
            <v>0</v>
          </cell>
          <cell r="H216">
            <v>0</v>
          </cell>
        </row>
        <row r="217">
          <cell r="A217" t="str">
            <v>1.2.1.1.1.339</v>
          </cell>
          <cell r="B217" t="str">
            <v xml:space="preserve">Car Mart Comunicaciones, S.A. de C.V.  </v>
          </cell>
          <cell r="C217">
            <v>0</v>
          </cell>
          <cell r="D217">
            <v>10042.719999999998</v>
          </cell>
          <cell r="E217">
            <v>10042.719999999999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1.2.1.1.1.341</v>
          </cell>
          <cell r="B218" t="str">
            <v xml:space="preserve">JUDHIT MEDINA CONTRERAS  </v>
          </cell>
          <cell r="C218">
            <v>0</v>
          </cell>
          <cell r="D218">
            <v>1290</v>
          </cell>
          <cell r="E218">
            <v>0</v>
          </cell>
          <cell r="F218">
            <v>0</v>
          </cell>
          <cell r="G218">
            <v>0</v>
          </cell>
          <cell r="H218">
            <v>1290</v>
          </cell>
        </row>
        <row r="219">
          <cell r="A219" t="str">
            <v>1.2.1.1.1.357</v>
          </cell>
          <cell r="B219" t="str">
            <v xml:space="preserve">CRESTA DEL VALLE, S.A. DE C.V.  </v>
          </cell>
          <cell r="C219">
            <v>0</v>
          </cell>
          <cell r="D219">
            <v>9492.1702000000005</v>
          </cell>
          <cell r="E219">
            <v>9492.17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1.2.1.1.1.363</v>
          </cell>
          <cell r="B220" t="str">
            <v xml:space="preserve">ANGEL EZEQUIEL SOTO JIMENEZ  </v>
          </cell>
          <cell r="C220">
            <v>0</v>
          </cell>
          <cell r="D220">
            <v>0</v>
          </cell>
          <cell r="E220">
            <v>2610</v>
          </cell>
          <cell r="F220">
            <v>2610</v>
          </cell>
          <cell r="G220">
            <v>0</v>
          </cell>
          <cell r="H220">
            <v>0</v>
          </cell>
        </row>
        <row r="221">
          <cell r="A221" t="str">
            <v>1.2.1.1.1.409</v>
          </cell>
          <cell r="B221" t="str">
            <v xml:space="preserve">Crol PFF México SAPI de CV  </v>
          </cell>
          <cell r="C221">
            <v>0</v>
          </cell>
          <cell r="D221">
            <v>0</v>
          </cell>
          <cell r="E221">
            <v>2250</v>
          </cell>
          <cell r="F221">
            <v>2250</v>
          </cell>
          <cell r="G221">
            <v>0</v>
          </cell>
          <cell r="H221">
            <v>0</v>
          </cell>
        </row>
        <row r="222">
          <cell r="A222" t="str">
            <v>1.2.1.1.1.410</v>
          </cell>
          <cell r="B222" t="str">
            <v xml:space="preserve">FIDEICOMISO IRREVOCABLE NUMERO CIB/2981  </v>
          </cell>
          <cell r="C222">
            <v>0</v>
          </cell>
          <cell r="D222">
            <v>0</v>
          </cell>
          <cell r="E222">
            <v>3447.7</v>
          </cell>
          <cell r="F222">
            <v>3447.7</v>
          </cell>
          <cell r="G222">
            <v>0</v>
          </cell>
          <cell r="H222">
            <v>0</v>
          </cell>
        </row>
        <row r="223">
          <cell r="A223" t="str">
            <v>1.2.1.1.1.506</v>
          </cell>
          <cell r="B223" t="str">
            <v xml:space="preserve">MARIA CATALINA ALDAZ SORIANO  </v>
          </cell>
          <cell r="C223">
            <v>0</v>
          </cell>
          <cell r="D223">
            <v>745</v>
          </cell>
          <cell r="E223">
            <v>0</v>
          </cell>
          <cell r="F223">
            <v>0</v>
          </cell>
          <cell r="G223">
            <v>0</v>
          </cell>
          <cell r="H223">
            <v>745</v>
          </cell>
        </row>
        <row r="224">
          <cell r="A224" t="str">
            <v>1.2.1.1.1.515</v>
          </cell>
          <cell r="B224" t="str">
            <v xml:space="preserve">INTER MEDICA SOLUTIONS DM S.A. DE C.V.  </v>
          </cell>
          <cell r="C224">
            <v>0</v>
          </cell>
          <cell r="D224">
            <v>12095.970000000001</v>
          </cell>
          <cell r="E224">
            <v>0</v>
          </cell>
          <cell r="F224">
            <v>0</v>
          </cell>
          <cell r="G224">
            <v>0</v>
          </cell>
          <cell r="H224">
            <v>12095.970000000001</v>
          </cell>
        </row>
        <row r="225">
          <cell r="A225" t="str">
            <v>1.2.1.1.1.547</v>
          </cell>
          <cell r="B225" t="str">
            <v xml:space="preserve">FERNANDO PALACIOS SALAZAR  </v>
          </cell>
          <cell r="C225">
            <v>0</v>
          </cell>
          <cell r="D225">
            <v>0</v>
          </cell>
          <cell r="E225">
            <v>15273.34</v>
          </cell>
          <cell r="F225">
            <v>15273.34</v>
          </cell>
          <cell r="G225">
            <v>0</v>
          </cell>
          <cell r="H225">
            <v>0</v>
          </cell>
        </row>
        <row r="226">
          <cell r="A226" t="str">
            <v>1.2.1.1.1.553</v>
          </cell>
          <cell r="B226" t="str">
            <v xml:space="preserve">SEGUROS BBVA BANCOMER SA DE CV GRUPO FINANCIERO BBVA BANCOMER  </v>
          </cell>
          <cell r="C226">
            <v>0</v>
          </cell>
          <cell r="D226">
            <v>4847.8999999999996</v>
          </cell>
          <cell r="E226">
            <v>605.97</v>
          </cell>
          <cell r="F226">
            <v>0</v>
          </cell>
          <cell r="G226">
            <v>0</v>
          </cell>
          <cell r="H226">
            <v>4241.9299999999994</v>
          </cell>
        </row>
        <row r="227">
          <cell r="A227" t="str">
            <v>1.2.1.1.1.560</v>
          </cell>
          <cell r="B227" t="str">
            <v xml:space="preserve">PMC PINTURAS SA DE CV  </v>
          </cell>
          <cell r="C227">
            <v>0</v>
          </cell>
          <cell r="D227">
            <v>137.5</v>
          </cell>
          <cell r="E227">
            <v>0</v>
          </cell>
          <cell r="F227">
            <v>0</v>
          </cell>
          <cell r="G227">
            <v>0</v>
          </cell>
          <cell r="H227">
            <v>137.5</v>
          </cell>
        </row>
        <row r="228">
          <cell r="A228" t="str">
            <v>1.2.1.1.1.563</v>
          </cell>
          <cell r="B228" t="str">
            <v xml:space="preserve">CABLEBOX S.A. DE C.V.  </v>
          </cell>
          <cell r="C228">
            <v>0</v>
          </cell>
          <cell r="D228">
            <v>812</v>
          </cell>
          <cell r="E228">
            <v>116</v>
          </cell>
          <cell r="F228">
            <v>116</v>
          </cell>
          <cell r="G228">
            <v>0</v>
          </cell>
          <cell r="H228">
            <v>812</v>
          </cell>
        </row>
        <row r="229">
          <cell r="A229" t="str">
            <v>1.2.1.1.1.568</v>
          </cell>
          <cell r="B229" t="str">
            <v xml:space="preserve">SUPER SERVICIO DIAMANTE, S.A. DE.C.V.  </v>
          </cell>
          <cell r="C229">
            <v>0</v>
          </cell>
          <cell r="D229">
            <v>3400.01</v>
          </cell>
          <cell r="E229">
            <v>1000</v>
          </cell>
          <cell r="F229">
            <v>0</v>
          </cell>
          <cell r="G229">
            <v>0</v>
          </cell>
          <cell r="H229">
            <v>2400.0100000000002</v>
          </cell>
        </row>
        <row r="230">
          <cell r="A230" t="str">
            <v>1.2.1.1.1.571</v>
          </cell>
          <cell r="B230" t="str">
            <v xml:space="preserve">MOJO REAL ESTATE, SAPI. DE C.V.  </v>
          </cell>
          <cell r="C230">
            <v>0</v>
          </cell>
          <cell r="D230">
            <v>0</v>
          </cell>
          <cell r="E230">
            <v>48</v>
          </cell>
          <cell r="F230">
            <v>48</v>
          </cell>
          <cell r="G230">
            <v>0</v>
          </cell>
          <cell r="H230">
            <v>0</v>
          </cell>
        </row>
        <row r="231">
          <cell r="A231" t="str">
            <v>1.2.1.1.1.598</v>
          </cell>
          <cell r="B231" t="str">
            <v xml:space="preserve">SALUCOM, S.A. DE C.V.  </v>
          </cell>
          <cell r="C231">
            <v>0</v>
          </cell>
          <cell r="D231">
            <v>0</v>
          </cell>
          <cell r="E231">
            <v>1960</v>
          </cell>
          <cell r="F231">
            <v>1960</v>
          </cell>
          <cell r="G231">
            <v>0</v>
          </cell>
          <cell r="H231">
            <v>0</v>
          </cell>
        </row>
        <row r="232">
          <cell r="A232" t="str">
            <v>1.2.1.1.1.614</v>
          </cell>
          <cell r="B232" t="str">
            <v xml:space="preserve">SERVICIOS SIMPA SA DE CV  </v>
          </cell>
          <cell r="C232">
            <v>0</v>
          </cell>
          <cell r="D232">
            <v>0</v>
          </cell>
          <cell r="E232">
            <v>1000.15</v>
          </cell>
          <cell r="F232">
            <v>1000.15</v>
          </cell>
          <cell r="G232">
            <v>0</v>
          </cell>
          <cell r="H232">
            <v>0</v>
          </cell>
        </row>
        <row r="233">
          <cell r="A233" t="str">
            <v>1.2.1.1.1.625</v>
          </cell>
          <cell r="B233" t="str">
            <v xml:space="preserve">DOGO DEL CENTRO SA DE CV  </v>
          </cell>
          <cell r="C233">
            <v>0</v>
          </cell>
          <cell r="D233">
            <v>173</v>
          </cell>
          <cell r="E233">
            <v>0</v>
          </cell>
          <cell r="F233">
            <v>0</v>
          </cell>
          <cell r="G233">
            <v>0</v>
          </cell>
          <cell r="H233">
            <v>173</v>
          </cell>
        </row>
        <row r="234">
          <cell r="A234" t="str">
            <v>1.2.1.1.1.626</v>
          </cell>
          <cell r="B234" t="str">
            <v xml:space="preserve">ZENON ALEJO CALDERON  </v>
          </cell>
          <cell r="C234">
            <v>0</v>
          </cell>
          <cell r="D234">
            <v>233.5001</v>
          </cell>
          <cell r="E234">
            <v>0</v>
          </cell>
          <cell r="F234">
            <v>0</v>
          </cell>
          <cell r="G234">
            <v>0</v>
          </cell>
          <cell r="H234">
            <v>233.5001</v>
          </cell>
        </row>
        <row r="235">
          <cell r="A235" t="str">
            <v>1.2.1.1.1.633</v>
          </cell>
          <cell r="B235" t="str">
            <v xml:space="preserve">IVAN LOPEZ SAUCEDO  </v>
          </cell>
          <cell r="C235">
            <v>0</v>
          </cell>
          <cell r="D235">
            <v>0</v>
          </cell>
          <cell r="E235">
            <v>880</v>
          </cell>
          <cell r="F235">
            <v>880</v>
          </cell>
          <cell r="G235">
            <v>0</v>
          </cell>
          <cell r="H235">
            <v>0</v>
          </cell>
        </row>
        <row r="236">
          <cell r="A236" t="str">
            <v>1.2.1.1.1.634</v>
          </cell>
          <cell r="B236" t="str">
            <v xml:space="preserve">INMOBILIARIA MESON DEL PUENTE SA DE CV  </v>
          </cell>
          <cell r="C236">
            <v>0</v>
          </cell>
          <cell r="D236">
            <v>0</v>
          </cell>
          <cell r="E236">
            <v>1010</v>
          </cell>
          <cell r="F236">
            <v>1010</v>
          </cell>
          <cell r="G236">
            <v>0</v>
          </cell>
          <cell r="H236">
            <v>0</v>
          </cell>
        </row>
        <row r="237">
          <cell r="A237" t="str">
            <v>1.2.1.1.1.635</v>
          </cell>
          <cell r="B237" t="str">
            <v xml:space="preserve">ERIKA SOTELO ELOISA  </v>
          </cell>
          <cell r="C237">
            <v>0</v>
          </cell>
          <cell r="D237">
            <v>0</v>
          </cell>
          <cell r="E237">
            <v>880.15</v>
          </cell>
          <cell r="F237">
            <v>880.15</v>
          </cell>
          <cell r="G237">
            <v>0</v>
          </cell>
          <cell r="H237">
            <v>0</v>
          </cell>
        </row>
        <row r="238">
          <cell r="A238" t="str">
            <v>1.2.1.1.1.641</v>
          </cell>
          <cell r="B238" t="str">
            <v xml:space="preserve">JOSE DE JESUS SOTELO GUZMAN  </v>
          </cell>
          <cell r="C238">
            <v>0</v>
          </cell>
          <cell r="D238">
            <v>119.85</v>
          </cell>
          <cell r="E238">
            <v>235.85</v>
          </cell>
          <cell r="F238">
            <v>116</v>
          </cell>
          <cell r="G238">
            <v>0</v>
          </cell>
          <cell r="H238">
            <v>0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83512.943070725873</v>
          </cell>
          <cell r="E239">
            <v>185323.25</v>
          </cell>
          <cell r="F239">
            <v>193149.40039999998</v>
          </cell>
          <cell r="G239">
            <v>0</v>
          </cell>
          <cell r="H239">
            <v>91339.093470725871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4261.5530707248954</v>
          </cell>
          <cell r="E240">
            <v>38060</v>
          </cell>
          <cell r="F240">
            <v>38060.00039999999</v>
          </cell>
          <cell r="G240">
            <v>0</v>
          </cell>
          <cell r="H240">
            <v>4261.5534707248853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4261.5530707248954</v>
          </cell>
          <cell r="E241">
            <v>38060</v>
          </cell>
          <cell r="F241">
            <v>38060.00039999999</v>
          </cell>
          <cell r="G241">
            <v>0</v>
          </cell>
          <cell r="H241">
            <v>4261.5534707248853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3045.0030707248952</v>
          </cell>
          <cell r="E243">
            <v>38060</v>
          </cell>
          <cell r="F243">
            <v>38060.00039999999</v>
          </cell>
          <cell r="G243">
            <v>0</v>
          </cell>
          <cell r="H243">
            <v>3045.0034707248851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56278.560000000056</v>
          </cell>
          <cell r="E244">
            <v>56277</v>
          </cell>
          <cell r="F244">
            <v>40427</v>
          </cell>
          <cell r="G244">
            <v>0</v>
          </cell>
          <cell r="H244">
            <v>40428.560000000056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53151.560000000056</v>
          </cell>
          <cell r="E245">
            <v>53150</v>
          </cell>
          <cell r="F245">
            <v>37306</v>
          </cell>
          <cell r="G245">
            <v>0</v>
          </cell>
          <cell r="H245">
            <v>37307.560000000056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3127</v>
          </cell>
          <cell r="E246">
            <v>3127</v>
          </cell>
          <cell r="F246">
            <v>3121</v>
          </cell>
          <cell r="G246">
            <v>0</v>
          </cell>
          <cell r="H246">
            <v>3121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12700.959999999963</v>
          </cell>
          <cell r="E247">
            <v>12700.96</v>
          </cell>
          <cell r="F247">
            <v>36377.11</v>
          </cell>
          <cell r="G247">
            <v>0</v>
          </cell>
          <cell r="H247">
            <v>36377.109999999964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12700.959999999963</v>
          </cell>
          <cell r="E248">
            <v>12700.96</v>
          </cell>
          <cell r="F248">
            <v>12285.33</v>
          </cell>
          <cell r="G248">
            <v>0</v>
          </cell>
          <cell r="H248">
            <v>12285.329999999964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11867.88</v>
          </cell>
          <cell r="G249">
            <v>0</v>
          </cell>
          <cell r="H249">
            <v>11867.88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12223.9</v>
          </cell>
          <cell r="G250">
            <v>0</v>
          </cell>
          <cell r="H250">
            <v>12223.9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10271.870000000956</v>
          </cell>
          <cell r="E251">
            <v>78285.289999999994</v>
          </cell>
          <cell r="F251">
            <v>78285.289999999994</v>
          </cell>
          <cell r="G251">
            <v>0</v>
          </cell>
          <cell r="H251">
            <v>10271.870000000956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10271.870000000956</v>
          </cell>
          <cell r="E252">
            <v>78285.289999999994</v>
          </cell>
          <cell r="F252">
            <v>78285.289999999994</v>
          </cell>
          <cell r="G252">
            <v>0</v>
          </cell>
          <cell r="H252">
            <v>10271.870000000956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11.000000000931323</v>
          </cell>
          <cell r="E253">
            <v>78285.289999999994</v>
          </cell>
          <cell r="F253">
            <v>78285.289999999994</v>
          </cell>
          <cell r="G253">
            <v>0</v>
          </cell>
          <cell r="H253">
            <v>11.000000000931323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11.000000000931323</v>
          </cell>
          <cell r="E254">
            <v>78285.289999999994</v>
          </cell>
          <cell r="F254">
            <v>78285.289999999994</v>
          </cell>
          <cell r="G254">
            <v>0</v>
          </cell>
          <cell r="H254">
            <v>11.000000000931323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30538.08000000054</v>
          </cell>
          <cell r="E256">
            <v>24478.63</v>
          </cell>
          <cell r="F256">
            <v>35823.68</v>
          </cell>
          <cell r="G256">
            <v>0</v>
          </cell>
          <cell r="H256">
            <v>41883.130000000543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19897.730000000134</v>
          </cell>
          <cell r="E257">
            <v>24478.63</v>
          </cell>
          <cell r="F257">
            <v>22427.52</v>
          </cell>
          <cell r="G257">
            <v>0</v>
          </cell>
          <cell r="H257">
            <v>17846.620000000134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11422.560000000005</v>
          </cell>
          <cell r="E258">
            <v>16100</v>
          </cell>
          <cell r="F258">
            <v>13805.88</v>
          </cell>
          <cell r="G258">
            <v>0</v>
          </cell>
          <cell r="H258">
            <v>9128.4400000000041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11422.560000000005</v>
          </cell>
          <cell r="E259">
            <v>16100</v>
          </cell>
          <cell r="F259">
            <v>13805.88</v>
          </cell>
          <cell r="G259">
            <v>0</v>
          </cell>
          <cell r="H259">
            <v>9128.4400000000041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5128.890000000014</v>
          </cell>
          <cell r="E260">
            <v>9806</v>
          </cell>
          <cell r="F260">
            <v>9805.8799999999992</v>
          </cell>
          <cell r="G260">
            <v>0</v>
          </cell>
          <cell r="H260">
            <v>5128.7700000000132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6294.0199999999895</v>
          </cell>
          <cell r="E261">
            <v>6294</v>
          </cell>
          <cell r="F261">
            <v>4000</v>
          </cell>
          <cell r="G261">
            <v>0</v>
          </cell>
          <cell r="H261">
            <v>4000.0199999999895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6711.4700000001176</v>
          </cell>
          <cell r="E263">
            <v>6713</v>
          </cell>
          <cell r="F263">
            <v>5813.3</v>
          </cell>
          <cell r="G263">
            <v>0</v>
          </cell>
          <cell r="H263">
            <v>5811.7700000001178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6711.4700000001176</v>
          </cell>
          <cell r="E264">
            <v>6713</v>
          </cell>
          <cell r="F264">
            <v>5813.3</v>
          </cell>
          <cell r="G264">
            <v>0</v>
          </cell>
          <cell r="H264">
            <v>5811.7700000001178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1763.7000000000116</v>
          </cell>
          <cell r="E265">
            <v>1665.63</v>
          </cell>
          <cell r="F265">
            <v>2808.34</v>
          </cell>
          <cell r="G265">
            <v>0</v>
          </cell>
          <cell r="H265">
            <v>2906.4100000000117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1763.7000000000116</v>
          </cell>
          <cell r="E266">
            <v>1665.63</v>
          </cell>
          <cell r="F266">
            <v>2808.34</v>
          </cell>
          <cell r="G266">
            <v>0</v>
          </cell>
          <cell r="H266">
            <v>2906.4100000000117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10640.350000000406</v>
          </cell>
          <cell r="E267">
            <v>0</v>
          </cell>
          <cell r="F267">
            <v>13396.16</v>
          </cell>
          <cell r="G267">
            <v>0</v>
          </cell>
          <cell r="H267">
            <v>24036.510000000406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5297.3700000009267</v>
          </cell>
          <cell r="E268">
            <v>0</v>
          </cell>
          <cell r="F268">
            <v>13396.16</v>
          </cell>
          <cell r="G268">
            <v>0</v>
          </cell>
          <cell r="H268">
            <v>18693.530000000927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1.2.1.5</v>
          </cell>
          <cell r="B271" t="str">
            <v xml:space="preserve"> ANTICIPOS DE CLIENTES </v>
          </cell>
          <cell r="C271">
            <v>0</v>
          </cell>
          <cell r="D271">
            <v>104533.69788304047</v>
          </cell>
          <cell r="E271">
            <v>43103.448276000003</v>
          </cell>
          <cell r="F271">
            <v>48293.793038000003</v>
          </cell>
          <cell r="G271">
            <v>0</v>
          </cell>
          <cell r="H271">
            <v>109724.04264504046</v>
          </cell>
        </row>
        <row r="272">
          <cell r="A272" t="str">
            <v>1.2.1.5.1</v>
          </cell>
          <cell r="B272" t="str">
            <v xml:space="preserve"> ANTICIPOS DE CLIENTES </v>
          </cell>
          <cell r="C272">
            <v>0</v>
          </cell>
          <cell r="D272">
            <v>104533.69788304047</v>
          </cell>
          <cell r="E272">
            <v>43103.448276000003</v>
          </cell>
          <cell r="F272">
            <v>48293.793038000003</v>
          </cell>
          <cell r="G272">
            <v>0</v>
          </cell>
          <cell r="H272">
            <v>109724.04264504046</v>
          </cell>
        </row>
        <row r="273">
          <cell r="A273" t="str">
            <v>1.2.1.5.1.1</v>
          </cell>
          <cell r="B273" t="str">
            <v xml:space="preserve"> ANTICIPOS DE CLIENTES NACIONALES </v>
          </cell>
          <cell r="C273">
            <v>0</v>
          </cell>
          <cell r="D273">
            <v>104533.69788304047</v>
          </cell>
          <cell r="E273">
            <v>43103.448276000003</v>
          </cell>
          <cell r="F273">
            <v>48293.793038000003</v>
          </cell>
          <cell r="G273">
            <v>0</v>
          </cell>
          <cell r="H273">
            <v>109724.04264504046</v>
          </cell>
        </row>
        <row r="274">
          <cell r="A274" t="str">
            <v>1.2.1.5.1.1.1</v>
          </cell>
          <cell r="B274" t="str">
            <v xml:space="preserve">PUBLICO EN GENERAL  </v>
          </cell>
          <cell r="C274">
            <v>0</v>
          </cell>
          <cell r="D274">
            <v>24562.318459799048</v>
          </cell>
          <cell r="E274">
            <v>0</v>
          </cell>
          <cell r="F274">
            <v>16498.500037999998</v>
          </cell>
          <cell r="G274">
            <v>0</v>
          </cell>
          <cell r="H274">
            <v>41060.818497799046</v>
          </cell>
        </row>
        <row r="275">
          <cell r="A275" t="str">
            <v>1.2.1.5.1.1.13</v>
          </cell>
          <cell r="B275" t="str">
            <v xml:space="preserve">AXA Seguros, S.A. de C.V.  </v>
          </cell>
          <cell r="C275">
            <v>0</v>
          </cell>
          <cell r="D275">
            <v>29.431034000000182</v>
          </cell>
          <cell r="E275">
            <v>0</v>
          </cell>
          <cell r="F275">
            <v>0</v>
          </cell>
          <cell r="G275">
            <v>0</v>
          </cell>
          <cell r="H275">
            <v>29.431034000000182</v>
          </cell>
        </row>
        <row r="276">
          <cell r="A276" t="str">
            <v>1.2.1.5.1.1.42</v>
          </cell>
          <cell r="B276" t="str">
            <v xml:space="preserve">ORTHOPEDIC MEDICAL CENTER S.A. DE C.V.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1.2.1.5.1.1.83</v>
          </cell>
          <cell r="B277" t="str">
            <v xml:space="preserve">BRILOS DE MÉXICO S.A. DE C.V.  </v>
          </cell>
          <cell r="C277">
            <v>0</v>
          </cell>
          <cell r="D277">
            <v>21687.116622000001</v>
          </cell>
          <cell r="E277">
            <v>0</v>
          </cell>
          <cell r="F277">
            <v>31620.689600000002</v>
          </cell>
          <cell r="G277">
            <v>0</v>
          </cell>
          <cell r="H277">
            <v>53307.806221999999</v>
          </cell>
        </row>
        <row r="278">
          <cell r="A278" t="str">
            <v>1.2.1.5.1.1.106</v>
          </cell>
          <cell r="B278" t="str">
            <v xml:space="preserve">VOLKSWAGEN LEASING SA DE CV  </v>
          </cell>
          <cell r="C278">
            <v>0</v>
          </cell>
          <cell r="D278">
            <v>12749.956897</v>
          </cell>
          <cell r="E278">
            <v>0</v>
          </cell>
          <cell r="F278">
            <v>0</v>
          </cell>
          <cell r="G278">
            <v>0</v>
          </cell>
          <cell r="H278">
            <v>12749.956897</v>
          </cell>
        </row>
        <row r="279">
          <cell r="A279" t="str">
            <v>1.2.1.5.1.1.121</v>
          </cell>
          <cell r="B279" t="str">
            <v xml:space="preserve">HBD CENTRO DE CIRUGIA DE CORTA ESTANCIA MEXICO UNO S A P I DE C V  </v>
          </cell>
          <cell r="C279">
            <v>0</v>
          </cell>
          <cell r="D279">
            <v>1000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</row>
        <row r="280">
          <cell r="A280" t="str">
            <v>1.2.1.5.1.1.122</v>
          </cell>
          <cell r="B280" t="str">
            <v>CARLOS PONCE BIUSTOS</v>
          </cell>
          <cell r="C280">
            <v>0</v>
          </cell>
          <cell r="D280">
            <v>15.862069</v>
          </cell>
          <cell r="E280">
            <v>0</v>
          </cell>
          <cell r="F280">
            <v>0</v>
          </cell>
          <cell r="G280">
            <v>0</v>
          </cell>
          <cell r="H280">
            <v>15.862069</v>
          </cell>
        </row>
        <row r="281">
          <cell r="A281" t="str">
            <v>1.2.1.5.1.1.123</v>
          </cell>
          <cell r="B281" t="str">
            <v>FLOR ADRIANA LUNA JAIME</v>
          </cell>
          <cell r="C281">
            <v>0</v>
          </cell>
          <cell r="D281">
            <v>27.043102999999999</v>
          </cell>
          <cell r="E281">
            <v>0</v>
          </cell>
          <cell r="F281">
            <v>0</v>
          </cell>
          <cell r="G281">
            <v>0</v>
          </cell>
          <cell r="H281">
            <v>27.043102999999999</v>
          </cell>
        </row>
        <row r="282">
          <cell r="A282" t="str">
            <v>1.2.1.5.1.1.124</v>
          </cell>
          <cell r="B282" t="str">
            <v>SERGIO GABRIEL NOGUEIRA PARRODI</v>
          </cell>
          <cell r="C282">
            <v>0</v>
          </cell>
          <cell r="D282">
            <v>14.543103</v>
          </cell>
          <cell r="E282">
            <v>0</v>
          </cell>
          <cell r="F282">
            <v>0</v>
          </cell>
          <cell r="G282">
            <v>0</v>
          </cell>
          <cell r="H282">
            <v>14.543103</v>
          </cell>
        </row>
        <row r="283">
          <cell r="A283" t="str">
            <v>1.2.1.5.1.1.126</v>
          </cell>
          <cell r="B283" t="str">
            <v>JANET IVON RODRIGUEZ CASTILLO</v>
          </cell>
          <cell r="C283">
            <v>0</v>
          </cell>
          <cell r="D283">
            <v>8.3448279999999997</v>
          </cell>
          <cell r="E283">
            <v>0</v>
          </cell>
          <cell r="F283">
            <v>0</v>
          </cell>
          <cell r="G283">
            <v>0</v>
          </cell>
          <cell r="H283">
            <v>8.3448279999999997</v>
          </cell>
        </row>
        <row r="284">
          <cell r="A284" t="str">
            <v>1.2.1.5.1.1.127</v>
          </cell>
          <cell r="B284" t="str">
            <v>SOFIA KARINA KURI GARCIA</v>
          </cell>
          <cell r="C284">
            <v>0</v>
          </cell>
          <cell r="D284">
            <v>335.62927199999831</v>
          </cell>
          <cell r="E284">
            <v>0</v>
          </cell>
          <cell r="F284">
            <v>0</v>
          </cell>
          <cell r="G284">
            <v>0</v>
          </cell>
          <cell r="H284">
            <v>335.62927199999831</v>
          </cell>
        </row>
        <row r="285">
          <cell r="A285" t="str">
            <v>1.2.1.5.1.1.133</v>
          </cell>
          <cell r="B285" t="str">
            <v xml:space="preserve">PROVEEDORA GENUS S.A. DE C.V.  </v>
          </cell>
          <cell r="C285">
            <v>0</v>
          </cell>
          <cell r="D285">
            <v>43103.448300000033</v>
          </cell>
          <cell r="E285">
            <v>43103.448276000003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1.2.1.5.1.1.136</v>
          </cell>
          <cell r="B286" t="str">
            <v>ISABEL BRIZIO ARELLANO</v>
          </cell>
          <cell r="C286">
            <v>0</v>
          </cell>
          <cell r="D286">
            <v>0</v>
          </cell>
          <cell r="E286">
            <v>0</v>
          </cell>
          <cell r="F286">
            <v>174.60339999999999</v>
          </cell>
          <cell r="G286">
            <v>0</v>
          </cell>
          <cell r="H286">
            <v>174.60339999999999</v>
          </cell>
        </row>
        <row r="287">
          <cell r="A287" t="str">
            <v>1.2.1.8</v>
          </cell>
          <cell r="B287" t="str">
            <v xml:space="preserve"> PASIVOS FINANCIEROS E INSTRUMENTOS FINANCIEROS DE DEUDA </v>
          </cell>
          <cell r="C287">
            <v>0</v>
          </cell>
          <cell r="D287">
            <v>271120.84000000055</v>
          </cell>
          <cell r="E287">
            <v>44777.67</v>
          </cell>
          <cell r="F287">
            <v>33292.770000000004</v>
          </cell>
          <cell r="G287">
            <v>0</v>
          </cell>
          <cell r="H287">
            <v>259635.94000000053</v>
          </cell>
        </row>
        <row r="288">
          <cell r="A288" t="str">
            <v>1.2.1.8.1</v>
          </cell>
          <cell r="B288" t="str">
            <v xml:space="preserve"> DOCUMENTOS POR PAGAR </v>
          </cell>
          <cell r="C288">
            <v>0</v>
          </cell>
          <cell r="D288">
            <v>271120.84000000055</v>
          </cell>
          <cell r="E288">
            <v>44777.67</v>
          </cell>
          <cell r="F288">
            <v>33292.770000000004</v>
          </cell>
          <cell r="G288">
            <v>0</v>
          </cell>
          <cell r="H288">
            <v>259635.94000000053</v>
          </cell>
        </row>
        <row r="289">
          <cell r="A289" t="str">
            <v>1.2.1.8.1.1</v>
          </cell>
          <cell r="B289" t="str">
            <v xml:space="preserve"> PRESTAMOS BANCARIOS </v>
          </cell>
          <cell r="C289">
            <v>0</v>
          </cell>
          <cell r="D289">
            <v>271120.84000000055</v>
          </cell>
          <cell r="E289">
            <v>44777.67</v>
          </cell>
          <cell r="F289">
            <v>33292.770000000004</v>
          </cell>
          <cell r="G289">
            <v>0</v>
          </cell>
          <cell r="H289">
            <v>259635.94000000053</v>
          </cell>
        </row>
        <row r="290">
          <cell r="A290" t="str">
            <v>1.2.1.8.1.1.1</v>
          </cell>
          <cell r="B290" t="str">
            <v xml:space="preserve"> PRESTAMOS BANCARIOS NACIONALES </v>
          </cell>
          <cell r="C290">
            <v>0</v>
          </cell>
          <cell r="D290">
            <v>271120.84000000055</v>
          </cell>
          <cell r="E290">
            <v>44777.67</v>
          </cell>
          <cell r="F290">
            <v>33292.770000000004</v>
          </cell>
          <cell r="G290">
            <v>0</v>
          </cell>
          <cell r="H290">
            <v>259635.94000000053</v>
          </cell>
        </row>
        <row r="291">
          <cell r="A291" t="str">
            <v>1.2.1.8.1.1.1.1</v>
          </cell>
          <cell r="B291" t="str">
            <v>T.E. JOSE LUCIO FUENTES LUCIO</v>
          </cell>
          <cell r="C291">
            <v>0</v>
          </cell>
          <cell r="D291">
            <v>121673.4300000011</v>
          </cell>
          <cell r="E291">
            <v>32098.09</v>
          </cell>
          <cell r="F291">
            <v>30870.2</v>
          </cell>
          <cell r="G291">
            <v>0</v>
          </cell>
          <cell r="H291">
            <v>120445.5400000011</v>
          </cell>
        </row>
        <row r="292">
          <cell r="A292" t="str">
            <v>1.2.1.8.1.1.1.2</v>
          </cell>
          <cell r="B292" t="str">
            <v>T.E. LOURDES  VELAZQUEZ MARIN</v>
          </cell>
          <cell r="C292">
            <v>0</v>
          </cell>
          <cell r="D292">
            <v>149447.40999999945</v>
          </cell>
          <cell r="E292">
            <v>12679.58</v>
          </cell>
          <cell r="F292">
            <v>2422.5700000000002</v>
          </cell>
          <cell r="G292">
            <v>0</v>
          </cell>
          <cell r="H292">
            <v>139190.39999999944</v>
          </cell>
        </row>
        <row r="293">
          <cell r="A293" t="str">
            <v>1.2.1.11</v>
          </cell>
          <cell r="B293" t="str">
            <v xml:space="preserve"> OTROS PASIVOS A CORTO PLAZO </v>
          </cell>
          <cell r="C293">
            <v>0</v>
          </cell>
          <cell r="D293">
            <v>517615.00298304961</v>
          </cell>
          <cell r="E293">
            <v>438730.39428199991</v>
          </cell>
          <cell r="F293">
            <v>450512.62264000002</v>
          </cell>
          <cell r="G293">
            <v>0</v>
          </cell>
          <cell r="H293">
            <v>529397.23134104966</v>
          </cell>
        </row>
        <row r="294">
          <cell r="A294" t="str">
            <v>1.2.1.11.1</v>
          </cell>
          <cell r="B294" t="str">
            <v xml:space="preserve"> IMPUESTOS TRASLADADOS COBRADOS </v>
          </cell>
          <cell r="C294">
            <v>0</v>
          </cell>
          <cell r="D294">
            <v>1.2421808801591396</v>
          </cell>
          <cell r="E294">
            <v>209970.998288</v>
          </cell>
          <cell r="F294">
            <v>209970.67123199999</v>
          </cell>
          <cell r="G294">
            <v>0</v>
          </cell>
          <cell r="H294">
            <v>0.91512488014996052</v>
          </cell>
        </row>
        <row r="295">
          <cell r="A295" t="str">
            <v>1.2.1.11.1.1</v>
          </cell>
          <cell r="B295" t="str">
            <v xml:space="preserve"> IVA TRASLADADO COBRADO </v>
          </cell>
          <cell r="C295">
            <v>0</v>
          </cell>
          <cell r="D295">
            <v>1.2421808801591396</v>
          </cell>
          <cell r="E295">
            <v>209970.998288</v>
          </cell>
          <cell r="F295">
            <v>209970.67123199999</v>
          </cell>
          <cell r="G295">
            <v>0</v>
          </cell>
          <cell r="H295">
            <v>0.91512488014996052</v>
          </cell>
        </row>
        <row r="296">
          <cell r="A296" t="str">
            <v>1.2.1.11.1.1.1</v>
          </cell>
          <cell r="B296" t="str">
            <v>IVA TRASLADADO COBRADO</v>
          </cell>
          <cell r="C296">
            <v>0</v>
          </cell>
          <cell r="D296">
            <v>1.2421808801591396</v>
          </cell>
          <cell r="E296">
            <v>209970.998288</v>
          </cell>
          <cell r="F296">
            <v>209970.67123199999</v>
          </cell>
          <cell r="G296">
            <v>0</v>
          </cell>
          <cell r="H296">
            <v>0.91512488014996052</v>
          </cell>
        </row>
        <row r="297">
          <cell r="A297" t="str">
            <v>1.2.1.11.2</v>
          </cell>
          <cell r="B297" t="str">
            <v xml:space="preserve"> IMPUESTOS TRASLADADOS NO COBRADOS </v>
          </cell>
          <cell r="C297">
            <v>0</v>
          </cell>
          <cell r="D297">
            <v>515162.29080216959</v>
          </cell>
          <cell r="E297">
            <v>209140.21599399991</v>
          </cell>
          <cell r="F297">
            <v>220922.771408</v>
          </cell>
          <cell r="G297">
            <v>0</v>
          </cell>
          <cell r="H297">
            <v>526944.84621616965</v>
          </cell>
        </row>
        <row r="298">
          <cell r="A298" t="str">
            <v>1.2.1.11.2.1</v>
          </cell>
          <cell r="B298" t="str">
            <v xml:space="preserve"> IVA TRASLADADO NO COBRADO </v>
          </cell>
          <cell r="C298">
            <v>0</v>
          </cell>
          <cell r="D298">
            <v>515162.29080216959</v>
          </cell>
          <cell r="E298">
            <v>209140.21599399991</v>
          </cell>
          <cell r="F298">
            <v>220922.771408</v>
          </cell>
          <cell r="G298">
            <v>0</v>
          </cell>
          <cell r="H298">
            <v>526944.84621616965</v>
          </cell>
        </row>
        <row r="299">
          <cell r="A299" t="str">
            <v>1.2.1.11.2.1.1</v>
          </cell>
          <cell r="B299" t="str">
            <v>IVA TRASLADADO 16% NO COBRADO</v>
          </cell>
          <cell r="C299">
            <v>0</v>
          </cell>
          <cell r="D299">
            <v>515162.29080216959</v>
          </cell>
          <cell r="E299">
            <v>209140.21599399991</v>
          </cell>
          <cell r="F299">
            <v>220922.771408</v>
          </cell>
          <cell r="G299">
            <v>0</v>
          </cell>
          <cell r="H299">
            <v>526944.84621616965</v>
          </cell>
        </row>
        <row r="300">
          <cell r="A300" t="str">
            <v>1.2.1.11.3</v>
          </cell>
          <cell r="B300" t="str">
            <v xml:space="preserve"> IMPUESTOS RETENIDOS NO PAGADOS </v>
          </cell>
          <cell r="C300">
            <v>0</v>
          </cell>
          <cell r="D300">
            <v>2451.4699999998556</v>
          </cell>
          <cell r="E300">
            <v>19619.18</v>
          </cell>
          <cell r="F300">
            <v>19619.18</v>
          </cell>
          <cell r="G300">
            <v>0</v>
          </cell>
          <cell r="H300">
            <v>2451.4699999998556</v>
          </cell>
        </row>
        <row r="301">
          <cell r="A301" t="str">
            <v>1.2.1.11.3.1</v>
          </cell>
          <cell r="B301" t="str">
            <v xml:space="preserve"> ISR RETENIDO NO PAGADO </v>
          </cell>
          <cell r="C301">
            <v>0</v>
          </cell>
          <cell r="D301">
            <v>2451.4699999998556</v>
          </cell>
          <cell r="E301">
            <v>13805.88</v>
          </cell>
          <cell r="F301">
            <v>13805.88</v>
          </cell>
          <cell r="G301">
            <v>0</v>
          </cell>
          <cell r="H301">
            <v>2451.4699999998556</v>
          </cell>
        </row>
        <row r="302">
          <cell r="A302" t="str">
            <v>1.2.1.11.3.1.1</v>
          </cell>
          <cell r="B302" t="str">
            <v xml:space="preserve"> ISR RETENIDO A RESIDENTES EN EL PAIS NO PAGADO </v>
          </cell>
          <cell r="C302">
            <v>0</v>
          </cell>
          <cell r="D302">
            <v>2451.4699999998556</v>
          </cell>
          <cell r="E302">
            <v>13805.88</v>
          </cell>
          <cell r="F302">
            <v>13805.88</v>
          </cell>
          <cell r="G302">
            <v>0</v>
          </cell>
          <cell r="H302">
            <v>2451.4699999998556</v>
          </cell>
        </row>
        <row r="303">
          <cell r="A303" t="str">
            <v>1.2.1.11.3.1.1.1</v>
          </cell>
          <cell r="B303" t="str">
            <v>ISR RETENIDO POR SALARIOS</v>
          </cell>
          <cell r="C303">
            <v>0</v>
          </cell>
          <cell r="D303">
            <v>2451.4699999998556</v>
          </cell>
          <cell r="E303">
            <v>9805.8799999999992</v>
          </cell>
          <cell r="F303">
            <v>9805.8799999999992</v>
          </cell>
          <cell r="G303">
            <v>0</v>
          </cell>
          <cell r="H303">
            <v>2451.4699999998556</v>
          </cell>
        </row>
        <row r="304">
          <cell r="A304" t="str">
            <v>1.2.1.11.3.1.1.4</v>
          </cell>
          <cell r="B304" t="str">
            <v>ISR RETENIDO POR ARRENDAMIENTOS  AL 10% NO PAGADO</v>
          </cell>
          <cell r="C304">
            <v>0</v>
          </cell>
          <cell r="D304">
            <v>0</v>
          </cell>
          <cell r="E304">
            <v>4000</v>
          </cell>
          <cell r="F304">
            <v>4000</v>
          </cell>
          <cell r="G304">
            <v>0</v>
          </cell>
          <cell r="H304">
            <v>0</v>
          </cell>
        </row>
        <row r="305">
          <cell r="A305" t="str">
            <v>1.2.1.11.3.2</v>
          </cell>
          <cell r="B305" t="str">
            <v xml:space="preserve"> IVA RETENIDO NO PAGADO </v>
          </cell>
          <cell r="C305">
            <v>0</v>
          </cell>
          <cell r="D305">
            <v>0</v>
          </cell>
          <cell r="E305">
            <v>5813.3</v>
          </cell>
          <cell r="F305">
            <v>5813.3</v>
          </cell>
          <cell r="G305">
            <v>0</v>
          </cell>
          <cell r="H305">
            <v>0</v>
          </cell>
        </row>
        <row r="306">
          <cell r="A306" t="str">
            <v>1.2.1.11.3.2.1</v>
          </cell>
          <cell r="B306" t="str">
            <v>IVA RETENCION  2/3 NO PAGADO</v>
          </cell>
          <cell r="C306">
            <v>0</v>
          </cell>
          <cell r="D306">
            <v>0</v>
          </cell>
          <cell r="E306">
            <v>5813.3</v>
          </cell>
          <cell r="F306">
            <v>5813.3</v>
          </cell>
          <cell r="G306">
            <v>0</v>
          </cell>
          <cell r="H306">
            <v>0</v>
          </cell>
        </row>
        <row r="307">
          <cell r="A307" t="str">
            <v>1.3</v>
          </cell>
          <cell r="B307" t="str">
            <v xml:space="preserve"> CAPITAL CONTABLE </v>
          </cell>
          <cell r="C307">
            <v>0</v>
          </cell>
          <cell r="D307">
            <v>5676743.4902666397</v>
          </cell>
          <cell r="E307">
            <v>0</v>
          </cell>
          <cell r="F307">
            <v>0</v>
          </cell>
          <cell r="G307">
            <v>0</v>
          </cell>
          <cell r="H307">
            <v>5676743.4902666397</v>
          </cell>
        </row>
        <row r="308">
          <cell r="A308" t="str">
            <v>1.3.1</v>
          </cell>
          <cell r="B308" t="str">
            <v xml:space="preserve"> CAPITAL CONTRIBUIDO </v>
          </cell>
          <cell r="C308">
            <v>0</v>
          </cell>
          <cell r="D308">
            <v>1650000</v>
          </cell>
          <cell r="E308">
            <v>0</v>
          </cell>
          <cell r="F308">
            <v>0</v>
          </cell>
          <cell r="G308">
            <v>0</v>
          </cell>
          <cell r="H308">
            <v>1650000</v>
          </cell>
        </row>
        <row r="309">
          <cell r="A309" t="str">
            <v>1.3.1.1</v>
          </cell>
          <cell r="B309" t="str">
            <v xml:space="preserve"> CAPITAL SOCIAL 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1.3.1.1.1</v>
          </cell>
          <cell r="B310" t="str">
            <v xml:space="preserve"> CAPITAL SOCIAL FIJO </v>
          </cell>
          <cell r="C310">
            <v>0</v>
          </cell>
          <cell r="D310">
            <v>1600000</v>
          </cell>
          <cell r="E310">
            <v>0</v>
          </cell>
          <cell r="F310">
            <v>0</v>
          </cell>
          <cell r="G310">
            <v>0</v>
          </cell>
          <cell r="H310">
            <v>1600000</v>
          </cell>
        </row>
        <row r="311">
          <cell r="A311" t="str">
            <v>1.3.1.1.1.1</v>
          </cell>
          <cell r="B311" t="str">
            <v xml:space="preserve"> CAPITAL SOCIAL FIJO SUSCRITO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1.3.1.1.1.1.1</v>
          </cell>
          <cell r="B312" t="str">
            <v>CAPITAL SOCIAL FIJO SUSCRITO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1.3.1.2</v>
          </cell>
          <cell r="B313" t="str">
            <v xml:space="preserve"> APORTACIONES PARA FUTUROS AUMENTOS DE CAPITAL </v>
          </cell>
          <cell r="C313">
            <v>0</v>
          </cell>
          <cell r="D313">
            <v>50000</v>
          </cell>
          <cell r="E313">
            <v>0</v>
          </cell>
          <cell r="F313">
            <v>0</v>
          </cell>
          <cell r="G313">
            <v>0</v>
          </cell>
          <cell r="H313">
            <v>50000</v>
          </cell>
        </row>
        <row r="314">
          <cell r="A314" t="str">
            <v>1.3.1.2.1</v>
          </cell>
          <cell r="B314" t="str">
            <v xml:space="preserve"> APORTACIONES PARA FUTUROS AUMENTOS DE CAPITAL </v>
          </cell>
          <cell r="C314">
            <v>0</v>
          </cell>
          <cell r="D314">
            <v>50000</v>
          </cell>
          <cell r="E314">
            <v>0</v>
          </cell>
          <cell r="F314">
            <v>0</v>
          </cell>
          <cell r="G314">
            <v>0</v>
          </cell>
          <cell r="H314">
            <v>50000</v>
          </cell>
        </row>
        <row r="315">
          <cell r="A315" t="str">
            <v>1.3.1.2.1.2</v>
          </cell>
          <cell r="B315" t="str">
            <v>LOURDES VELAZQUEZ MERIN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1.3.2</v>
          </cell>
          <cell r="B316" t="str">
            <v xml:space="preserve"> CAPITAL GANADO (DEFICIT) </v>
          </cell>
          <cell r="C316">
            <v>0</v>
          </cell>
          <cell r="D316">
            <v>4026743.4902666397</v>
          </cell>
          <cell r="E316">
            <v>0</v>
          </cell>
          <cell r="F316">
            <v>0</v>
          </cell>
          <cell r="G316">
            <v>0</v>
          </cell>
          <cell r="H316">
            <v>4026743.4902666397</v>
          </cell>
        </row>
        <row r="317">
          <cell r="A317" t="str">
            <v>1.3.2.1</v>
          </cell>
          <cell r="B317" t="str">
            <v xml:space="preserve"> UTILIDADES O PERDIDAS ACUMULADAS </v>
          </cell>
          <cell r="C317">
            <v>0</v>
          </cell>
          <cell r="D317">
            <v>4026743.4902666397</v>
          </cell>
          <cell r="E317">
            <v>0</v>
          </cell>
          <cell r="F317">
            <v>0</v>
          </cell>
          <cell r="G317">
            <v>0</v>
          </cell>
          <cell r="H317">
            <v>4026743.4902666397</v>
          </cell>
        </row>
        <row r="318">
          <cell r="A318" t="str">
            <v>1.3.2.1.1</v>
          </cell>
          <cell r="B318" t="str">
            <v xml:space="preserve"> UTILIDADES RETENIDAS DE EJERCICIOS ANTERIORES </v>
          </cell>
          <cell r="C318">
            <v>0</v>
          </cell>
          <cell r="D318">
            <v>6686091.2041087747</v>
          </cell>
          <cell r="E318">
            <v>0</v>
          </cell>
          <cell r="F318">
            <v>0</v>
          </cell>
          <cell r="G318">
            <v>0</v>
          </cell>
          <cell r="H318">
            <v>6686091.2041087747</v>
          </cell>
        </row>
        <row r="319">
          <cell r="A319" t="str">
            <v>1.3.2.1.1.1</v>
          </cell>
          <cell r="B319" t="str">
            <v>Ejercicio 2017</v>
          </cell>
          <cell r="C319">
            <v>0</v>
          </cell>
          <cell r="D319">
            <v>1032976.6100000001</v>
          </cell>
          <cell r="E319">
            <v>0</v>
          </cell>
          <cell r="F319">
            <v>0</v>
          </cell>
          <cell r="G319">
            <v>0</v>
          </cell>
          <cell r="H319">
            <v>1032976.6100000001</v>
          </cell>
        </row>
        <row r="320">
          <cell r="A320" t="str">
            <v>1.3.2.1.1.2</v>
          </cell>
          <cell r="B320" t="str">
            <v>Ejercicio 2016</v>
          </cell>
          <cell r="C320">
            <v>0</v>
          </cell>
          <cell r="D320">
            <v>690471.02</v>
          </cell>
          <cell r="E320">
            <v>0</v>
          </cell>
          <cell r="F320">
            <v>0</v>
          </cell>
          <cell r="G320">
            <v>0</v>
          </cell>
          <cell r="H320">
            <v>690471.02</v>
          </cell>
        </row>
        <row r="321">
          <cell r="A321" t="str">
            <v>1.3.2.1.1.3</v>
          </cell>
          <cell r="B321" t="str">
            <v>Ejercicio 2015</v>
          </cell>
          <cell r="C321">
            <v>0</v>
          </cell>
          <cell r="D321">
            <v>412876.97</v>
          </cell>
          <cell r="E321">
            <v>0</v>
          </cell>
          <cell r="F321">
            <v>0</v>
          </cell>
          <cell r="G321">
            <v>0</v>
          </cell>
          <cell r="H321">
            <v>412876.97</v>
          </cell>
        </row>
        <row r="322">
          <cell r="A322" t="str">
            <v>1.3.2.1.1.4</v>
          </cell>
          <cell r="B322" t="str">
            <v>Ejercicio 2014</v>
          </cell>
          <cell r="C322">
            <v>0</v>
          </cell>
          <cell r="D322">
            <v>111882.62</v>
          </cell>
          <cell r="E322">
            <v>0</v>
          </cell>
          <cell r="F322">
            <v>0</v>
          </cell>
          <cell r="G322">
            <v>0</v>
          </cell>
          <cell r="H322">
            <v>111882.62</v>
          </cell>
        </row>
        <row r="323">
          <cell r="A323" t="str">
            <v>1.3.2.1.1.5</v>
          </cell>
          <cell r="B323" t="str">
            <v>Ejercicio 2013</v>
          </cell>
          <cell r="C323">
            <v>0</v>
          </cell>
          <cell r="D323">
            <v>7310.9</v>
          </cell>
          <cell r="E323">
            <v>0</v>
          </cell>
          <cell r="F323">
            <v>0</v>
          </cell>
          <cell r="G323">
            <v>0</v>
          </cell>
          <cell r="H323">
            <v>7310.9</v>
          </cell>
        </row>
        <row r="324">
          <cell r="A324" t="str">
            <v>1.3.2.1.1.6</v>
          </cell>
          <cell r="B324" t="str">
            <v>Ejercicio 2011</v>
          </cell>
          <cell r="C324">
            <v>0</v>
          </cell>
          <cell r="D324">
            <v>1126263.18</v>
          </cell>
          <cell r="E324">
            <v>0</v>
          </cell>
          <cell r="F324">
            <v>0</v>
          </cell>
          <cell r="G324">
            <v>0</v>
          </cell>
          <cell r="H324">
            <v>1126263.18</v>
          </cell>
        </row>
        <row r="325">
          <cell r="A325" t="str">
            <v>1.3.2.1.1.7</v>
          </cell>
          <cell r="B325" t="str">
            <v>Ejercicio 2010</v>
          </cell>
          <cell r="C325">
            <v>0</v>
          </cell>
          <cell r="D325">
            <v>2877738</v>
          </cell>
          <cell r="E325">
            <v>0</v>
          </cell>
          <cell r="F325">
            <v>0</v>
          </cell>
          <cell r="G325">
            <v>0</v>
          </cell>
          <cell r="H325">
            <v>2877738</v>
          </cell>
        </row>
        <row r="326">
          <cell r="A326" t="str">
            <v>1.3.2.1.1.8</v>
          </cell>
          <cell r="B326" t="str">
            <v>Ejercicio 2018</v>
          </cell>
          <cell r="C326">
            <v>0</v>
          </cell>
          <cell r="D326">
            <v>426571.9041087745</v>
          </cell>
          <cell r="E326">
            <v>0</v>
          </cell>
          <cell r="F326">
            <v>0</v>
          </cell>
          <cell r="G326">
            <v>0</v>
          </cell>
          <cell r="H326">
            <v>426571.9041087745</v>
          </cell>
        </row>
        <row r="327">
          <cell r="A327" t="str">
            <v>1.3.2.1.2</v>
          </cell>
          <cell r="B327" t="str">
            <v xml:space="preserve"> PERDIDAS ACUMULADAS DE EJERCICIOS ANTERIORES </v>
          </cell>
          <cell r="C327">
            <v>2659347.7138421349</v>
          </cell>
          <cell r="D327">
            <v>0</v>
          </cell>
          <cell r="E327">
            <v>0</v>
          </cell>
          <cell r="F327">
            <v>0</v>
          </cell>
          <cell r="G327">
            <v>2659347.7138421349</v>
          </cell>
          <cell r="H327">
            <v>0</v>
          </cell>
        </row>
        <row r="328">
          <cell r="A328" t="str">
            <v>1.3.2.1.2.1</v>
          </cell>
          <cell r="B328" t="str">
            <v>Ejercicio 2019</v>
          </cell>
          <cell r="C328">
            <v>1350488.132702125</v>
          </cell>
          <cell r="D328">
            <v>0</v>
          </cell>
          <cell r="E328">
            <v>0</v>
          </cell>
          <cell r="F328">
            <v>0</v>
          </cell>
          <cell r="G328">
            <v>1350488.132702125</v>
          </cell>
          <cell r="H328">
            <v>0</v>
          </cell>
        </row>
        <row r="329">
          <cell r="A329" t="str">
            <v>1.3.2.1.2.2</v>
          </cell>
          <cell r="B329" t="str">
            <v>Ejercicio 2020</v>
          </cell>
          <cell r="C329">
            <v>1308859.5811400099</v>
          </cell>
          <cell r="D329">
            <v>0</v>
          </cell>
          <cell r="E329">
            <v>0</v>
          </cell>
          <cell r="F329">
            <v>0</v>
          </cell>
          <cell r="G329">
            <v>1308859.5811400099</v>
          </cell>
          <cell r="H329">
            <v>0</v>
          </cell>
        </row>
        <row r="330">
          <cell r="A330" t="str">
            <v>2.1</v>
          </cell>
          <cell r="B330" t="str">
            <v xml:space="preserve"> VENTAS O INGRESOS NETOS </v>
          </cell>
          <cell r="C330">
            <v>0</v>
          </cell>
          <cell r="D330">
            <v>3331367.5853970288</v>
          </cell>
          <cell r="E330">
            <v>6680</v>
          </cell>
          <cell r="F330">
            <v>1380550.7694999997</v>
          </cell>
          <cell r="G330">
            <v>0</v>
          </cell>
          <cell r="H330">
            <v>4705238.3548970288</v>
          </cell>
        </row>
        <row r="331">
          <cell r="A331" t="str">
            <v>2.1.1</v>
          </cell>
          <cell r="B331" t="str">
            <v xml:space="preserve"> VENTAS NETAS DE MERCANCIA </v>
          </cell>
          <cell r="C331">
            <v>0</v>
          </cell>
          <cell r="D331">
            <v>2839741.9103970286</v>
          </cell>
          <cell r="E331">
            <v>6680</v>
          </cell>
          <cell r="F331">
            <v>1187023.3726999997</v>
          </cell>
          <cell r="G331">
            <v>0</v>
          </cell>
          <cell r="H331">
            <v>4020085.2830970287</v>
          </cell>
        </row>
        <row r="332">
          <cell r="A332" t="str">
            <v>2.1.1.1</v>
          </cell>
          <cell r="B332" t="str">
            <v xml:space="preserve"> VENTAS NETAS DE MERCANCIAS NACIONALES </v>
          </cell>
          <cell r="C332">
            <v>0</v>
          </cell>
          <cell r="D332">
            <v>2839741.9103970286</v>
          </cell>
          <cell r="E332">
            <v>6680</v>
          </cell>
          <cell r="F332">
            <v>1187023.3726999997</v>
          </cell>
          <cell r="G332">
            <v>0</v>
          </cell>
          <cell r="H332">
            <v>4020085.2830970287</v>
          </cell>
        </row>
        <row r="333">
          <cell r="A333" t="str">
            <v>2.1.1.1.1</v>
          </cell>
          <cell r="B333" t="str">
            <v xml:space="preserve"> VENTAS Y/O SERVICIOS GRAVADOS A LA TASA GENERAL </v>
          </cell>
          <cell r="C333">
            <v>0</v>
          </cell>
          <cell r="D333">
            <v>2965863.9304000288</v>
          </cell>
          <cell r="E333">
            <v>0</v>
          </cell>
          <cell r="F333">
            <v>1187023.3726999997</v>
          </cell>
          <cell r="G333">
            <v>0</v>
          </cell>
          <cell r="H333">
            <v>4152887.303100029</v>
          </cell>
        </row>
        <row r="334">
          <cell r="A334" t="str">
            <v>2.1.1.1.1.1</v>
          </cell>
          <cell r="B334" t="str">
            <v>VENTAS Y/O SERVICIOS GRAVADOS A LA TASA GENERAL DE CONTADO</v>
          </cell>
          <cell r="C334">
            <v>0</v>
          </cell>
          <cell r="D334">
            <v>1412583.1743000299</v>
          </cell>
          <cell r="E334">
            <v>0</v>
          </cell>
          <cell r="F334">
            <v>597293.91269999999</v>
          </cell>
          <cell r="G334">
            <v>0</v>
          </cell>
          <cell r="H334">
            <v>2009877.0870000299</v>
          </cell>
        </row>
        <row r="335">
          <cell r="A335" t="str">
            <v>2.1.1.1.1.2</v>
          </cell>
          <cell r="B335" t="str">
            <v>VENTAS Y/O SERVICIOS GRAVADOS A LA TASA GENERAL A CREDITO</v>
          </cell>
          <cell r="C335">
            <v>0</v>
          </cell>
          <cell r="D335">
            <v>1553280.756099999</v>
          </cell>
          <cell r="E335">
            <v>0</v>
          </cell>
          <cell r="F335">
            <v>589729.45999999985</v>
          </cell>
          <cell r="G335">
            <v>0</v>
          </cell>
          <cell r="H335">
            <v>2143010.2160999989</v>
          </cell>
        </row>
        <row r="336">
          <cell r="A336" t="str">
            <v>2.1.1.1.4</v>
          </cell>
          <cell r="B336" t="str">
            <v xml:space="preserve"> DEVOLUCIONES, REBAJAS Y BONIFICACIONES SOBRE VENTAS NACIONALES </v>
          </cell>
          <cell r="C336">
            <v>126122.02000300051</v>
          </cell>
          <cell r="D336">
            <v>0</v>
          </cell>
          <cell r="E336">
            <v>6680</v>
          </cell>
          <cell r="F336">
            <v>0</v>
          </cell>
          <cell r="G336">
            <v>132802.02000300051</v>
          </cell>
          <cell r="H336">
            <v>0</v>
          </cell>
        </row>
        <row r="337">
          <cell r="A337" t="str">
            <v>2.1.1.1.4.1</v>
          </cell>
          <cell r="B337" t="str">
            <v xml:space="preserve"> DEVOLUCIONES SOBRE VENTAS NACIONALES </v>
          </cell>
          <cell r="C337">
            <v>119542.02000000002</v>
          </cell>
          <cell r="D337">
            <v>0</v>
          </cell>
          <cell r="E337">
            <v>6680</v>
          </cell>
          <cell r="F337">
            <v>0</v>
          </cell>
          <cell r="G337">
            <v>126222.02000000002</v>
          </cell>
          <cell r="H337">
            <v>0</v>
          </cell>
        </row>
        <row r="338">
          <cell r="A338" t="str">
            <v>2.1.1.1.4.1.1</v>
          </cell>
          <cell r="B338" t="str">
            <v>DEVOLUCIONES SOBRE VENTAS NACIONALES A LA TASA GENERAL</v>
          </cell>
          <cell r="C338">
            <v>119542.02000000002</v>
          </cell>
          <cell r="D338">
            <v>0</v>
          </cell>
          <cell r="E338">
            <v>6680</v>
          </cell>
          <cell r="F338">
            <v>0</v>
          </cell>
          <cell r="G338">
            <v>126222.02000000002</v>
          </cell>
          <cell r="H338">
            <v>0</v>
          </cell>
        </row>
        <row r="339">
          <cell r="A339" t="str">
            <v>2.1.1.1.4.2</v>
          </cell>
          <cell r="B339" t="str">
            <v xml:space="preserve"> DESCUENTO COMERCIAL SOBRE VENTAS NACIONALES </v>
          </cell>
          <cell r="C339">
            <v>6580.0000030004885</v>
          </cell>
          <cell r="D339">
            <v>0</v>
          </cell>
          <cell r="E339">
            <v>0</v>
          </cell>
          <cell r="F339">
            <v>0</v>
          </cell>
          <cell r="G339">
            <v>6580.0000030004885</v>
          </cell>
          <cell r="H339">
            <v>0</v>
          </cell>
        </row>
        <row r="340">
          <cell r="A340" t="str">
            <v>2.1.1.1.4.2.1</v>
          </cell>
          <cell r="B340" t="str">
            <v>DESCUENTO COMERCIAL SOBRE VENTAS NACIONALES A LA TASA GENERAL</v>
          </cell>
          <cell r="C340">
            <v>6580.0000030004885</v>
          </cell>
          <cell r="D340">
            <v>0</v>
          </cell>
          <cell r="E340">
            <v>0</v>
          </cell>
          <cell r="F340">
            <v>0</v>
          </cell>
          <cell r="G340">
            <v>6580.0000030004885</v>
          </cell>
          <cell r="H340">
            <v>0</v>
          </cell>
        </row>
        <row r="341">
          <cell r="A341" t="str">
            <v>2.1.2</v>
          </cell>
          <cell r="B341" t="str">
            <v xml:space="preserve"> INGRESOS NETOS POR: </v>
          </cell>
          <cell r="C341">
            <v>0</v>
          </cell>
          <cell r="D341">
            <v>491625.67500000016</v>
          </cell>
          <cell r="E341">
            <v>0</v>
          </cell>
          <cell r="F341">
            <v>193527.39679999999</v>
          </cell>
          <cell r="G341">
            <v>0</v>
          </cell>
          <cell r="H341">
            <v>685153.07180000015</v>
          </cell>
        </row>
        <row r="342">
          <cell r="A342" t="str">
            <v>2.1.2.20</v>
          </cell>
          <cell r="B342" t="str">
            <v xml:space="preserve"> SERVICIOS EN GENERAL </v>
          </cell>
          <cell r="C342">
            <v>0</v>
          </cell>
          <cell r="D342">
            <v>482661.34500000015</v>
          </cell>
          <cell r="E342">
            <v>0</v>
          </cell>
          <cell r="F342">
            <v>193377.39679999999</v>
          </cell>
          <cell r="G342">
            <v>0</v>
          </cell>
          <cell r="H342">
            <v>676038.74180000019</v>
          </cell>
        </row>
        <row r="343">
          <cell r="A343" t="str">
            <v>2.1.2.20.1</v>
          </cell>
          <cell r="B343" t="str">
            <v xml:space="preserve"> SERVICIOS EN GENERAL </v>
          </cell>
          <cell r="C343">
            <v>0</v>
          </cell>
          <cell r="D343">
            <v>482661.34500000015</v>
          </cell>
          <cell r="E343">
            <v>0</v>
          </cell>
          <cell r="F343">
            <v>193377.39679999999</v>
          </cell>
          <cell r="G343">
            <v>0</v>
          </cell>
          <cell r="H343">
            <v>676038.74180000019</v>
          </cell>
        </row>
        <row r="344">
          <cell r="A344" t="str">
            <v>2.1.2.20.1.7</v>
          </cell>
          <cell r="B344" t="str">
            <v>USO DE LENTE DE 2.4,  2.7, 2.9 MM</v>
          </cell>
          <cell r="C344">
            <v>0</v>
          </cell>
          <cell r="D344">
            <v>7810.3449999999939</v>
          </cell>
          <cell r="E344">
            <v>0</v>
          </cell>
          <cell r="F344">
            <v>6310.3450000000012</v>
          </cell>
          <cell r="G344">
            <v>0</v>
          </cell>
          <cell r="H344">
            <v>14120.689999999995</v>
          </cell>
        </row>
        <row r="345">
          <cell r="A345" t="str">
            <v>2.1.2.20.1.9</v>
          </cell>
          <cell r="B345" t="str">
            <v>USO DE SILLA DE PLAYA.</v>
          </cell>
          <cell r="C345">
            <v>0</v>
          </cell>
          <cell r="D345">
            <v>70080</v>
          </cell>
          <cell r="E345">
            <v>0</v>
          </cell>
          <cell r="F345">
            <v>24360</v>
          </cell>
          <cell r="G345">
            <v>0</v>
          </cell>
          <cell r="H345">
            <v>94440</v>
          </cell>
        </row>
        <row r="346">
          <cell r="A346" t="str">
            <v>2.1.2.20.1.16</v>
          </cell>
          <cell r="B346" t="str">
            <v>RENTA DE EJERCITADOR PARA REHABILITACION DE RODILLA (POR DIA SUBSECUENTE)</v>
          </cell>
          <cell r="C346">
            <v>0</v>
          </cell>
          <cell r="D346">
            <v>12000</v>
          </cell>
          <cell r="E346">
            <v>0</v>
          </cell>
          <cell r="F346">
            <v>610</v>
          </cell>
          <cell r="G346">
            <v>0</v>
          </cell>
          <cell r="H346">
            <v>12610</v>
          </cell>
        </row>
        <row r="347">
          <cell r="A347" t="str">
            <v>2.1.2.20.1.19</v>
          </cell>
          <cell r="B347" t="str">
            <v>RENTA DE EJERCITADOR PARA REHABILITACION DE RODILLA (POR PRIMER DIA DE USO)</v>
          </cell>
          <cell r="C347">
            <v>0</v>
          </cell>
          <cell r="D347">
            <v>3000</v>
          </cell>
          <cell r="E347">
            <v>0</v>
          </cell>
          <cell r="F347">
            <v>1160</v>
          </cell>
          <cell r="G347">
            <v>0</v>
          </cell>
          <cell r="H347">
            <v>4160</v>
          </cell>
        </row>
        <row r="348">
          <cell r="A348" t="str">
            <v>2.1.2.20.1.31</v>
          </cell>
          <cell r="B348" t="str">
            <v>USO DE TORNIQUETE (KIDE)</v>
          </cell>
          <cell r="C348">
            <v>0</v>
          </cell>
          <cell r="D348">
            <v>3600</v>
          </cell>
          <cell r="E348">
            <v>0</v>
          </cell>
          <cell r="F348">
            <v>3600</v>
          </cell>
          <cell r="G348">
            <v>0</v>
          </cell>
          <cell r="H348">
            <v>7200</v>
          </cell>
        </row>
        <row r="349">
          <cell r="A349" t="str">
            <v>2.1.2.20.1.32</v>
          </cell>
          <cell r="B349" t="str">
            <v>RENTA DE TORRE CON EQUIPO PARA CIRUGIA</v>
          </cell>
          <cell r="C349">
            <v>0</v>
          </cell>
          <cell r="D349">
            <v>184536</v>
          </cell>
          <cell r="E349">
            <v>0</v>
          </cell>
          <cell r="F349">
            <v>51148</v>
          </cell>
          <cell r="G349">
            <v>0</v>
          </cell>
          <cell r="H349">
            <v>235684</v>
          </cell>
        </row>
        <row r="350">
          <cell r="A350" t="str">
            <v>2.1.2.20.1.42</v>
          </cell>
          <cell r="B350" t="str">
            <v>SERVICIO DE ESTERILIZACION DE INSTRUMENTAL</v>
          </cell>
          <cell r="C350">
            <v>0</v>
          </cell>
          <cell r="D350">
            <v>15355</v>
          </cell>
          <cell r="E350">
            <v>0</v>
          </cell>
          <cell r="F350">
            <v>4750</v>
          </cell>
          <cell r="G350">
            <v>0</v>
          </cell>
          <cell r="H350">
            <v>20105</v>
          </cell>
        </row>
        <row r="351">
          <cell r="A351" t="str">
            <v>2.1.2.20.1.55</v>
          </cell>
          <cell r="B351" t="str">
            <v>RENTA  DE EQUIPO DE ARTROSCOPIA BASICO.</v>
          </cell>
          <cell r="C351">
            <v>0</v>
          </cell>
          <cell r="D351">
            <v>35000</v>
          </cell>
          <cell r="E351">
            <v>0</v>
          </cell>
          <cell r="F351">
            <v>15396.551799999999</v>
          </cell>
          <cell r="G351">
            <v>0</v>
          </cell>
          <cell r="H351">
            <v>50396.551800000001</v>
          </cell>
        </row>
        <row r="352">
          <cell r="A352" t="str">
            <v>2.1.2.20.1.57</v>
          </cell>
          <cell r="B352" t="str">
            <v>USO  DE SIERRA NEUMATICA</v>
          </cell>
          <cell r="C352">
            <v>0</v>
          </cell>
          <cell r="D352">
            <v>0</v>
          </cell>
          <cell r="E352">
            <v>0</v>
          </cell>
          <cell r="F352">
            <v>2750</v>
          </cell>
          <cell r="G352">
            <v>0</v>
          </cell>
          <cell r="H352">
            <v>2750</v>
          </cell>
        </row>
        <row r="353">
          <cell r="A353" t="str">
            <v>2.1.2.20.1.59</v>
          </cell>
          <cell r="B353" t="str">
            <v>TORRE PARA ARTROSCOPIA DE RODILLA</v>
          </cell>
          <cell r="C353">
            <v>0</v>
          </cell>
          <cell r="D353">
            <v>0</v>
          </cell>
          <cell r="E353">
            <v>0</v>
          </cell>
          <cell r="F353">
            <v>2500</v>
          </cell>
          <cell r="G353">
            <v>0</v>
          </cell>
          <cell r="H353">
            <v>2500</v>
          </cell>
        </row>
        <row r="354">
          <cell r="A354" t="str">
            <v>2.1.2.20.1.61</v>
          </cell>
          <cell r="B354" t="str">
            <v>USO DE PERFORADOR</v>
          </cell>
          <cell r="C354">
            <v>0</v>
          </cell>
          <cell r="D354">
            <v>10600.000000000116</v>
          </cell>
          <cell r="E354">
            <v>0</v>
          </cell>
          <cell r="F354">
            <v>18882.5</v>
          </cell>
          <cell r="G354">
            <v>0</v>
          </cell>
          <cell r="H354">
            <v>29482.500000000116</v>
          </cell>
        </row>
        <row r="355">
          <cell r="A355" t="str">
            <v>2.1.2.20.1.62</v>
          </cell>
          <cell r="B355" t="str">
            <v>RENTA CHAROLA CON INSTRUMETAL.</v>
          </cell>
          <cell r="C355">
            <v>0</v>
          </cell>
          <cell r="D355">
            <v>3500</v>
          </cell>
          <cell r="E355">
            <v>0</v>
          </cell>
          <cell r="F355">
            <v>0</v>
          </cell>
          <cell r="G355">
            <v>0</v>
          </cell>
          <cell r="H355">
            <v>3500</v>
          </cell>
        </row>
        <row r="356">
          <cell r="A356" t="str">
            <v>2.1.2.20.1.63</v>
          </cell>
          <cell r="B356" t="str">
            <v>USO DE SPIDER</v>
          </cell>
          <cell r="C356">
            <v>0</v>
          </cell>
          <cell r="D356">
            <v>43680</v>
          </cell>
          <cell r="E356">
            <v>0</v>
          </cell>
          <cell r="F356">
            <v>15710</v>
          </cell>
          <cell r="G356">
            <v>0</v>
          </cell>
          <cell r="H356">
            <v>59390</v>
          </cell>
        </row>
        <row r="357">
          <cell r="A357" t="str">
            <v>2.1.2.20.1.74</v>
          </cell>
          <cell r="B357" t="str">
            <v>USO DE SUJETADOR DE PIERNA</v>
          </cell>
          <cell r="C357">
            <v>0</v>
          </cell>
          <cell r="D357">
            <v>0</v>
          </cell>
          <cell r="E357">
            <v>0</v>
          </cell>
          <cell r="F357">
            <v>1200</v>
          </cell>
          <cell r="G357">
            <v>0</v>
          </cell>
          <cell r="H357">
            <v>1200</v>
          </cell>
        </row>
        <row r="358">
          <cell r="A358" t="str">
            <v>2.1.2.20.1.83</v>
          </cell>
          <cell r="B358" t="str">
            <v>RENTA DE ULTRASONIDO PORTATIL</v>
          </cell>
          <cell r="C358">
            <v>0</v>
          </cell>
          <cell r="D358">
            <v>3500</v>
          </cell>
          <cell r="E358">
            <v>0</v>
          </cell>
          <cell r="F358">
            <v>0</v>
          </cell>
          <cell r="G358">
            <v>0</v>
          </cell>
          <cell r="H358">
            <v>3500</v>
          </cell>
        </row>
        <row r="359">
          <cell r="A359" t="str">
            <v>2.1.2.20.1.85</v>
          </cell>
          <cell r="B359" t="str">
            <v>RENTA DE EQUIPO PARA ARTROSCOPIA</v>
          </cell>
          <cell r="C359">
            <v>0</v>
          </cell>
          <cell r="D359">
            <v>90000</v>
          </cell>
          <cell r="E359">
            <v>0</v>
          </cell>
          <cell r="F359">
            <v>45000</v>
          </cell>
          <cell r="G359">
            <v>0</v>
          </cell>
          <cell r="H359">
            <v>135000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8964.330000000009</v>
          </cell>
          <cell r="E360">
            <v>0</v>
          </cell>
          <cell r="F360">
            <v>150</v>
          </cell>
          <cell r="G360">
            <v>0</v>
          </cell>
          <cell r="H360">
            <v>9114.330000000009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8964.330000000009</v>
          </cell>
          <cell r="E361">
            <v>0</v>
          </cell>
          <cell r="F361">
            <v>150</v>
          </cell>
          <cell r="G361">
            <v>0</v>
          </cell>
          <cell r="H361">
            <v>9114.330000000009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2209.330000000009</v>
          </cell>
          <cell r="E362">
            <v>0</v>
          </cell>
          <cell r="F362">
            <v>150</v>
          </cell>
          <cell r="G362">
            <v>0</v>
          </cell>
          <cell r="H362">
            <v>2359.330000000009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0</v>
          </cell>
          <cell r="G363">
            <v>0</v>
          </cell>
          <cell r="H363">
            <v>6755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3550053.7842876958</v>
          </cell>
          <cell r="D364">
            <v>0</v>
          </cell>
          <cell r="E364">
            <v>1244159.690926</v>
          </cell>
          <cell r="F364">
            <v>19534.98</v>
          </cell>
          <cell r="G364">
            <v>4774678.4952136958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1634792.9297876731</v>
          </cell>
          <cell r="D365">
            <v>0</v>
          </cell>
          <cell r="E365">
            <v>659987.17782600003</v>
          </cell>
          <cell r="F365">
            <v>19534.88</v>
          </cell>
          <cell r="G365">
            <v>2275245.2276136731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1634792.9297876731</v>
          </cell>
          <cell r="D366">
            <v>0</v>
          </cell>
          <cell r="E366">
            <v>659987.17782600003</v>
          </cell>
          <cell r="F366">
            <v>19534.88</v>
          </cell>
          <cell r="G366">
            <v>2275245.2276136731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1915260.8545000227</v>
          </cell>
          <cell r="D367">
            <v>0</v>
          </cell>
          <cell r="E367">
            <v>584172.5131000001</v>
          </cell>
          <cell r="F367">
            <v>0.1</v>
          </cell>
          <cell r="G367">
            <v>2499433.2676000227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1915260.8545000227</v>
          </cell>
          <cell r="D368">
            <v>0</v>
          </cell>
          <cell r="E368">
            <v>584172.5131000001</v>
          </cell>
          <cell r="F368">
            <v>0.1</v>
          </cell>
          <cell r="G368">
            <v>2499433.2676000227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312684.96000000276</v>
          </cell>
          <cell r="D369">
            <v>0</v>
          </cell>
          <cell r="E369">
            <v>104027.36</v>
          </cell>
          <cell r="F369">
            <v>0</v>
          </cell>
          <cell r="G369">
            <v>416712.32000000274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312684.96000000276</v>
          </cell>
          <cell r="D370">
            <v>0</v>
          </cell>
          <cell r="E370">
            <v>104027.36</v>
          </cell>
          <cell r="F370">
            <v>0</v>
          </cell>
          <cell r="G370">
            <v>416712.32000000274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312684.96000000276</v>
          </cell>
          <cell r="D371">
            <v>0</v>
          </cell>
          <cell r="E371">
            <v>104027.36</v>
          </cell>
          <cell r="F371">
            <v>0</v>
          </cell>
          <cell r="G371">
            <v>416712.32000000274</v>
          </cell>
          <cell r="H371">
            <v>0</v>
          </cell>
        </row>
        <row r="372">
          <cell r="A372" t="str">
            <v>2.2.2.3.4</v>
          </cell>
          <cell r="B372" t="str">
            <v xml:space="preserve"> IMPUESTOS Y APORTACIONES SOBRE SUELDOS Y SALARIOS </v>
          </cell>
          <cell r="C372">
            <v>70427.829999999914</v>
          </cell>
          <cell r="D372">
            <v>0</v>
          </cell>
          <cell r="E372">
            <v>39498.11</v>
          </cell>
          <cell r="F372">
            <v>0</v>
          </cell>
          <cell r="G372">
            <v>109925.93999999992</v>
          </cell>
          <cell r="H372">
            <v>0</v>
          </cell>
        </row>
        <row r="373">
          <cell r="A373" t="str">
            <v>2.2.2.3.4.1</v>
          </cell>
          <cell r="B373" t="str">
            <v xml:space="preserve"> CUOTAS AL I.M.S.S. </v>
          </cell>
          <cell r="C373">
            <v>36945.320000000022</v>
          </cell>
          <cell r="D373">
            <v>0</v>
          </cell>
          <cell r="E373">
            <v>12285.33</v>
          </cell>
          <cell r="F373">
            <v>0</v>
          </cell>
          <cell r="G373">
            <v>49230.650000000016</v>
          </cell>
          <cell r="H373">
            <v>0</v>
          </cell>
        </row>
        <row r="374">
          <cell r="A374" t="str">
            <v>2.2.2.3.4.1.1</v>
          </cell>
          <cell r="B374" t="str">
            <v>CUOTA FIJA</v>
          </cell>
          <cell r="C374">
            <v>17909.100000000035</v>
          </cell>
          <cell r="D374">
            <v>0</v>
          </cell>
          <cell r="E374">
            <v>6033.17</v>
          </cell>
          <cell r="F374">
            <v>0</v>
          </cell>
          <cell r="G374">
            <v>23942.270000000033</v>
          </cell>
          <cell r="H374">
            <v>0</v>
          </cell>
        </row>
        <row r="375">
          <cell r="A375" t="str">
            <v>2.2.2.3.4.1.2</v>
          </cell>
          <cell r="B375" t="str">
            <v>EXCEDENTE 3 SMGDI</v>
          </cell>
          <cell r="C375">
            <v>1273.2600000000093</v>
          </cell>
          <cell r="D375">
            <v>0</v>
          </cell>
          <cell r="E375">
            <v>416.93</v>
          </cell>
          <cell r="F375">
            <v>0</v>
          </cell>
          <cell r="G375">
            <v>1690.1900000000094</v>
          </cell>
          <cell r="H375">
            <v>0</v>
          </cell>
        </row>
        <row r="376">
          <cell r="A376" t="str">
            <v>2.2.2.3.4.1.3</v>
          </cell>
          <cell r="B376" t="str">
            <v>PRESTACIONES EN DINERO</v>
          </cell>
          <cell r="C376">
            <v>2453.25</v>
          </cell>
          <cell r="D376">
            <v>0</v>
          </cell>
          <cell r="E376">
            <v>817.74</v>
          </cell>
          <cell r="F376">
            <v>0</v>
          </cell>
          <cell r="G376">
            <v>3270.99</v>
          </cell>
          <cell r="H376">
            <v>0</v>
          </cell>
        </row>
        <row r="377">
          <cell r="A377" t="str">
            <v>2.2.2.3.4.1.4</v>
          </cell>
          <cell r="B377" t="str">
            <v>GASTOS MEDICOS PENSIONADOS</v>
          </cell>
          <cell r="C377">
            <v>3679.8600000000006</v>
          </cell>
          <cell r="D377">
            <v>0</v>
          </cell>
          <cell r="E377">
            <v>1226.6300000000001</v>
          </cell>
          <cell r="F377">
            <v>0</v>
          </cell>
          <cell r="G377">
            <v>4906.4900000000007</v>
          </cell>
          <cell r="H377">
            <v>0</v>
          </cell>
        </row>
        <row r="378">
          <cell r="A378" t="str">
            <v>2.2.2.3.4.1.5</v>
          </cell>
          <cell r="B378" t="str">
            <v>RIESGOS DE TRABAJO</v>
          </cell>
          <cell r="C378">
            <v>1992.0999999999767</v>
          </cell>
          <cell r="D378">
            <v>0</v>
          </cell>
          <cell r="E378">
            <v>583.23</v>
          </cell>
          <cell r="F378">
            <v>0</v>
          </cell>
          <cell r="G378">
            <v>2575.3299999999767</v>
          </cell>
          <cell r="H378">
            <v>0</v>
          </cell>
        </row>
        <row r="379">
          <cell r="A379" t="str">
            <v>2.2.2.3.4.1.6</v>
          </cell>
          <cell r="B379" t="str">
            <v>INVALIDEZ Y VIDA</v>
          </cell>
          <cell r="C379">
            <v>6133.1100000000006</v>
          </cell>
          <cell r="D379">
            <v>0</v>
          </cell>
          <cell r="E379">
            <v>2041.23</v>
          </cell>
          <cell r="F379">
            <v>0</v>
          </cell>
          <cell r="G379">
            <v>8174.34</v>
          </cell>
          <cell r="H379">
            <v>0</v>
          </cell>
        </row>
        <row r="380">
          <cell r="A380" t="str">
            <v>2.2.2.3.4.1.7</v>
          </cell>
          <cell r="B380" t="str">
            <v>GUARDERIAS Y PRESTACIONES SOCIALES</v>
          </cell>
          <cell r="C380">
            <v>3504.6399999999994</v>
          </cell>
          <cell r="D380">
            <v>0</v>
          </cell>
          <cell r="E380">
            <v>1166.4000000000001</v>
          </cell>
          <cell r="F380">
            <v>0</v>
          </cell>
          <cell r="G380">
            <v>4671.0399999999991</v>
          </cell>
          <cell r="H380">
            <v>0</v>
          </cell>
        </row>
        <row r="381">
          <cell r="A381" t="str">
            <v>2.2.2.3.4.2</v>
          </cell>
          <cell r="B381" t="str">
            <v xml:space="preserve"> APORTACIONES AL INFONAVIT </v>
          </cell>
          <cell r="C381">
            <v>11487.459999999905</v>
          </cell>
          <cell r="D381">
            <v>0</v>
          </cell>
          <cell r="E381">
            <v>11867.880000000001</v>
          </cell>
          <cell r="F381">
            <v>0</v>
          </cell>
          <cell r="G381">
            <v>23355.339999999906</v>
          </cell>
          <cell r="H381">
            <v>0</v>
          </cell>
        </row>
        <row r="382">
          <cell r="A382" t="str">
            <v>2.2.2.3.4.2.1</v>
          </cell>
          <cell r="B382" t="str">
            <v>INFONAVIT-APORTACION PATRONAL SIN CREDITO</v>
          </cell>
          <cell r="C382">
            <v>5438.8099999999104</v>
          </cell>
          <cell r="D382">
            <v>0</v>
          </cell>
          <cell r="E382">
            <v>5623.16</v>
          </cell>
          <cell r="F382">
            <v>0</v>
          </cell>
          <cell r="G382">
            <v>11061.96999999991</v>
          </cell>
          <cell r="H382">
            <v>0</v>
          </cell>
        </row>
        <row r="383">
          <cell r="A383" t="str">
            <v>2.2.2.3.4.2.2</v>
          </cell>
          <cell r="B383" t="str">
            <v>INFONAVIT-APORTACION PATRONAL CON CREDITO</v>
          </cell>
          <cell r="C383">
            <v>6048.6499999999942</v>
          </cell>
          <cell r="D383">
            <v>0</v>
          </cell>
          <cell r="E383">
            <v>6244.72</v>
          </cell>
          <cell r="F383">
            <v>0</v>
          </cell>
          <cell r="G383">
            <v>12293.369999999995</v>
          </cell>
          <cell r="H383">
            <v>0</v>
          </cell>
        </row>
        <row r="384">
          <cell r="A384" t="str">
            <v>2.2.2.3.4.3</v>
          </cell>
          <cell r="B384" t="str">
            <v xml:space="preserve"> APORTACIONES AL SAR </v>
          </cell>
          <cell r="C384">
            <v>11832.049999999988</v>
          </cell>
          <cell r="D384">
            <v>0</v>
          </cell>
          <cell r="E384">
            <v>12223.900000000001</v>
          </cell>
          <cell r="F384">
            <v>0</v>
          </cell>
          <cell r="G384">
            <v>24055.94999999999</v>
          </cell>
          <cell r="H384">
            <v>0</v>
          </cell>
        </row>
        <row r="385">
          <cell r="A385" t="str">
            <v>2.2.2.3.4.3.1</v>
          </cell>
          <cell r="B385" t="str">
            <v>RETIRO</v>
          </cell>
          <cell r="C385">
            <v>4594.9700000000012</v>
          </cell>
          <cell r="D385">
            <v>0</v>
          </cell>
          <cell r="E385">
            <v>4747.1400000000003</v>
          </cell>
          <cell r="F385">
            <v>0</v>
          </cell>
          <cell r="G385">
            <v>9342.11</v>
          </cell>
          <cell r="H385">
            <v>0</v>
          </cell>
        </row>
        <row r="386">
          <cell r="A386" t="str">
            <v>2.2.2.3.4.3.2</v>
          </cell>
          <cell r="B386" t="str">
            <v>CESANTIA EN EDAD AVANZADA Y VEJEZ</v>
          </cell>
          <cell r="C386">
            <v>7237.0799999999872</v>
          </cell>
          <cell r="D386">
            <v>0</v>
          </cell>
          <cell r="E386">
            <v>7476.76</v>
          </cell>
          <cell r="F386">
            <v>0</v>
          </cell>
          <cell r="G386">
            <v>14713.839999999987</v>
          </cell>
          <cell r="H386">
            <v>0</v>
          </cell>
        </row>
        <row r="387">
          <cell r="A387" t="str">
            <v>2.2.2.3.4.4</v>
          </cell>
          <cell r="B387" t="str">
            <v>IMPUESTO ESTATAL SOBRE NOMINAS</v>
          </cell>
          <cell r="C387">
            <v>10163</v>
          </cell>
          <cell r="D387">
            <v>0</v>
          </cell>
          <cell r="E387">
            <v>3121</v>
          </cell>
          <cell r="F387">
            <v>0</v>
          </cell>
          <cell r="G387">
            <v>13284</v>
          </cell>
          <cell r="H387">
            <v>0</v>
          </cell>
        </row>
        <row r="388">
          <cell r="A388" t="str">
            <v>2.2.2.3.5</v>
          </cell>
          <cell r="B388" t="str">
            <v xml:space="preserve"> SERVICIOS ADMINISTRATIVOS </v>
          </cell>
          <cell r="C388">
            <v>798519.32720001135</v>
          </cell>
          <cell r="D388">
            <v>0</v>
          </cell>
          <cell r="E388">
            <v>194313</v>
          </cell>
          <cell r="F388">
            <v>0</v>
          </cell>
          <cell r="G388">
            <v>992832.32720001135</v>
          </cell>
          <cell r="H388">
            <v>0</v>
          </cell>
        </row>
        <row r="389">
          <cell r="A389" t="str">
            <v>2.2.2.3.5.1</v>
          </cell>
          <cell r="B389" t="str">
            <v>SERVICIOS ADMINISTRATIVOS</v>
          </cell>
          <cell r="C389">
            <v>798519.32720001042</v>
          </cell>
          <cell r="D389">
            <v>0</v>
          </cell>
          <cell r="E389">
            <v>194313</v>
          </cell>
          <cell r="F389">
            <v>0</v>
          </cell>
          <cell r="G389">
            <v>992832.32720001042</v>
          </cell>
          <cell r="H389">
            <v>0</v>
          </cell>
        </row>
        <row r="390">
          <cell r="A390" t="str">
            <v>2.2.2.3.6</v>
          </cell>
          <cell r="B390" t="str">
            <v xml:space="preserve"> HONORARIOS </v>
          </cell>
          <cell r="C390">
            <v>79916.5</v>
          </cell>
          <cell r="D390">
            <v>0</v>
          </cell>
          <cell r="E390">
            <v>15400</v>
          </cell>
          <cell r="F390">
            <v>0</v>
          </cell>
          <cell r="G390">
            <v>95316.5</v>
          </cell>
          <cell r="H390">
            <v>0</v>
          </cell>
        </row>
        <row r="391">
          <cell r="A391" t="str">
            <v>2.2.2.3.6.1</v>
          </cell>
          <cell r="B391" t="str">
            <v xml:space="preserve"> HONORARIOS A PERSONAS FISICAS </v>
          </cell>
          <cell r="C391">
            <v>33716.5</v>
          </cell>
          <cell r="D391">
            <v>0</v>
          </cell>
          <cell r="E391">
            <v>0</v>
          </cell>
          <cell r="F391">
            <v>0</v>
          </cell>
          <cell r="G391">
            <v>33716.5</v>
          </cell>
          <cell r="H391">
            <v>0</v>
          </cell>
        </row>
        <row r="392">
          <cell r="A392" t="str">
            <v>2.2.2.3.6.1.1</v>
          </cell>
          <cell r="B392" t="str">
            <v>HONORARIOS A PERSONAS FISICAS RESIDENTES NACIONALES</v>
          </cell>
          <cell r="C392">
            <v>33716.5</v>
          </cell>
          <cell r="D392">
            <v>0</v>
          </cell>
          <cell r="E392">
            <v>0</v>
          </cell>
          <cell r="F392">
            <v>0</v>
          </cell>
          <cell r="G392">
            <v>33716.5</v>
          </cell>
          <cell r="H392">
            <v>0</v>
          </cell>
        </row>
        <row r="393">
          <cell r="A393" t="str">
            <v>2.2.2.3.6.2</v>
          </cell>
          <cell r="B393" t="str">
            <v xml:space="preserve"> HONORARIOS A PERSONAS MORALES </v>
          </cell>
          <cell r="C393">
            <v>46200</v>
          </cell>
          <cell r="D393">
            <v>0</v>
          </cell>
          <cell r="E393">
            <v>15400</v>
          </cell>
          <cell r="F393">
            <v>0</v>
          </cell>
          <cell r="G393">
            <v>61600</v>
          </cell>
          <cell r="H393">
            <v>0</v>
          </cell>
        </row>
        <row r="394">
          <cell r="A394" t="str">
            <v>2.2.2.3.6.2.1</v>
          </cell>
          <cell r="B394" t="str">
            <v>HONORARIOS A PERSONAS MORALES RESIDENTES  NACIONALES</v>
          </cell>
          <cell r="C394">
            <v>46200</v>
          </cell>
          <cell r="D394">
            <v>0</v>
          </cell>
          <cell r="E394">
            <v>15400</v>
          </cell>
          <cell r="F394">
            <v>0</v>
          </cell>
          <cell r="G394">
            <v>61600</v>
          </cell>
          <cell r="H394">
            <v>0</v>
          </cell>
        </row>
        <row r="395">
          <cell r="A395" t="str">
            <v>2.2.2.3.7</v>
          </cell>
          <cell r="B395" t="str">
            <v xml:space="preserve"> ARRENDAMIENTOS </v>
          </cell>
          <cell r="C395">
            <v>111663.15000000026</v>
          </cell>
          <cell r="D395">
            <v>0</v>
          </cell>
          <cell r="E395">
            <v>48551.49</v>
          </cell>
          <cell r="F395">
            <v>0</v>
          </cell>
          <cell r="G395">
            <v>160214.64000000025</v>
          </cell>
          <cell r="H395">
            <v>0</v>
          </cell>
        </row>
        <row r="396">
          <cell r="A396" t="str">
            <v>2.2.2.3.7.1</v>
          </cell>
          <cell r="B396" t="str">
            <v>ARRENDAMIENTO A PERSONAS FISICAS RESIDENTES NACIONALES</v>
          </cell>
          <cell r="C396">
            <v>102940.68000000017</v>
          </cell>
          <cell r="D396">
            <v>0</v>
          </cell>
          <cell r="E396">
            <v>40000</v>
          </cell>
          <cell r="F396">
            <v>0</v>
          </cell>
          <cell r="G396">
            <v>142940.68000000017</v>
          </cell>
          <cell r="H396">
            <v>0</v>
          </cell>
        </row>
        <row r="397">
          <cell r="A397" t="str">
            <v>2.2.2.3.7.2</v>
          </cell>
          <cell r="B397" t="str">
            <v>ARRENDAMIENTO A PERSONAS MORALES RESIDENTES NACIONALES</v>
          </cell>
          <cell r="C397">
            <v>8722.4700000000885</v>
          </cell>
          <cell r="D397">
            <v>0</v>
          </cell>
          <cell r="E397">
            <v>8551.49</v>
          </cell>
          <cell r="F397">
            <v>0</v>
          </cell>
          <cell r="G397">
            <v>17273.960000000086</v>
          </cell>
          <cell r="H397">
            <v>0</v>
          </cell>
        </row>
        <row r="398">
          <cell r="A398" t="str">
            <v>2.2.2.3.8</v>
          </cell>
          <cell r="B398" t="str">
            <v xml:space="preserve"> COMBUSTIBLES Y LUBRICANTES </v>
          </cell>
          <cell r="C398">
            <v>54712.730000000214</v>
          </cell>
          <cell r="D398">
            <v>0</v>
          </cell>
          <cell r="E398">
            <v>13530.51</v>
          </cell>
          <cell r="F398">
            <v>0</v>
          </cell>
          <cell r="G398">
            <v>68243.240000000209</v>
          </cell>
          <cell r="H398">
            <v>0</v>
          </cell>
        </row>
        <row r="399">
          <cell r="A399" t="str">
            <v>2.2.2.3.8.1</v>
          </cell>
          <cell r="B399" t="str">
            <v>GASOLINA</v>
          </cell>
          <cell r="C399">
            <v>54712.730000000214</v>
          </cell>
          <cell r="D399">
            <v>0</v>
          </cell>
          <cell r="E399">
            <v>13530.51</v>
          </cell>
          <cell r="F399">
            <v>0</v>
          </cell>
          <cell r="G399">
            <v>68243.240000000209</v>
          </cell>
          <cell r="H399">
            <v>0</v>
          </cell>
        </row>
        <row r="400">
          <cell r="A400" t="str">
            <v>2.2.2.3.9</v>
          </cell>
          <cell r="B400" t="str">
            <v xml:space="preserve"> VIATICOS Y GASTOS DE VIAJE </v>
          </cell>
          <cell r="C400">
            <v>18149.457399999592</v>
          </cell>
          <cell r="D400">
            <v>0</v>
          </cell>
          <cell r="E400">
            <v>4302.2079999999996</v>
          </cell>
          <cell r="F400">
            <v>0</v>
          </cell>
          <cell r="G400">
            <v>22451.665399999594</v>
          </cell>
          <cell r="H400">
            <v>0</v>
          </cell>
        </row>
        <row r="401">
          <cell r="A401" t="str">
            <v>2.2.2.3.9.1</v>
          </cell>
          <cell r="B401" t="str">
            <v>HOSPEDAJE</v>
          </cell>
          <cell r="C401">
            <v>1676.3800000000483</v>
          </cell>
          <cell r="D401">
            <v>0</v>
          </cell>
          <cell r="E401">
            <v>841.66</v>
          </cell>
          <cell r="F401">
            <v>0</v>
          </cell>
          <cell r="G401">
            <v>2518.0400000000482</v>
          </cell>
          <cell r="H401">
            <v>0</v>
          </cell>
        </row>
        <row r="402">
          <cell r="A402" t="str">
            <v>2.2.2.3.9.2</v>
          </cell>
          <cell r="B402" t="str">
            <v>IMPUESTO DE HOSPEDAJE</v>
          </cell>
          <cell r="C402">
            <v>65.390000000000327</v>
          </cell>
          <cell r="D402">
            <v>0</v>
          </cell>
          <cell r="E402">
            <v>33.67</v>
          </cell>
          <cell r="F402">
            <v>0</v>
          </cell>
          <cell r="G402">
            <v>99.060000000000329</v>
          </cell>
          <cell r="H402">
            <v>0</v>
          </cell>
        </row>
        <row r="403">
          <cell r="A403" t="str">
            <v>2.2.2.3.9.3</v>
          </cell>
          <cell r="B403" t="str">
            <v>CONSUMO DE ALIMENTOS (VIATICOS)</v>
          </cell>
          <cell r="C403">
            <v>1168.1099999999715</v>
          </cell>
          <cell r="D403">
            <v>0</v>
          </cell>
          <cell r="E403">
            <v>758.62000000000012</v>
          </cell>
          <cell r="F403">
            <v>0</v>
          </cell>
          <cell r="G403">
            <v>1926.7299999999716</v>
          </cell>
          <cell r="H403">
            <v>0</v>
          </cell>
        </row>
        <row r="404">
          <cell r="A404" t="str">
            <v>2.2.2.3.9.4</v>
          </cell>
          <cell r="B404" t="str">
            <v>CUOTAS DE PEAJE</v>
          </cell>
          <cell r="C404">
            <v>13612.917399999598</v>
          </cell>
          <cell r="D404">
            <v>0</v>
          </cell>
          <cell r="E404">
            <v>2313.7779999999998</v>
          </cell>
          <cell r="F404">
            <v>0</v>
          </cell>
          <cell r="G404">
            <v>15926.695399999599</v>
          </cell>
          <cell r="H404">
            <v>0</v>
          </cell>
        </row>
        <row r="405">
          <cell r="A405" t="str">
            <v>2.2.2.3.9.6</v>
          </cell>
          <cell r="B405" t="str">
            <v>SERVICIO DE TAXI</v>
          </cell>
          <cell r="C405">
            <v>390</v>
          </cell>
          <cell r="D405">
            <v>0</v>
          </cell>
          <cell r="E405">
            <v>270</v>
          </cell>
          <cell r="F405">
            <v>0</v>
          </cell>
          <cell r="G405">
            <v>660</v>
          </cell>
          <cell r="H405">
            <v>0</v>
          </cell>
        </row>
        <row r="406">
          <cell r="A406" t="str">
            <v>2.2.2.3.9.7</v>
          </cell>
          <cell r="B406" t="str">
            <v>BOLETOS PASAJE AUTOBUSES</v>
          </cell>
          <cell r="C406">
            <v>1236.6599999999744</v>
          </cell>
          <cell r="D406">
            <v>0</v>
          </cell>
          <cell r="E406">
            <v>84.48</v>
          </cell>
          <cell r="F406">
            <v>0</v>
          </cell>
          <cell r="G406">
            <v>1321.1399999999744</v>
          </cell>
          <cell r="H406">
            <v>0</v>
          </cell>
        </row>
        <row r="407">
          <cell r="A407" t="str">
            <v>2.2.2.3.10</v>
          </cell>
          <cell r="B407" t="str">
            <v xml:space="preserve"> DEPRECIACIONES </v>
          </cell>
          <cell r="C407">
            <v>192979.66740001063</v>
          </cell>
          <cell r="D407">
            <v>0</v>
          </cell>
          <cell r="E407">
            <v>63679.400300000038</v>
          </cell>
          <cell r="F407">
            <v>0</v>
          </cell>
          <cell r="G407">
            <v>256659.06770001067</v>
          </cell>
          <cell r="H407">
            <v>0</v>
          </cell>
        </row>
        <row r="408">
          <cell r="A408" t="str">
            <v>2.2.2.3.10.2</v>
          </cell>
          <cell r="B408" t="str">
            <v>DEPRECIACION DE MAQUINARIA Y EQUIPO</v>
          </cell>
          <cell r="C408">
            <v>184325.50080001075</v>
          </cell>
          <cell r="D408">
            <v>0</v>
          </cell>
          <cell r="E408">
            <v>61441.833600000042</v>
          </cell>
          <cell r="F408">
            <v>0</v>
          </cell>
          <cell r="G408">
            <v>245767.33440001079</v>
          </cell>
          <cell r="H408">
            <v>0</v>
          </cell>
        </row>
        <row r="409">
          <cell r="A409" t="str">
            <v>2.2.2.3.10.3</v>
          </cell>
          <cell r="B409" t="str">
            <v>DEPRECIACION DE EQUIPO DE TRANSPORTE</v>
          </cell>
          <cell r="C409">
            <v>4679.429999999993</v>
          </cell>
          <cell r="D409">
            <v>0</v>
          </cell>
          <cell r="E409">
            <v>1559.81</v>
          </cell>
          <cell r="F409">
            <v>0</v>
          </cell>
          <cell r="G409">
            <v>6239.2399999999925</v>
          </cell>
          <cell r="H409">
            <v>0</v>
          </cell>
        </row>
        <row r="410">
          <cell r="A410" t="str">
            <v>2.2.2.3.10.4</v>
          </cell>
          <cell r="B410" t="str">
            <v>DEPRECIACION DE MOBILIARIO Y EQUIPO DE OFICINA</v>
          </cell>
          <cell r="C410">
            <v>202.29989999999998</v>
          </cell>
          <cell r="D410">
            <v>0</v>
          </cell>
          <cell r="E410">
            <v>67.433300000000003</v>
          </cell>
          <cell r="F410">
            <v>0</v>
          </cell>
          <cell r="G410">
            <v>269.73320000000001</v>
          </cell>
          <cell r="H410">
            <v>0</v>
          </cell>
        </row>
        <row r="411">
          <cell r="A411" t="str">
            <v>2.2.2.3.10.5</v>
          </cell>
          <cell r="B411" t="str">
            <v>DEPRECIACION DE EQUIPO DE COMPUTO</v>
          </cell>
          <cell r="C411">
            <v>3772.4366999998892</v>
          </cell>
          <cell r="D411">
            <v>0</v>
          </cell>
          <cell r="E411">
            <v>610.32339999999999</v>
          </cell>
          <cell r="F411">
            <v>0</v>
          </cell>
          <cell r="G411">
            <v>4382.7600999998895</v>
          </cell>
          <cell r="H411">
            <v>0</v>
          </cell>
        </row>
        <row r="412">
          <cell r="A412" t="str">
            <v>2.2.2.3.12</v>
          </cell>
          <cell r="B412" t="str">
            <v xml:space="preserve"> TELEFONO </v>
          </cell>
          <cell r="C412">
            <v>34667.939999997936</v>
          </cell>
          <cell r="D412">
            <v>0</v>
          </cell>
          <cell r="E412">
            <v>11448.51</v>
          </cell>
          <cell r="F412">
            <v>0</v>
          </cell>
          <cell r="G412">
            <v>46116.449999997931</v>
          </cell>
          <cell r="H412">
            <v>0</v>
          </cell>
        </row>
        <row r="413">
          <cell r="A413" t="str">
            <v>2.2.2.3.12.1</v>
          </cell>
          <cell r="B413" t="str">
            <v>TELEFONO FIJO</v>
          </cell>
          <cell r="C413">
            <v>6693.0899999999383</v>
          </cell>
          <cell r="D413">
            <v>0</v>
          </cell>
          <cell r="E413">
            <v>2231.0300000000002</v>
          </cell>
          <cell r="F413">
            <v>0</v>
          </cell>
          <cell r="G413">
            <v>8924.119999999939</v>
          </cell>
          <cell r="H413">
            <v>0</v>
          </cell>
        </row>
        <row r="414">
          <cell r="A414" t="str">
            <v>2.2.2.3.12.2</v>
          </cell>
          <cell r="B414" t="str">
            <v xml:space="preserve"> SERVICIO DE TELEFONIA CELULAR </v>
          </cell>
          <cell r="C414">
            <v>27974.849999997998</v>
          </cell>
          <cell r="D414">
            <v>0</v>
          </cell>
          <cell r="E414">
            <v>9217.48</v>
          </cell>
          <cell r="F414">
            <v>0</v>
          </cell>
          <cell r="G414">
            <v>37192.329999997994</v>
          </cell>
          <cell r="H414">
            <v>0</v>
          </cell>
        </row>
        <row r="415">
          <cell r="A415" t="str">
            <v>2.2.2.3.12.2.1</v>
          </cell>
          <cell r="B415" t="str">
            <v>SERVICIO DE TELEFONIA CELULAR</v>
          </cell>
          <cell r="C415">
            <v>27974.849999997998</v>
          </cell>
          <cell r="D415">
            <v>0</v>
          </cell>
          <cell r="E415">
            <v>9217.48</v>
          </cell>
          <cell r="F415">
            <v>0</v>
          </cell>
          <cell r="G415">
            <v>37192.329999997994</v>
          </cell>
          <cell r="H415">
            <v>0</v>
          </cell>
        </row>
        <row r="416">
          <cell r="A416" t="str">
            <v>2.2.2.3.13</v>
          </cell>
          <cell r="B416" t="str">
            <v>INTERNET</v>
          </cell>
          <cell r="C416">
            <v>200</v>
          </cell>
          <cell r="D416">
            <v>0</v>
          </cell>
          <cell r="E416">
            <v>100</v>
          </cell>
          <cell r="F416">
            <v>0</v>
          </cell>
          <cell r="G416">
            <v>300</v>
          </cell>
          <cell r="H416">
            <v>0</v>
          </cell>
        </row>
        <row r="417">
          <cell r="A417" t="str">
            <v>2.2.2.3.14</v>
          </cell>
          <cell r="B417" t="str">
            <v xml:space="preserve"> AGUA </v>
          </cell>
          <cell r="C417">
            <v>396</v>
          </cell>
          <cell r="D417">
            <v>0</v>
          </cell>
          <cell r="E417">
            <v>352</v>
          </cell>
          <cell r="F417">
            <v>0</v>
          </cell>
          <cell r="G417">
            <v>748</v>
          </cell>
          <cell r="H417">
            <v>0</v>
          </cell>
        </row>
        <row r="418">
          <cell r="A418" t="str">
            <v>2.2.2.3.14.3</v>
          </cell>
          <cell r="B418" t="str">
            <v>AGUA PURIFICADA (GASTOS)</v>
          </cell>
          <cell r="C418">
            <v>396</v>
          </cell>
          <cell r="D418">
            <v>0</v>
          </cell>
          <cell r="E418">
            <v>352</v>
          </cell>
          <cell r="F418">
            <v>0</v>
          </cell>
          <cell r="G418">
            <v>748</v>
          </cell>
          <cell r="H418">
            <v>0</v>
          </cell>
        </row>
        <row r="419">
          <cell r="A419" t="str">
            <v>2.2.2.3.15</v>
          </cell>
          <cell r="B419" t="str">
            <v xml:space="preserve"> ENERGIA ELECTRICA </v>
          </cell>
          <cell r="C419">
            <v>354.22000000000111</v>
          </cell>
          <cell r="D419">
            <v>0</v>
          </cell>
          <cell r="E419">
            <v>0</v>
          </cell>
          <cell r="F419">
            <v>0</v>
          </cell>
          <cell r="G419">
            <v>354.22000000000111</v>
          </cell>
          <cell r="H419">
            <v>0</v>
          </cell>
        </row>
        <row r="420">
          <cell r="A420" t="str">
            <v>2.2.2.3.15.1</v>
          </cell>
          <cell r="B420" t="str">
            <v>ENERGIA ELECTRICA</v>
          </cell>
          <cell r="C420">
            <v>327.99000000000115</v>
          </cell>
          <cell r="D420">
            <v>0</v>
          </cell>
          <cell r="E420">
            <v>0</v>
          </cell>
          <cell r="F420">
            <v>0</v>
          </cell>
          <cell r="G420">
            <v>327.99000000000115</v>
          </cell>
          <cell r="H420">
            <v>0</v>
          </cell>
        </row>
        <row r="421">
          <cell r="A421" t="str">
            <v>2.2.2.3.15.2</v>
          </cell>
          <cell r="B421" t="str">
            <v>DAP (DERECHO DE ALUMBRADO PUBLICO)</v>
          </cell>
          <cell r="C421">
            <v>26.229999999999961</v>
          </cell>
          <cell r="D421">
            <v>0</v>
          </cell>
          <cell r="E421">
            <v>0</v>
          </cell>
          <cell r="F421">
            <v>0</v>
          </cell>
          <cell r="G421">
            <v>26.229999999999961</v>
          </cell>
          <cell r="H421">
            <v>0</v>
          </cell>
        </row>
        <row r="422">
          <cell r="A422" t="str">
            <v>2.2.2.3.16</v>
          </cell>
          <cell r="B422" t="str">
            <v xml:space="preserve"> VIGILANCIA Y SEGURIDAD </v>
          </cell>
          <cell r="C422">
            <v>3536.5199999999895</v>
          </cell>
          <cell r="D422">
            <v>0</v>
          </cell>
          <cell r="E422">
            <v>1178.8399999999999</v>
          </cell>
          <cell r="F422">
            <v>0</v>
          </cell>
          <cell r="G422">
            <v>4715.3599999999897</v>
          </cell>
          <cell r="H422">
            <v>0</v>
          </cell>
        </row>
        <row r="423">
          <cell r="A423" t="str">
            <v>2.2.2.3.16.1</v>
          </cell>
          <cell r="B423" t="str">
            <v>MONITOREO ALARMA</v>
          </cell>
          <cell r="C423">
            <v>3536.5199999999895</v>
          </cell>
          <cell r="D423">
            <v>0</v>
          </cell>
          <cell r="E423">
            <v>1178.8399999999999</v>
          </cell>
          <cell r="F423">
            <v>0</v>
          </cell>
          <cell r="G423">
            <v>4715.3599999999897</v>
          </cell>
          <cell r="H423">
            <v>0</v>
          </cell>
        </row>
        <row r="424">
          <cell r="A424" t="str">
            <v>2.2.2.3.17</v>
          </cell>
          <cell r="B424" t="str">
            <v>LIMPIEZA Y ASEO</v>
          </cell>
          <cell r="C424">
            <v>3200</v>
          </cell>
          <cell r="D424">
            <v>0</v>
          </cell>
          <cell r="E424">
            <v>0</v>
          </cell>
          <cell r="F424">
            <v>0</v>
          </cell>
          <cell r="G424">
            <v>3200</v>
          </cell>
          <cell r="H424">
            <v>0</v>
          </cell>
        </row>
        <row r="425">
          <cell r="A425" t="str">
            <v>2.2.2.3.18</v>
          </cell>
          <cell r="B425" t="str">
            <v xml:space="preserve"> PAPELERIA Y ARTICULOS DE OFICINA </v>
          </cell>
          <cell r="C425">
            <v>36546.380000000092</v>
          </cell>
          <cell r="D425">
            <v>0</v>
          </cell>
          <cell r="E425">
            <v>1076.73</v>
          </cell>
          <cell r="F425">
            <v>0</v>
          </cell>
          <cell r="G425">
            <v>37623.110000000095</v>
          </cell>
          <cell r="H425">
            <v>0</v>
          </cell>
        </row>
        <row r="426">
          <cell r="A426" t="str">
            <v>2.2.2.3.18.1</v>
          </cell>
          <cell r="B426" t="str">
            <v>PAPELERIA Y ARTICULOS DE OFICINA</v>
          </cell>
          <cell r="C426">
            <v>36546.380000000092</v>
          </cell>
          <cell r="D426">
            <v>0</v>
          </cell>
          <cell r="E426">
            <v>1076.73</v>
          </cell>
          <cell r="F426">
            <v>0</v>
          </cell>
          <cell r="G426">
            <v>37623.110000000095</v>
          </cell>
          <cell r="H426">
            <v>0</v>
          </cell>
        </row>
        <row r="427">
          <cell r="A427" t="str">
            <v>2.2.2.3.19</v>
          </cell>
          <cell r="B427" t="str">
            <v xml:space="preserve"> MANTENIMIENTO Y CONSERVACION </v>
          </cell>
          <cell r="C427">
            <v>58881.434799999603</v>
          </cell>
          <cell r="D427">
            <v>0</v>
          </cell>
          <cell r="E427">
            <v>26829.14</v>
          </cell>
          <cell r="F427">
            <v>0</v>
          </cell>
          <cell r="G427">
            <v>85710.574799999609</v>
          </cell>
          <cell r="H427">
            <v>0</v>
          </cell>
        </row>
        <row r="428">
          <cell r="A428" t="str">
            <v>2.2.2.3.19.1</v>
          </cell>
          <cell r="B428" t="str">
            <v>MANTENIMIENTO DE MAQUINARIA Y EQUIPO</v>
          </cell>
          <cell r="C428">
            <v>45324</v>
          </cell>
          <cell r="D428">
            <v>0</v>
          </cell>
          <cell r="E428">
            <v>21308</v>
          </cell>
          <cell r="F428">
            <v>0</v>
          </cell>
          <cell r="G428">
            <v>66632</v>
          </cell>
          <cell r="H428">
            <v>0</v>
          </cell>
        </row>
        <row r="429">
          <cell r="A429" t="str">
            <v>2.2.2.3.19.5</v>
          </cell>
          <cell r="B429" t="str">
            <v>MANTENIMIENTO DE EQUIPO DE TRANSPORTE</v>
          </cell>
          <cell r="C429">
            <v>9919.834799999604</v>
          </cell>
          <cell r="D429">
            <v>0</v>
          </cell>
          <cell r="E429">
            <v>2699.14</v>
          </cell>
          <cell r="F429">
            <v>0</v>
          </cell>
          <cell r="G429">
            <v>12618.974799999603</v>
          </cell>
          <cell r="H429">
            <v>0</v>
          </cell>
        </row>
        <row r="430">
          <cell r="A430" t="str">
            <v>2.2.2.3.19.7</v>
          </cell>
          <cell r="B430" t="str">
            <v>MANTENIMIENTO DE OTROS EQUIPOS</v>
          </cell>
          <cell r="C430">
            <v>3637.6000000000058</v>
          </cell>
          <cell r="D430">
            <v>0</v>
          </cell>
          <cell r="E430">
            <v>2822</v>
          </cell>
          <cell r="F430">
            <v>0</v>
          </cell>
          <cell r="G430">
            <v>6459.6000000000058</v>
          </cell>
          <cell r="H430">
            <v>0</v>
          </cell>
        </row>
        <row r="431">
          <cell r="A431" t="str">
            <v>2.2.2.3.20</v>
          </cell>
          <cell r="B431" t="str">
            <v xml:space="preserve"> SEGUROS Y FIANZAS </v>
          </cell>
          <cell r="C431">
            <v>13860.1700000001</v>
          </cell>
          <cell r="D431">
            <v>0</v>
          </cell>
          <cell r="E431">
            <v>1675.44</v>
          </cell>
          <cell r="F431">
            <v>0</v>
          </cell>
          <cell r="G431">
            <v>15535.610000000101</v>
          </cell>
          <cell r="H431">
            <v>0</v>
          </cell>
        </row>
        <row r="432">
          <cell r="A432" t="str">
            <v>2.2.2.3.20.3</v>
          </cell>
          <cell r="B432" t="str">
            <v>SEGUROS DE AUTOMOVIL</v>
          </cell>
          <cell r="C432">
            <v>13666.190000000002</v>
          </cell>
          <cell r="D432">
            <v>0</v>
          </cell>
          <cell r="E432">
            <v>1610.78</v>
          </cell>
          <cell r="F432">
            <v>0</v>
          </cell>
          <cell r="G432">
            <v>15276.970000000003</v>
          </cell>
          <cell r="H432">
            <v>0</v>
          </cell>
        </row>
        <row r="433">
          <cell r="A433" t="str">
            <v>2.2.2.3.20.7</v>
          </cell>
          <cell r="B433" t="str">
            <v>OTROS SEGUROS Y FIANZAS</v>
          </cell>
          <cell r="C433">
            <v>193.98000000009779</v>
          </cell>
          <cell r="D433">
            <v>0</v>
          </cell>
          <cell r="E433">
            <v>64.66</v>
          </cell>
          <cell r="F433">
            <v>0</v>
          </cell>
          <cell r="G433">
            <v>258.64000000009776</v>
          </cell>
          <cell r="H433">
            <v>0</v>
          </cell>
        </row>
        <row r="434">
          <cell r="A434" t="str">
            <v>2.2.2.3.21</v>
          </cell>
          <cell r="B434" t="str">
            <v xml:space="preserve"> OTROS IMPUESTOS Y DERECHOS </v>
          </cell>
          <cell r="C434">
            <v>578</v>
          </cell>
          <cell r="D434">
            <v>0</v>
          </cell>
          <cell r="E434">
            <v>0</v>
          </cell>
          <cell r="F434">
            <v>0</v>
          </cell>
          <cell r="G434">
            <v>578</v>
          </cell>
          <cell r="H434">
            <v>0</v>
          </cell>
        </row>
        <row r="435">
          <cell r="A435" t="str">
            <v>2.2.2.3.21.3</v>
          </cell>
          <cell r="B435" t="str">
            <v>PAGO DE DERECHOS</v>
          </cell>
          <cell r="C435">
            <v>578</v>
          </cell>
          <cell r="D435">
            <v>0</v>
          </cell>
          <cell r="E435">
            <v>0</v>
          </cell>
          <cell r="F435">
            <v>0</v>
          </cell>
          <cell r="G435">
            <v>578</v>
          </cell>
          <cell r="H435">
            <v>0</v>
          </cell>
        </row>
        <row r="436">
          <cell r="A436" t="str">
            <v>2.2.2.3.23</v>
          </cell>
          <cell r="B436" t="str">
            <v xml:space="preserve"> MULTAS </v>
          </cell>
          <cell r="C436">
            <v>2140.3999999999996</v>
          </cell>
          <cell r="D436">
            <v>0</v>
          </cell>
          <cell r="E436">
            <v>0</v>
          </cell>
          <cell r="F436">
            <v>0</v>
          </cell>
          <cell r="G436">
            <v>2140.3999999999996</v>
          </cell>
          <cell r="H436">
            <v>0</v>
          </cell>
        </row>
        <row r="437">
          <cell r="A437" t="str">
            <v>2.2.2.3.23.2</v>
          </cell>
          <cell r="B437" t="str">
            <v>MULTAS DE TRANSITO</v>
          </cell>
          <cell r="C437">
            <v>2140.3999999999996</v>
          </cell>
          <cell r="D437">
            <v>0</v>
          </cell>
          <cell r="E437">
            <v>0</v>
          </cell>
          <cell r="F437">
            <v>0</v>
          </cell>
          <cell r="G437">
            <v>2140.3999999999996</v>
          </cell>
          <cell r="H437">
            <v>0</v>
          </cell>
        </row>
        <row r="438">
          <cell r="A438" t="str">
            <v>2.2.2.3.24</v>
          </cell>
          <cell r="B438" t="str">
            <v xml:space="preserve"> CUOTAS Y SUSCRIPCIONES </v>
          </cell>
          <cell r="C438">
            <v>5387.9311000000162</v>
          </cell>
          <cell r="D438">
            <v>0</v>
          </cell>
          <cell r="E438">
            <v>1939.6551999999999</v>
          </cell>
          <cell r="F438">
            <v>0</v>
          </cell>
          <cell r="G438">
            <v>7327.5863000000163</v>
          </cell>
          <cell r="H438">
            <v>0</v>
          </cell>
        </row>
        <row r="439">
          <cell r="A439" t="str">
            <v>2.2.2.3.24.8</v>
          </cell>
          <cell r="B439" t="str">
            <v>OTRAS CUOTAS Y SUSCRIPCIONES</v>
          </cell>
          <cell r="C439">
            <v>5387.9311000000162</v>
          </cell>
          <cell r="D439">
            <v>0</v>
          </cell>
          <cell r="E439">
            <v>1939.6551999999999</v>
          </cell>
          <cell r="F439">
            <v>0</v>
          </cell>
          <cell r="G439">
            <v>7327.5863000000163</v>
          </cell>
          <cell r="H439">
            <v>0</v>
          </cell>
        </row>
        <row r="440">
          <cell r="A440" t="str">
            <v>2.2.2.3.33</v>
          </cell>
          <cell r="B440" t="str">
            <v>COMISIONES SOBRE VENTAS</v>
          </cell>
          <cell r="C440">
            <v>0</v>
          </cell>
          <cell r="D440">
            <v>0</v>
          </cell>
          <cell r="E440">
            <v>14500</v>
          </cell>
          <cell r="F440">
            <v>0</v>
          </cell>
          <cell r="G440">
            <v>14500</v>
          </cell>
          <cell r="H440">
            <v>0</v>
          </cell>
        </row>
        <row r="441">
          <cell r="A441" t="str">
            <v>2.2.2.3.34</v>
          </cell>
          <cell r="B441" t="str">
            <v xml:space="preserve"> COMISIONES BANCARIAS </v>
          </cell>
          <cell r="C441">
            <v>3091.4799999999304</v>
          </cell>
          <cell r="D441">
            <v>0</v>
          </cell>
          <cell r="E441">
            <v>1316.6</v>
          </cell>
          <cell r="F441">
            <v>0.1</v>
          </cell>
          <cell r="G441">
            <v>4407.9799999999304</v>
          </cell>
          <cell r="H441">
            <v>0</v>
          </cell>
        </row>
        <row r="442">
          <cell r="A442" t="str">
            <v>2.2.2.3.34.1</v>
          </cell>
          <cell r="B442" t="str">
            <v>COMISIONES BANCARIAS</v>
          </cell>
          <cell r="C442">
            <v>3091.4799999999304</v>
          </cell>
          <cell r="D442">
            <v>0</v>
          </cell>
          <cell r="E442">
            <v>1316.6</v>
          </cell>
          <cell r="F442">
            <v>0.1</v>
          </cell>
          <cell r="G442">
            <v>4407.9799999999304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6477.9791999997979</v>
          </cell>
          <cell r="D443">
            <v>0</v>
          </cell>
          <cell r="E443">
            <v>5602.4395999999988</v>
          </cell>
          <cell r="F443">
            <v>0</v>
          </cell>
          <cell r="G443">
            <v>12080.418799999796</v>
          </cell>
          <cell r="H443">
            <v>0</v>
          </cell>
        </row>
        <row r="444">
          <cell r="A444" t="str">
            <v>2.2.2.3.54</v>
          </cell>
          <cell r="B444" t="str">
            <v>RENTA DE AUTOMOVILES</v>
          </cell>
          <cell r="C444">
            <v>97917.209999999846</v>
          </cell>
          <cell r="D444">
            <v>0</v>
          </cell>
          <cell r="E444">
            <v>32639.07</v>
          </cell>
          <cell r="F444">
            <v>0</v>
          </cell>
          <cell r="G444">
            <v>130556.27999999985</v>
          </cell>
          <cell r="H444">
            <v>0</v>
          </cell>
        </row>
        <row r="445">
          <cell r="A445" t="str">
            <v>2.2.2.3.61</v>
          </cell>
          <cell r="B445" t="str">
            <v>GASTOS VARIOS</v>
          </cell>
          <cell r="C445">
            <v>5010.1491000004462</v>
          </cell>
          <cell r="D445">
            <v>0</v>
          </cell>
          <cell r="E445">
            <v>1612.7</v>
          </cell>
          <cell r="F445">
            <v>0</v>
          </cell>
          <cell r="G445">
            <v>6622.849100000446</v>
          </cell>
          <cell r="H445">
            <v>0</v>
          </cell>
        </row>
        <row r="446">
          <cell r="A446" t="str">
            <v>2.2.2.3.72</v>
          </cell>
          <cell r="B446" t="str">
            <v>ESTACIONAMIENTOS PUBLICOS</v>
          </cell>
          <cell r="C446">
            <v>1053.4382999998998</v>
          </cell>
          <cell r="D446">
            <v>0</v>
          </cell>
          <cell r="E446">
            <v>469.31</v>
          </cell>
          <cell r="F446">
            <v>0</v>
          </cell>
          <cell r="G446">
            <v>1522.7482999998997</v>
          </cell>
          <cell r="H446">
            <v>0</v>
          </cell>
        </row>
        <row r="447">
          <cell r="A447" t="str">
            <v>2.2.2.3.82</v>
          </cell>
          <cell r="B447" t="str">
            <v xml:space="preserve"> OTROS GASTOS GENERALES </v>
          </cell>
          <cell r="C447">
            <v>2907.9800000001342</v>
          </cell>
          <cell r="D447">
            <v>0</v>
          </cell>
          <cell r="E447">
            <v>130</v>
          </cell>
          <cell r="F447">
            <v>0</v>
          </cell>
          <cell r="G447">
            <v>3037.9800000001342</v>
          </cell>
          <cell r="H447">
            <v>0</v>
          </cell>
        </row>
        <row r="448">
          <cell r="A448" t="str">
            <v>2.2.2.3.82.1</v>
          </cell>
          <cell r="B448" t="str">
            <v>SERVICIOS TENENCIA/REFRENDO</v>
          </cell>
          <cell r="C448">
            <v>1187.3100000001141</v>
          </cell>
          <cell r="D448">
            <v>0</v>
          </cell>
          <cell r="E448">
            <v>0</v>
          </cell>
          <cell r="F448">
            <v>0</v>
          </cell>
          <cell r="G448">
            <v>1187.3100000001141</v>
          </cell>
          <cell r="H448">
            <v>0</v>
          </cell>
        </row>
        <row r="449">
          <cell r="A449" t="str">
            <v>2.2.2.3.82.3</v>
          </cell>
          <cell r="B449" t="str">
            <v>EMPAQUES, ENVIOS</v>
          </cell>
          <cell r="C449">
            <v>1720.6700000000201</v>
          </cell>
          <cell r="D449">
            <v>0</v>
          </cell>
          <cell r="E449">
            <v>130</v>
          </cell>
          <cell r="F449">
            <v>0</v>
          </cell>
          <cell r="G449">
            <v>1850.6700000000201</v>
          </cell>
          <cell r="H449">
            <v>0</v>
          </cell>
        </row>
        <row r="450">
          <cell r="A450" t="str">
            <v>2.3</v>
          </cell>
          <cell r="B450" t="str">
            <v xml:space="preserve"> OTROS INGRESOS Y OTROS GASTOS </v>
          </cell>
          <cell r="C450">
            <v>0</v>
          </cell>
          <cell r="D450">
            <v>-16069.307088000904</v>
          </cell>
          <cell r="E450">
            <v>77962.086742</v>
          </cell>
          <cell r="F450">
            <v>0.34639999999999999</v>
          </cell>
          <cell r="G450">
            <v>0</v>
          </cell>
          <cell r="H450">
            <v>-94031.047430000908</v>
          </cell>
        </row>
        <row r="451">
          <cell r="A451" t="str">
            <v>2.3.1</v>
          </cell>
          <cell r="B451" t="str">
            <v xml:space="preserve"> OTROS INGRESOS </v>
          </cell>
          <cell r="C451">
            <v>0</v>
          </cell>
          <cell r="D451">
            <v>-62.428699999902165</v>
          </cell>
          <cell r="E451">
            <v>0.145399</v>
          </cell>
          <cell r="F451">
            <v>0.34639999999999999</v>
          </cell>
          <cell r="G451">
            <v>0</v>
          </cell>
          <cell r="H451">
            <v>-62.227698999902167</v>
          </cell>
        </row>
        <row r="452">
          <cell r="A452" t="str">
            <v>2.3.1.13</v>
          </cell>
          <cell r="B452" t="str">
            <v>AJUSTE POR SALDOS PEQUEÑOS</v>
          </cell>
          <cell r="C452">
            <v>0</v>
          </cell>
          <cell r="D452">
            <v>-61.428699999960372</v>
          </cell>
          <cell r="E452">
            <v>0.145399</v>
          </cell>
          <cell r="F452">
            <v>0.34639999999999999</v>
          </cell>
          <cell r="G452">
            <v>0</v>
          </cell>
          <cell r="H452">
            <v>-61.227698999960374</v>
          </cell>
        </row>
        <row r="453">
          <cell r="A453" t="str">
            <v>2.3.1.14</v>
          </cell>
          <cell r="B453" t="str">
            <v>REDONDEO</v>
          </cell>
          <cell r="C453">
            <v>0</v>
          </cell>
          <cell r="D453">
            <v>-0.99999999999999978</v>
          </cell>
          <cell r="E453">
            <v>0</v>
          </cell>
          <cell r="F453">
            <v>0</v>
          </cell>
          <cell r="G453">
            <v>0</v>
          </cell>
          <cell r="H453">
            <v>-0.99999999999999978</v>
          </cell>
        </row>
        <row r="454">
          <cell r="A454" t="str">
            <v>2.3.2</v>
          </cell>
          <cell r="B454" t="str">
            <v xml:space="preserve"> OTROS GASTOS </v>
          </cell>
          <cell r="C454">
            <v>16006.878388001001</v>
          </cell>
          <cell r="D454">
            <v>0</v>
          </cell>
          <cell r="E454">
            <v>77961.941342999999</v>
          </cell>
          <cell r="F454">
            <v>0</v>
          </cell>
          <cell r="G454">
            <v>93968.819731001</v>
          </cell>
          <cell r="H454">
            <v>0</v>
          </cell>
        </row>
        <row r="455">
          <cell r="A455" t="str">
            <v>2.3.2.1</v>
          </cell>
          <cell r="B455" t="str">
            <v>OTROS GASTOS</v>
          </cell>
          <cell r="C455">
            <v>12747.170000000275</v>
          </cell>
          <cell r="D455">
            <v>0</v>
          </cell>
          <cell r="E455">
            <v>9350.3899999999976</v>
          </cell>
          <cell r="F455">
            <v>0</v>
          </cell>
          <cell r="G455">
            <v>22097.560000000274</v>
          </cell>
          <cell r="H455">
            <v>0</v>
          </cell>
        </row>
        <row r="456">
          <cell r="A456" t="str">
            <v>2.3.2.11</v>
          </cell>
          <cell r="B456" t="str">
            <v>MERMAS Y/O DESPERDICIOS DE INVENTARIOS</v>
          </cell>
          <cell r="C456">
            <v>3259.7083879999118</v>
          </cell>
          <cell r="D456">
            <v>0</v>
          </cell>
          <cell r="E456">
            <v>28105.191342999999</v>
          </cell>
          <cell r="F456">
            <v>0</v>
          </cell>
          <cell r="G456">
            <v>31364.89973099991</v>
          </cell>
          <cell r="H456">
            <v>0</v>
          </cell>
        </row>
        <row r="457">
          <cell r="A457" t="str">
            <v>2.3.2.14</v>
          </cell>
          <cell r="B457" t="str">
            <v xml:space="preserve"> GASTOS PERSONALES </v>
          </cell>
          <cell r="C457">
            <v>0</v>
          </cell>
          <cell r="D457">
            <v>0</v>
          </cell>
          <cell r="E457">
            <v>40506.36</v>
          </cell>
          <cell r="F457">
            <v>0</v>
          </cell>
          <cell r="G457">
            <v>40506.359999999884</v>
          </cell>
          <cell r="H457">
            <v>0</v>
          </cell>
        </row>
        <row r="458">
          <cell r="A458" t="str">
            <v>2.3.2.14.2</v>
          </cell>
          <cell r="B458" t="str">
            <v xml:space="preserve"> DEDUCCIONES PERSONALES </v>
          </cell>
          <cell r="C458">
            <v>0</v>
          </cell>
          <cell r="D458">
            <v>0</v>
          </cell>
          <cell r="E458">
            <v>40506.36</v>
          </cell>
          <cell r="F458">
            <v>0</v>
          </cell>
          <cell r="G458">
            <v>40506.359999999884</v>
          </cell>
          <cell r="H458">
            <v>0</v>
          </cell>
        </row>
        <row r="459">
          <cell r="A459" t="str">
            <v>2.3.2.14.2.1</v>
          </cell>
          <cell r="B459" t="str">
            <v>PRIMAS DE SEGUROS  DE GASTOS MEDICOS</v>
          </cell>
          <cell r="C459">
            <v>0</v>
          </cell>
          <cell r="D459">
            <v>0</v>
          </cell>
          <cell r="E459">
            <v>40506.36</v>
          </cell>
          <cell r="F459">
            <v>0</v>
          </cell>
          <cell r="G459">
            <v>40506.359999999884</v>
          </cell>
          <cell r="H459">
            <v>0</v>
          </cell>
        </row>
        <row r="460">
          <cell r="A460" t="str">
            <v>2.4</v>
          </cell>
          <cell r="B460" t="str">
            <v xml:space="preserve"> RESULTADO INTEGRAL DE FINANCIAMIENTO </v>
          </cell>
          <cell r="C460">
            <v>86181.892900000443</v>
          </cell>
          <cell r="D460">
            <v>0</v>
          </cell>
          <cell r="E460">
            <v>5448.5793000000003</v>
          </cell>
          <cell r="F460">
            <v>80141.125599999999</v>
          </cell>
          <cell r="G460">
            <v>11489.346600000445</v>
          </cell>
          <cell r="H460">
            <v>0</v>
          </cell>
        </row>
        <row r="461">
          <cell r="A461" t="str">
            <v>2.4.1</v>
          </cell>
          <cell r="B461" t="str">
            <v xml:space="preserve"> INTERESES A CARGO </v>
          </cell>
          <cell r="C461">
            <v>12337.140000000014</v>
          </cell>
          <cell r="D461">
            <v>0</v>
          </cell>
          <cell r="E461">
            <v>4509.84</v>
          </cell>
          <cell r="F461">
            <v>0</v>
          </cell>
          <cell r="G461">
            <v>16846.980000000014</v>
          </cell>
          <cell r="H461">
            <v>0</v>
          </cell>
        </row>
        <row r="462">
          <cell r="A462" t="str">
            <v>2.4.1.1</v>
          </cell>
          <cell r="B462" t="str">
            <v xml:space="preserve"> INTERESES A CARGO BANCARIOS </v>
          </cell>
          <cell r="C462">
            <v>7304.7000000000116</v>
          </cell>
          <cell r="D462">
            <v>0</v>
          </cell>
          <cell r="E462">
            <v>2986.43</v>
          </cell>
          <cell r="F462">
            <v>0</v>
          </cell>
          <cell r="G462">
            <v>10291.130000000012</v>
          </cell>
          <cell r="H462">
            <v>0</v>
          </cell>
        </row>
        <row r="463">
          <cell r="A463" t="str">
            <v>2.4.1.1.1</v>
          </cell>
          <cell r="B463" t="str">
            <v>INTERESES A CARGO NACIONALES BANCARIOS</v>
          </cell>
          <cell r="C463">
            <v>7304.7000000000116</v>
          </cell>
          <cell r="D463">
            <v>0</v>
          </cell>
          <cell r="E463">
            <v>2986.43</v>
          </cell>
          <cell r="F463">
            <v>0</v>
          </cell>
          <cell r="G463">
            <v>10291.130000000012</v>
          </cell>
          <cell r="H463">
            <v>0</v>
          </cell>
        </row>
        <row r="464">
          <cell r="A464" t="str">
            <v>2.4.1.3</v>
          </cell>
          <cell r="B464" t="str">
            <v xml:space="preserve"> INTERESES A CARGO DE PERSONAS MORALES </v>
          </cell>
          <cell r="C464">
            <v>5032.4400000000014</v>
          </cell>
          <cell r="D464">
            <v>0</v>
          </cell>
          <cell r="E464">
            <v>1523.41</v>
          </cell>
          <cell r="F464">
            <v>0</v>
          </cell>
          <cell r="G464">
            <v>6555.8500000000013</v>
          </cell>
          <cell r="H464">
            <v>0</v>
          </cell>
        </row>
        <row r="465">
          <cell r="A465" t="str">
            <v>2.4.1.3.1</v>
          </cell>
          <cell r="B465" t="str">
            <v>INTERESES A CARGO DE PERSONAS MORALES NACIONAL</v>
          </cell>
          <cell r="C465">
            <v>5032.4400000000014</v>
          </cell>
          <cell r="D465">
            <v>0</v>
          </cell>
          <cell r="E465">
            <v>1523.41</v>
          </cell>
          <cell r="F465">
            <v>0</v>
          </cell>
          <cell r="G465">
            <v>6555.8500000000013</v>
          </cell>
          <cell r="H465">
            <v>0</v>
          </cell>
        </row>
        <row r="466">
          <cell r="A466" t="str">
            <v>2.4.3</v>
          </cell>
          <cell r="B466" t="str">
            <v xml:space="preserve"> FLUCTUACION CAMBIARIA </v>
          </cell>
          <cell r="C466">
            <v>77554.666700000409</v>
          </cell>
          <cell r="D466">
            <v>0</v>
          </cell>
          <cell r="E466">
            <v>938.73929999999996</v>
          </cell>
          <cell r="F466">
            <v>75833.375599999999</v>
          </cell>
          <cell r="G466">
            <v>2660.0304000004107</v>
          </cell>
          <cell r="H466">
            <v>0</v>
          </cell>
        </row>
        <row r="467">
          <cell r="A467" t="str">
            <v>2.4.3.1</v>
          </cell>
          <cell r="B467" t="str">
            <v xml:space="preserve"> PERDIDA CAMBIARIA </v>
          </cell>
          <cell r="C467">
            <v>108532.70730000013</v>
          </cell>
          <cell r="D467">
            <v>0</v>
          </cell>
          <cell r="E467">
            <v>938.73929999999996</v>
          </cell>
          <cell r="F467">
            <v>0</v>
          </cell>
          <cell r="G467">
            <v>109471.44660000013</v>
          </cell>
          <cell r="H467">
            <v>0</v>
          </cell>
        </row>
        <row r="468">
          <cell r="A468" t="str">
            <v>2.4.3.1.1</v>
          </cell>
          <cell r="B468" t="str">
            <v>PERDIDA CAMBIARIA</v>
          </cell>
          <cell r="C468">
            <v>108532.70730000013</v>
          </cell>
          <cell r="D468">
            <v>0</v>
          </cell>
          <cell r="E468">
            <v>938.73929999999996</v>
          </cell>
          <cell r="F468">
            <v>0</v>
          </cell>
          <cell r="G468">
            <v>109471.44660000013</v>
          </cell>
          <cell r="H468">
            <v>0</v>
          </cell>
        </row>
        <row r="469">
          <cell r="A469" t="str">
            <v>2.4.3.2</v>
          </cell>
          <cell r="B469" t="str">
            <v xml:space="preserve"> GANANCIA CAMBIARIA </v>
          </cell>
          <cell r="C469">
            <v>0</v>
          </cell>
          <cell r="D469">
            <v>30978.040599999717</v>
          </cell>
          <cell r="E469">
            <v>0</v>
          </cell>
          <cell r="F469">
            <v>75833.375599999999</v>
          </cell>
          <cell r="G469">
            <v>0</v>
          </cell>
          <cell r="H469">
            <v>106811.41619999972</v>
          </cell>
        </row>
        <row r="470">
          <cell r="A470" t="str">
            <v>2.4.3.2.1</v>
          </cell>
          <cell r="B470" t="str">
            <v>GANANCIA CAMBIARIA</v>
          </cell>
          <cell r="C470">
            <v>0</v>
          </cell>
          <cell r="D470">
            <v>30978.040599999717</v>
          </cell>
          <cell r="E470">
            <v>0</v>
          </cell>
          <cell r="F470">
            <v>75833.375599999999</v>
          </cell>
          <cell r="G470">
            <v>0</v>
          </cell>
          <cell r="H470">
            <v>106811.41619999972</v>
          </cell>
        </row>
        <row r="471">
          <cell r="A471" t="str">
            <v>2.4.6</v>
          </cell>
          <cell r="B471" t="str">
            <v xml:space="preserve"> OTROS CONCEPTOS FINANCIEROS </v>
          </cell>
          <cell r="C471">
            <v>-3709.9137999999803</v>
          </cell>
          <cell r="D471">
            <v>0</v>
          </cell>
          <cell r="E471">
            <v>0</v>
          </cell>
          <cell r="F471">
            <v>4307.75</v>
          </cell>
          <cell r="G471">
            <v>-8017.6637999999803</v>
          </cell>
          <cell r="H471">
            <v>0</v>
          </cell>
        </row>
        <row r="472">
          <cell r="A472" t="str">
            <v>2.4.6.2</v>
          </cell>
          <cell r="B472" t="str">
            <v xml:space="preserve"> OTROS CONCEPTOS FINANCIEROS A FAVOR </v>
          </cell>
          <cell r="C472">
            <v>0</v>
          </cell>
          <cell r="D472">
            <v>3709.9137999999803</v>
          </cell>
          <cell r="E472">
            <v>0</v>
          </cell>
          <cell r="F472">
            <v>4307.75</v>
          </cell>
          <cell r="G472">
            <v>0</v>
          </cell>
          <cell r="H472">
            <v>8017.6637999999803</v>
          </cell>
        </row>
        <row r="473">
          <cell r="A473" t="str">
            <v>2.4.6.2.2</v>
          </cell>
          <cell r="B473" t="str">
            <v>DESCUENTO SOBRE COMPRAS COMERCIAL</v>
          </cell>
          <cell r="C473">
            <v>0</v>
          </cell>
          <cell r="D473">
            <v>3709.9137999999803</v>
          </cell>
          <cell r="E473">
            <v>0</v>
          </cell>
          <cell r="F473">
            <v>4307.75</v>
          </cell>
          <cell r="G473">
            <v>0</v>
          </cell>
          <cell r="H473">
            <v>8017.6637999999803</v>
          </cell>
        </row>
        <row r="474">
          <cell r="A474"/>
          <cell r="B474" t="str">
            <v>&lt;div align="right"&gt; TOTALES &lt;/div&gt;</v>
          </cell>
          <cell r="C474">
            <v>24429934.972188532</v>
          </cell>
          <cell r="D474">
            <v>24429935.644418795</v>
          </cell>
          <cell r="E474">
            <v>8450735.3331680018</v>
          </cell>
          <cell r="F474">
            <v>8450735.3333000001</v>
          </cell>
          <cell r="G474">
            <v>25759089.529234525</v>
          </cell>
          <cell r="H474">
            <v>25759090.2015968</v>
          </cell>
        </row>
      </sheetData>
      <sheetData sheetId="4">
        <row r="2">
          <cell r="A2" t="str">
            <v>1.1</v>
          </cell>
          <cell r="B2" t="str">
            <v xml:space="preserve"> ACTIVO </v>
          </cell>
          <cell r="C2">
            <v>20972921.687420923</v>
          </cell>
          <cell r="D2">
            <v>0</v>
          </cell>
          <cell r="E2">
            <v>5964713.459857001</v>
          </cell>
          <cell r="F2">
            <v>5471670.0047490001</v>
          </cell>
          <cell r="G2">
            <v>21465965.142528925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17293065.965720885</v>
          </cell>
          <cell r="D3">
            <v>0</v>
          </cell>
          <cell r="E3">
            <v>5960447.1698570009</v>
          </cell>
          <cell r="F3">
            <v>5407990.6044490002</v>
          </cell>
          <cell r="G3">
            <v>17845522.531128891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405480.98345239775</v>
          </cell>
          <cell r="D4">
            <v>0</v>
          </cell>
          <cell r="E4">
            <v>2211263.5</v>
          </cell>
          <cell r="F4">
            <v>2274117.84</v>
          </cell>
          <cell r="G4">
            <v>342626.64345239761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405480.98345239775</v>
          </cell>
          <cell r="D5">
            <v>0</v>
          </cell>
          <cell r="E5">
            <v>2211263.5</v>
          </cell>
          <cell r="F5">
            <v>2274117.84</v>
          </cell>
          <cell r="G5">
            <v>342626.64345239761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405480.98345239775</v>
          </cell>
          <cell r="D6">
            <v>0</v>
          </cell>
          <cell r="E6">
            <v>2211263.5</v>
          </cell>
          <cell r="F6">
            <v>2274117.84</v>
          </cell>
          <cell r="G6">
            <v>342626.64345239761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44530.92</v>
          </cell>
          <cell r="F7">
            <v>44530.92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44530.92</v>
          </cell>
          <cell r="F8">
            <v>44530.92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44530.92</v>
          </cell>
          <cell r="F9">
            <v>44530.92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398666.44065239874</v>
          </cell>
          <cell r="D10">
            <v>0</v>
          </cell>
          <cell r="E10">
            <v>2166732.58</v>
          </cell>
          <cell r="F10">
            <v>2229586.92</v>
          </cell>
          <cell r="G10">
            <v>335812.1006523986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398666.44065239874</v>
          </cell>
          <cell r="D11">
            <v>0</v>
          </cell>
          <cell r="E11">
            <v>2166732.58</v>
          </cell>
          <cell r="F11">
            <v>2229586.92</v>
          </cell>
          <cell r="G11">
            <v>335812.1006523986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288936.75070038438</v>
          </cell>
          <cell r="D12">
            <v>0</v>
          </cell>
          <cell r="E12">
            <v>1628322.43</v>
          </cell>
          <cell r="F12">
            <v>1736634.33</v>
          </cell>
          <cell r="G12">
            <v>180624.85070038424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7505.3300000140443</v>
          </cell>
          <cell r="D13">
            <v>0</v>
          </cell>
          <cell r="E13">
            <v>137640.09</v>
          </cell>
          <cell r="F13">
            <v>117840.64</v>
          </cell>
          <cell r="G13">
            <v>27304.780000014041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102224.36000000034</v>
          </cell>
          <cell r="D14">
            <v>0</v>
          </cell>
          <cell r="E14">
            <v>400770.06</v>
          </cell>
          <cell r="F14">
            <v>375111.95</v>
          </cell>
          <cell r="G14">
            <v>127882.47000000032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4084975.5860937173</v>
          </cell>
          <cell r="D15">
            <v>0</v>
          </cell>
          <cell r="E15">
            <v>2035894.3485999999</v>
          </cell>
          <cell r="F15">
            <v>1593135.7017370001</v>
          </cell>
          <cell r="G15">
            <v>4527734.2329567149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3820350.2968379576</v>
          </cell>
          <cell r="D16">
            <v>0</v>
          </cell>
          <cell r="E16">
            <v>2035894.3485999999</v>
          </cell>
          <cell r="F16">
            <v>1593102.3605370002</v>
          </cell>
          <cell r="G16">
            <v>4263142.2849009559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3820350.2968379576</v>
          </cell>
          <cell r="D17">
            <v>0</v>
          </cell>
          <cell r="E17">
            <v>2035894.3485999999</v>
          </cell>
          <cell r="F17">
            <v>1593102.3605370002</v>
          </cell>
          <cell r="G17">
            <v>4263142.2849009559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934.81273256894201</v>
          </cell>
          <cell r="D19">
            <v>0</v>
          </cell>
          <cell r="E19">
            <v>200147.495968</v>
          </cell>
          <cell r="F19">
            <v>200147.49596999999</v>
          </cell>
          <cell r="G19">
            <v>934.81273056895589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5439.4836000000014</v>
          </cell>
          <cell r="F20">
            <v>5439.4836000000014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5568.0043999990448</v>
          </cell>
          <cell r="D21">
            <v>0</v>
          </cell>
          <cell r="E21">
            <v>1392</v>
          </cell>
          <cell r="F21">
            <v>5568</v>
          </cell>
          <cell r="G21">
            <v>1392.0043999990448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0</v>
          </cell>
          <cell r="D22">
            <v>0</v>
          </cell>
          <cell r="E22">
            <v>33754.596400000002</v>
          </cell>
          <cell r="F22">
            <v>0</v>
          </cell>
          <cell r="G22">
            <v>33754.609598003175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138631.27730399696</v>
          </cell>
          <cell r="D23">
            <v>0</v>
          </cell>
          <cell r="E23">
            <v>0</v>
          </cell>
          <cell r="F23">
            <v>0</v>
          </cell>
          <cell r="G23">
            <v>138631.27730399696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105098.67609999911</v>
          </cell>
          <cell r="D24">
            <v>0</v>
          </cell>
          <cell r="E24">
            <v>0</v>
          </cell>
          <cell r="F24">
            <v>0</v>
          </cell>
          <cell r="G24">
            <v>105098.67609999911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64407.891399001703</v>
          </cell>
          <cell r="D26">
            <v>0</v>
          </cell>
          <cell r="E26">
            <v>75062.138399999996</v>
          </cell>
          <cell r="F26">
            <v>48757.120000000003</v>
          </cell>
          <cell r="G26">
            <v>90712.909799001704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103081.43959999993</v>
          </cell>
          <cell r="D27">
            <v>0</v>
          </cell>
          <cell r="E27">
            <v>0</v>
          </cell>
          <cell r="F27">
            <v>103081.4396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444956.72960701026</v>
          </cell>
          <cell r="D28">
            <v>0</v>
          </cell>
          <cell r="E28">
            <v>229103.80480000001</v>
          </cell>
          <cell r="F28">
            <v>256293.2536</v>
          </cell>
          <cell r="G28">
            <v>417767.28080701025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229005.9165990022</v>
          </cell>
          <cell r="D29">
            <v>0</v>
          </cell>
          <cell r="E29">
            <v>172294.81159999999</v>
          </cell>
          <cell r="F29">
            <v>0</v>
          </cell>
          <cell r="G29">
            <v>401300.72819900222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164692.09460399672</v>
          </cell>
          <cell r="D32">
            <v>0</v>
          </cell>
          <cell r="E32">
            <v>137635.04399999999</v>
          </cell>
          <cell r="F32">
            <v>100469.02680000001</v>
          </cell>
          <cell r="G32">
            <v>201858.11180399673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165119.39719700092</v>
          </cell>
          <cell r="D33">
            <v>0</v>
          </cell>
          <cell r="E33">
            <v>184770.9712</v>
          </cell>
          <cell r="F33">
            <v>0</v>
          </cell>
          <cell r="G33">
            <v>349890.36839700094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47879.260001997929</v>
          </cell>
          <cell r="D34">
            <v>0</v>
          </cell>
          <cell r="E34">
            <v>40472.411599999999</v>
          </cell>
          <cell r="F34">
            <v>0</v>
          </cell>
          <cell r="G34">
            <v>88351.671601997921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96822.997600999661</v>
          </cell>
          <cell r="D36">
            <v>0</v>
          </cell>
          <cell r="E36">
            <v>0</v>
          </cell>
          <cell r="F36">
            <v>0</v>
          </cell>
          <cell r="G36">
            <v>96822.997600999661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39470.990401000076</v>
          </cell>
          <cell r="D37">
            <v>0</v>
          </cell>
          <cell r="E37">
            <v>0</v>
          </cell>
          <cell r="F37">
            <v>39470.995200000012</v>
          </cell>
          <cell r="G37">
            <v>0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23902.393661378766</v>
          </cell>
          <cell r="D39">
            <v>0</v>
          </cell>
          <cell r="E39">
            <v>0</v>
          </cell>
          <cell r="F39">
            <v>0</v>
          </cell>
          <cell r="G39">
            <v>23902.393661378766</v>
          </cell>
          <cell r="H39">
            <v>0</v>
          </cell>
        </row>
        <row r="40">
          <cell r="A40" t="str">
            <v>1.1.1.3.1.1.39</v>
          </cell>
          <cell r="B40" t="str">
            <v xml:space="preserve">COMERCIALIZADORA Y DISTRIBUIDORA METROPOLITANA S.A. DE C.V.  </v>
          </cell>
          <cell r="C40">
            <v>0</v>
          </cell>
          <cell r="D40">
            <v>0</v>
          </cell>
          <cell r="E40">
            <v>14645</v>
          </cell>
          <cell r="F40">
            <v>0</v>
          </cell>
          <cell r="G40">
            <v>14645</v>
          </cell>
          <cell r="H40">
            <v>0</v>
          </cell>
        </row>
        <row r="41">
          <cell r="A41" t="str">
            <v>1.1.1.3.1.1.41</v>
          </cell>
          <cell r="B41" t="str">
            <v xml:space="preserve">SEDNA HOSPITAL S.A. DE C.V.  </v>
          </cell>
          <cell r="C41">
            <v>2900.0120010008104</v>
          </cell>
          <cell r="D41">
            <v>0</v>
          </cell>
          <cell r="E41">
            <v>0</v>
          </cell>
          <cell r="F41">
            <v>0</v>
          </cell>
          <cell r="G41">
            <v>2900.0120010008104</v>
          </cell>
          <cell r="H41">
            <v>0</v>
          </cell>
        </row>
        <row r="42">
          <cell r="A42" t="str">
            <v>1.1.1.3.1.1.43</v>
          </cell>
          <cell r="B42" t="str">
            <v xml:space="preserve">LHM Importaciones SA. de CV.  </v>
          </cell>
          <cell r="C42">
            <v>10150</v>
          </cell>
          <cell r="D42">
            <v>0</v>
          </cell>
          <cell r="E42">
            <v>0</v>
          </cell>
          <cell r="F42">
            <v>0</v>
          </cell>
          <cell r="G42">
            <v>10150</v>
          </cell>
          <cell r="H42">
            <v>0</v>
          </cell>
        </row>
        <row r="43">
          <cell r="A43" t="str">
            <v>1.1.1.3.1.1.44</v>
          </cell>
          <cell r="B43" t="str">
            <v xml:space="preserve">MEDICA IDEAS S.A. DE C.V.  </v>
          </cell>
          <cell r="C43">
            <v>76401.041999999958</v>
          </cell>
          <cell r="D43">
            <v>0</v>
          </cell>
          <cell r="E43">
            <v>0</v>
          </cell>
          <cell r="F43">
            <v>76401.045199999993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204464.88240000047</v>
          </cell>
          <cell r="D44">
            <v>0</v>
          </cell>
          <cell r="E44">
            <v>5164.32</v>
          </cell>
          <cell r="F44">
            <v>5164.32</v>
          </cell>
          <cell r="G44">
            <v>204464.88240000047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64676.008400000283</v>
          </cell>
          <cell r="D45">
            <v>0</v>
          </cell>
          <cell r="E45">
            <v>0</v>
          </cell>
          <cell r="F45">
            <v>0</v>
          </cell>
          <cell r="G45">
            <v>64676.008400000283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0</v>
          </cell>
          <cell r="G46">
            <v>14586.08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0</v>
          </cell>
          <cell r="G47">
            <v>3000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70790.570031001233</v>
          </cell>
          <cell r="D48">
            <v>0</v>
          </cell>
          <cell r="E48">
            <v>76210.016400000022</v>
          </cell>
          <cell r="F48">
            <v>57124.202436000007</v>
          </cell>
          <cell r="G48">
            <v>89876.383995001248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0</v>
          </cell>
          <cell r="D49">
            <v>0</v>
          </cell>
          <cell r="E49">
            <v>61188.816800000001</v>
          </cell>
          <cell r="F49">
            <v>0</v>
          </cell>
          <cell r="G49">
            <v>61188.828799999988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0</v>
          </cell>
          <cell r="G50">
            <v>7539.9991999999911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0</v>
          </cell>
          <cell r="D51">
            <v>0</v>
          </cell>
          <cell r="E51">
            <v>1160</v>
          </cell>
          <cell r="F51">
            <v>0</v>
          </cell>
          <cell r="G51">
            <v>1160.00359999988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0</v>
          </cell>
          <cell r="G52">
            <v>17441.645599999989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32561.200296998955</v>
          </cell>
          <cell r="D54">
            <v>0</v>
          </cell>
          <cell r="E54">
            <v>247186.58601999999</v>
          </cell>
          <cell r="F54">
            <v>188548.58592000001</v>
          </cell>
          <cell r="G54">
            <v>91199.200396998931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350552.93200100015</v>
          </cell>
          <cell r="D55">
            <v>0</v>
          </cell>
          <cell r="E55">
            <v>0</v>
          </cell>
          <cell r="F55">
            <v>38972.195200000002</v>
          </cell>
          <cell r="G55">
            <v>311580.73680100014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16122.628400000045</v>
          </cell>
          <cell r="D56">
            <v>0</v>
          </cell>
          <cell r="E56">
            <v>0</v>
          </cell>
          <cell r="F56">
            <v>0</v>
          </cell>
          <cell r="G56">
            <v>16122.628400000045</v>
          </cell>
          <cell r="H56">
            <v>0</v>
          </cell>
        </row>
        <row r="57">
          <cell r="A57" t="str">
            <v>1.1.1.3.1.1.145</v>
          </cell>
          <cell r="B57" t="str">
            <v>FRANCISCO CRUZ LOPEZ</v>
          </cell>
          <cell r="C57">
            <v>0</v>
          </cell>
          <cell r="D57">
            <v>0</v>
          </cell>
          <cell r="E57">
            <v>35680.091999999997</v>
          </cell>
          <cell r="F57">
            <v>35680.091999999997</v>
          </cell>
          <cell r="G57">
            <v>0</v>
          </cell>
          <cell r="H57">
            <v>0</v>
          </cell>
        </row>
        <row r="58">
          <cell r="A58" t="str">
            <v>1.1.1.3.1.1.148</v>
          </cell>
          <cell r="B58" t="str">
            <v xml:space="preserve">SANATORIO TRINIDAD S.A. DE C.V.  </v>
          </cell>
          <cell r="C58">
            <v>23918.411199000198</v>
          </cell>
          <cell r="D58">
            <v>0</v>
          </cell>
          <cell r="E58">
            <v>8907.5588000000007</v>
          </cell>
          <cell r="F58">
            <v>0</v>
          </cell>
          <cell r="G58">
            <v>32825.969999000197</v>
          </cell>
          <cell r="H58">
            <v>0</v>
          </cell>
        </row>
        <row r="59">
          <cell r="A59" t="str">
            <v>1.1.1.3.1.1.185</v>
          </cell>
          <cell r="B59" t="str">
            <v>OLGA ARMINDA SALIM BALBOA</v>
          </cell>
          <cell r="C59">
            <v>31917.63200099998</v>
          </cell>
          <cell r="D59">
            <v>0</v>
          </cell>
          <cell r="E59">
            <v>0</v>
          </cell>
          <cell r="F59">
            <v>0</v>
          </cell>
          <cell r="G59">
            <v>31917.63200099998</v>
          </cell>
          <cell r="H59">
            <v>0</v>
          </cell>
        </row>
        <row r="60">
          <cell r="A60" t="str">
            <v>1.1.1.3.1.1.193</v>
          </cell>
          <cell r="B60" t="str">
            <v xml:space="preserve">W&amp;amp;GPM PROVEEDOR UNIVERSAL S.A DE C.V.  </v>
          </cell>
          <cell r="C60">
            <v>0</v>
          </cell>
          <cell r="D60">
            <v>0</v>
          </cell>
          <cell r="E60">
            <v>13361.924000000001</v>
          </cell>
          <cell r="F60">
            <v>0</v>
          </cell>
          <cell r="G60">
            <v>13361.924000000001</v>
          </cell>
          <cell r="H60">
            <v>0</v>
          </cell>
        </row>
        <row r="61">
          <cell r="A61" t="str">
            <v>1.1.1.3.1.1.198</v>
          </cell>
          <cell r="B61" t="str">
            <v>JESUS IVAN MUÑOZ DIAZ</v>
          </cell>
          <cell r="C61">
            <v>127.23999999999978</v>
          </cell>
          <cell r="D61">
            <v>0</v>
          </cell>
          <cell r="E61">
            <v>0</v>
          </cell>
          <cell r="F61">
            <v>0</v>
          </cell>
          <cell r="G61">
            <v>127.23999999999978</v>
          </cell>
          <cell r="H61">
            <v>0</v>
          </cell>
        </row>
        <row r="62">
          <cell r="A62" t="str">
            <v>1.1.1.3.1.1.199</v>
          </cell>
          <cell r="B62" t="str">
            <v xml:space="preserve">PLANET MART SERVICES S.A DE C.V.  </v>
          </cell>
          <cell r="C62">
            <v>101381.00960099511</v>
          </cell>
          <cell r="D62">
            <v>0</v>
          </cell>
          <cell r="E62">
            <v>206096.99119999999</v>
          </cell>
          <cell r="F62">
            <v>101381.00719999999</v>
          </cell>
          <cell r="G62">
            <v>206096.99360099511</v>
          </cell>
          <cell r="H62">
            <v>0</v>
          </cell>
        </row>
        <row r="63">
          <cell r="A63" t="str">
            <v>1.1.1.3.1.1.212</v>
          </cell>
          <cell r="B63" t="str">
            <v xml:space="preserve">SOCIEDAD DE BENEFICENCIA ESPAÑOLA IAP  </v>
          </cell>
          <cell r="C63">
            <v>13554.600000000002</v>
          </cell>
          <cell r="D63">
            <v>0</v>
          </cell>
          <cell r="E63">
            <v>0</v>
          </cell>
          <cell r="F63">
            <v>0</v>
          </cell>
          <cell r="G63">
            <v>13554.600000000004</v>
          </cell>
          <cell r="H63">
            <v>0</v>
          </cell>
        </row>
        <row r="64">
          <cell r="A64" t="str">
            <v>1.1.1.3.1.1.221</v>
          </cell>
          <cell r="B64" t="str">
            <v xml:space="preserve">BUPA MEXICO COMPAÑIA DE SEGUROS S,A DE C.V.  </v>
          </cell>
          <cell r="C64">
            <v>11663.99992</v>
          </cell>
          <cell r="D64">
            <v>0</v>
          </cell>
          <cell r="E64">
            <v>0</v>
          </cell>
          <cell r="F64">
            <v>0</v>
          </cell>
          <cell r="G64">
            <v>11663.99992</v>
          </cell>
          <cell r="H64">
            <v>0</v>
          </cell>
        </row>
        <row r="65">
          <cell r="A65" t="str">
            <v>1.1.1.3.1.1.260</v>
          </cell>
          <cell r="B65" t="str">
            <v xml:space="preserve">ORTHOPEDICS HADAR, S.A. DE C.V.  </v>
          </cell>
          <cell r="C65">
            <v>12835.020101000147</v>
          </cell>
          <cell r="D65">
            <v>0</v>
          </cell>
          <cell r="E65">
            <v>0</v>
          </cell>
          <cell r="F65">
            <v>0</v>
          </cell>
          <cell r="G65">
            <v>12835.020101000147</v>
          </cell>
          <cell r="H65">
            <v>0</v>
          </cell>
        </row>
        <row r="66">
          <cell r="A66" t="str">
            <v>1.1.1.3.1.1.271</v>
          </cell>
          <cell r="B66" t="str">
            <v>EDITH WEHBER GARCIA</v>
          </cell>
          <cell r="C66">
            <v>31648.094400000002</v>
          </cell>
          <cell r="D66">
            <v>0</v>
          </cell>
          <cell r="E66">
            <v>0</v>
          </cell>
          <cell r="F66">
            <v>0</v>
          </cell>
          <cell r="G66">
            <v>31648.094400000002</v>
          </cell>
          <cell r="H66">
            <v>0</v>
          </cell>
        </row>
        <row r="67">
          <cell r="A67" t="str">
            <v>1.1.1.3.1.1.277</v>
          </cell>
          <cell r="B67" t="str">
            <v xml:space="preserve">CENTRO HOSPITALARIO MAC S.A. DE C.V.  </v>
          </cell>
          <cell r="C67">
            <v>15997.130798999977</v>
          </cell>
          <cell r="D67">
            <v>0</v>
          </cell>
          <cell r="E67">
            <v>0</v>
          </cell>
          <cell r="F67">
            <v>0</v>
          </cell>
          <cell r="G67">
            <v>15997.130798999977</v>
          </cell>
          <cell r="H67">
            <v>0</v>
          </cell>
        </row>
        <row r="68">
          <cell r="A68" t="str">
            <v>1.1.1.3.1.1.285</v>
          </cell>
          <cell r="B68" t="str">
            <v xml:space="preserve">AXA ASSISTANCE MEXICO S.A. DE C.V.  </v>
          </cell>
          <cell r="C68">
            <v>129040.9635969993</v>
          </cell>
          <cell r="D68">
            <v>0</v>
          </cell>
          <cell r="E68">
            <v>0</v>
          </cell>
          <cell r="F68">
            <v>0</v>
          </cell>
          <cell r="G68">
            <v>129040.9635969993</v>
          </cell>
          <cell r="H68">
            <v>0</v>
          </cell>
        </row>
        <row r="69">
          <cell r="A69" t="str">
            <v>1.1.1.3.1.1.290</v>
          </cell>
          <cell r="B69" t="str">
            <v>GUILLERMINA JIMENEZ RODRIGUEZ</v>
          </cell>
          <cell r="C69">
            <v>3.5500000000001819</v>
          </cell>
          <cell r="D69">
            <v>0</v>
          </cell>
          <cell r="E69">
            <v>0</v>
          </cell>
          <cell r="F69">
            <v>0</v>
          </cell>
          <cell r="G69">
            <v>3.5500000000001819</v>
          </cell>
          <cell r="H69">
            <v>0</v>
          </cell>
        </row>
        <row r="70">
          <cell r="A70" t="str">
            <v>1.1.1.3.1.1.318</v>
          </cell>
          <cell r="B70" t="str">
            <v xml:space="preserve">RECYORTOPEDICS S.A. DE C.V.  </v>
          </cell>
          <cell r="C70">
            <v>18390.640000000014</v>
          </cell>
          <cell r="D70">
            <v>0</v>
          </cell>
          <cell r="E70">
            <v>39567.89</v>
          </cell>
          <cell r="F70">
            <v>0</v>
          </cell>
          <cell r="G70">
            <v>57958.530000000013</v>
          </cell>
          <cell r="H70">
            <v>0</v>
          </cell>
        </row>
        <row r="71">
          <cell r="A71" t="str">
            <v>1.1.1.3.1.1.335</v>
          </cell>
          <cell r="B71" t="str">
            <v xml:space="preserve">PLATINUM MEDIC SOLUTIONS, S.A. DE C.V.  </v>
          </cell>
          <cell r="C71">
            <v>0</v>
          </cell>
          <cell r="D71">
            <v>0</v>
          </cell>
          <cell r="E71">
            <v>7670.2795999999998</v>
          </cell>
          <cell r="F71">
            <v>7670.2795999999998</v>
          </cell>
          <cell r="G71">
            <v>0</v>
          </cell>
          <cell r="H71">
            <v>0</v>
          </cell>
        </row>
        <row r="72">
          <cell r="A72" t="str">
            <v>1.1.1.3.1.1.336</v>
          </cell>
          <cell r="B72" t="str">
            <v xml:space="preserve">SEGUROS INBURSA S.A. GRUPO FINANCIERO INBURSA  </v>
          </cell>
          <cell r="C72">
            <v>83951.705600000103</v>
          </cell>
          <cell r="D72">
            <v>0</v>
          </cell>
          <cell r="E72">
            <v>0</v>
          </cell>
          <cell r="F72">
            <v>83951.705600000001</v>
          </cell>
          <cell r="G72">
            <v>0</v>
          </cell>
          <cell r="H72">
            <v>0</v>
          </cell>
        </row>
        <row r="73">
          <cell r="A73" t="str">
            <v>1.1.1.3.1.1.373</v>
          </cell>
          <cell r="B73" t="str">
            <v xml:space="preserve">PROVEEDORA GENUS S.A. DE C.V.  </v>
          </cell>
          <cell r="C73">
            <v>0</v>
          </cell>
          <cell r="D73">
            <v>0</v>
          </cell>
          <cell r="E73">
            <v>7872.2240000000002</v>
          </cell>
          <cell r="F73">
            <v>7872.2240000000002</v>
          </cell>
          <cell r="G73">
            <v>0</v>
          </cell>
          <cell r="H73">
            <v>0</v>
          </cell>
        </row>
        <row r="74">
          <cell r="A74" t="str">
            <v>1.1.1.3.1.1.376</v>
          </cell>
          <cell r="B74" t="str">
            <v xml:space="preserve">ORTOLAP DEL SURESTE SA DE CV  </v>
          </cell>
          <cell r="C74">
            <v>117977.8348</v>
          </cell>
          <cell r="D74">
            <v>0</v>
          </cell>
          <cell r="E74">
            <v>0</v>
          </cell>
          <cell r="F74">
            <v>0</v>
          </cell>
          <cell r="G74">
            <v>117977.8348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46453.232400000001</v>
          </cell>
          <cell r="F75">
            <v>46453.232399999994</v>
          </cell>
          <cell r="G75">
            <v>0</v>
          </cell>
          <cell r="H75">
            <v>0</v>
          </cell>
        </row>
        <row r="76">
          <cell r="A76" t="str">
            <v>1.1.1.3.1.1.395</v>
          </cell>
          <cell r="B76" t="str">
            <v xml:space="preserve">3I ELECTRONICS SA DE CV  </v>
          </cell>
          <cell r="C76">
            <v>0</v>
          </cell>
          <cell r="D76">
            <v>0</v>
          </cell>
          <cell r="E76">
            <v>10995.811331999999</v>
          </cell>
          <cell r="F76">
            <v>10995.811331999999</v>
          </cell>
          <cell r="G76">
            <v>0</v>
          </cell>
          <cell r="H76">
            <v>0</v>
          </cell>
        </row>
        <row r="77">
          <cell r="A77" t="str">
            <v>1.1.1.3.1.1.396</v>
          </cell>
          <cell r="B77" t="str">
            <v xml:space="preserve">CLINICA DE RODILLA Y PIE S.C.  </v>
          </cell>
          <cell r="C77">
            <v>7999.9999880000005</v>
          </cell>
          <cell r="D77">
            <v>0</v>
          </cell>
          <cell r="E77">
            <v>0</v>
          </cell>
          <cell r="F77">
            <v>0</v>
          </cell>
          <cell r="G77">
            <v>7999.9999880000005</v>
          </cell>
          <cell r="H77">
            <v>0</v>
          </cell>
        </row>
        <row r="78">
          <cell r="A78" t="str">
            <v>1.1.1.3.1.1.398</v>
          </cell>
          <cell r="B78" t="str">
            <v>ANA CAROLINA HERRERA CUADRA</v>
          </cell>
          <cell r="C78">
            <v>0</v>
          </cell>
          <cell r="D78">
            <v>0</v>
          </cell>
          <cell r="E78">
            <v>14210</v>
          </cell>
          <cell r="F78">
            <v>14210</v>
          </cell>
          <cell r="G78">
            <v>0</v>
          </cell>
          <cell r="H78">
            <v>0</v>
          </cell>
        </row>
        <row r="79">
          <cell r="A79" t="str">
            <v>1.1.1.3.1.1.399</v>
          </cell>
          <cell r="B79" t="str">
            <v xml:space="preserve">CIDESPA, S.A. DE C.V.  </v>
          </cell>
          <cell r="C79">
            <v>0</v>
          </cell>
          <cell r="D79">
            <v>0</v>
          </cell>
          <cell r="E79">
            <v>86499.654879999987</v>
          </cell>
          <cell r="F79">
            <v>86499.654878999994</v>
          </cell>
          <cell r="G79">
            <v>0</v>
          </cell>
          <cell r="H79">
            <v>0</v>
          </cell>
        </row>
        <row r="80">
          <cell r="A80" t="str">
            <v>1.1.1.3.1.1.400</v>
          </cell>
          <cell r="B80" t="str">
            <v>IVETTE BECERRIL MINJAREZ</v>
          </cell>
          <cell r="C80">
            <v>0</v>
          </cell>
          <cell r="D80">
            <v>0</v>
          </cell>
          <cell r="E80">
            <v>4930</v>
          </cell>
          <cell r="F80">
            <v>4930</v>
          </cell>
          <cell r="G80">
            <v>0</v>
          </cell>
          <cell r="H80">
            <v>0</v>
          </cell>
        </row>
        <row r="81">
          <cell r="A81" t="str">
            <v>1.1.1.3.1.1.401</v>
          </cell>
          <cell r="B81" t="str">
            <v>ISABEL BRIZIO ARELLANO</v>
          </cell>
          <cell r="C81">
            <v>0</v>
          </cell>
          <cell r="D81">
            <v>0</v>
          </cell>
          <cell r="E81">
            <v>4849.9135999999999</v>
          </cell>
          <cell r="F81">
            <v>4849.91</v>
          </cell>
          <cell r="G81">
            <v>0</v>
          </cell>
          <cell r="H81">
            <v>0</v>
          </cell>
        </row>
        <row r="82">
          <cell r="A82" t="str">
            <v>1.1.1.3.1.1.402</v>
          </cell>
          <cell r="B82" t="str">
            <v>RICARDO MEJIA SANCHEZ</v>
          </cell>
          <cell r="C82">
            <v>0</v>
          </cell>
          <cell r="D82">
            <v>0</v>
          </cell>
          <cell r="E82">
            <v>56408.480000000003</v>
          </cell>
          <cell r="F82">
            <v>56408.480000000003</v>
          </cell>
          <cell r="G82">
            <v>0</v>
          </cell>
          <cell r="H82">
            <v>0</v>
          </cell>
        </row>
        <row r="83">
          <cell r="A83" t="str">
            <v>1.1.1.3.1.1.403</v>
          </cell>
          <cell r="B83" t="str">
            <v>ANTOUN SARKIS NEHME KURI</v>
          </cell>
          <cell r="C83">
            <v>0</v>
          </cell>
          <cell r="D83">
            <v>0</v>
          </cell>
          <cell r="E83">
            <v>6762.8</v>
          </cell>
          <cell r="F83">
            <v>6762.8</v>
          </cell>
          <cell r="G83">
            <v>0</v>
          </cell>
          <cell r="H83">
            <v>0</v>
          </cell>
        </row>
        <row r="84">
          <cell r="A84" t="str">
            <v>1.1.1.3.2</v>
          </cell>
          <cell r="B84" t="str">
            <v xml:space="preserve"> A CARGO DE OTROS DEUDORES </v>
          </cell>
          <cell r="C84">
            <v>264625.2892557595</v>
          </cell>
          <cell r="D84">
            <v>0</v>
          </cell>
          <cell r="E84">
            <v>0</v>
          </cell>
          <cell r="F84">
            <v>33.341200000000001</v>
          </cell>
          <cell r="G84">
            <v>264591.94805575954</v>
          </cell>
          <cell r="H84">
            <v>0</v>
          </cell>
        </row>
        <row r="85">
          <cell r="A85" t="str">
            <v>1.1.1.3.2.4</v>
          </cell>
          <cell r="B85" t="str">
            <v xml:space="preserve"> DEUDORES DIVERSOS </v>
          </cell>
          <cell r="C85">
            <v>20011.719255759541</v>
          </cell>
          <cell r="D85">
            <v>0</v>
          </cell>
          <cell r="E85">
            <v>0</v>
          </cell>
          <cell r="F85">
            <v>33.341200000000001</v>
          </cell>
          <cell r="G85">
            <v>19978.378055759542</v>
          </cell>
          <cell r="H85">
            <v>0</v>
          </cell>
        </row>
        <row r="86">
          <cell r="A86" t="str">
            <v>1.1.1.3.2.4.1</v>
          </cell>
          <cell r="B86" t="str">
            <v xml:space="preserve"> DEUDORES DIVERSOS </v>
          </cell>
          <cell r="C86">
            <v>20011.719255759541</v>
          </cell>
          <cell r="D86">
            <v>0</v>
          </cell>
          <cell r="E86">
            <v>0</v>
          </cell>
          <cell r="F86">
            <v>33.341200000000001</v>
          </cell>
          <cell r="G86">
            <v>19978.378055759542</v>
          </cell>
          <cell r="H86">
            <v>0</v>
          </cell>
        </row>
        <row r="87">
          <cell r="A87" t="str">
            <v>1.1.1.3.2.4.1.7</v>
          </cell>
          <cell r="B87" t="str">
            <v xml:space="preserve">DIVERSOS  </v>
          </cell>
          <cell r="C87">
            <v>1668.5432479999145</v>
          </cell>
          <cell r="D87">
            <v>0</v>
          </cell>
          <cell r="E87">
            <v>0</v>
          </cell>
          <cell r="F87">
            <v>33.341200000000001</v>
          </cell>
          <cell r="G87">
            <v>1635.2020479999144</v>
          </cell>
          <cell r="H87">
            <v>0</v>
          </cell>
        </row>
        <row r="88">
          <cell r="A88" t="str">
            <v>1.1.1.3.2.4.1.8</v>
          </cell>
          <cell r="B88" t="str">
            <v xml:space="preserve"> LOURDES VELAZQUEZ MERIN </v>
          </cell>
          <cell r="C88">
            <v>4400</v>
          </cell>
          <cell r="D88">
            <v>0</v>
          </cell>
          <cell r="E88">
            <v>0</v>
          </cell>
          <cell r="F88">
            <v>0</v>
          </cell>
          <cell r="G88">
            <v>4400</v>
          </cell>
          <cell r="H88">
            <v>0</v>
          </cell>
        </row>
        <row r="89">
          <cell r="A89" t="str">
            <v>1.1.1.3.2.4.1.11</v>
          </cell>
          <cell r="B89" t="str">
            <v>JULIO CESAR FUENTES MENDOZA</v>
          </cell>
          <cell r="C89">
            <v>13943.178</v>
          </cell>
          <cell r="D89">
            <v>0</v>
          </cell>
          <cell r="E89">
            <v>0</v>
          </cell>
          <cell r="F89">
            <v>0</v>
          </cell>
          <cell r="G89">
            <v>13943.178</v>
          </cell>
          <cell r="H89">
            <v>0</v>
          </cell>
        </row>
        <row r="90">
          <cell r="A90" t="str">
            <v>1.1.1.3.2.5</v>
          </cell>
          <cell r="B90" t="str">
            <v xml:space="preserve"> IMPUESTOS A FAVOR </v>
          </cell>
          <cell r="C90">
            <v>244613.56999999998</v>
          </cell>
          <cell r="D90">
            <v>0</v>
          </cell>
          <cell r="E90">
            <v>0</v>
          </cell>
          <cell r="F90">
            <v>0</v>
          </cell>
          <cell r="G90">
            <v>244613.56999999998</v>
          </cell>
          <cell r="H90">
            <v>0</v>
          </cell>
        </row>
        <row r="91">
          <cell r="A91" t="str">
            <v>1.1.1.3.2.5.1</v>
          </cell>
          <cell r="B91" t="str">
            <v>IVA A FAVOR</v>
          </cell>
          <cell r="C91">
            <v>-0.15000000001600711</v>
          </cell>
          <cell r="D91">
            <v>0</v>
          </cell>
          <cell r="E91">
            <v>0</v>
          </cell>
          <cell r="F91">
            <v>0</v>
          </cell>
          <cell r="G91">
            <v>-0.15000000001600711</v>
          </cell>
          <cell r="H91">
            <v>0</v>
          </cell>
        </row>
        <row r="92">
          <cell r="A92" t="str">
            <v>1.1.1.3.2.5.2</v>
          </cell>
          <cell r="B92" t="str">
            <v xml:space="preserve"> ISR A FAVOR 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1.1.1.3.2.5.2.1</v>
          </cell>
          <cell r="B93" t="str">
            <v>ISR  PERSONAS MORALES REGIMEN GENERAL A FAVOR</v>
          </cell>
          <cell r="C93">
            <v>243286</v>
          </cell>
          <cell r="D93">
            <v>0</v>
          </cell>
          <cell r="E93">
            <v>0</v>
          </cell>
          <cell r="F93">
            <v>0</v>
          </cell>
          <cell r="G93">
            <v>243286</v>
          </cell>
          <cell r="H93">
            <v>0</v>
          </cell>
        </row>
        <row r="94">
          <cell r="A94" t="str">
            <v>1.1.1.3.2.5.7</v>
          </cell>
          <cell r="B94" t="str">
            <v>PAGO DE LO INDEBIDO</v>
          </cell>
          <cell r="C94">
            <v>1327.7199999999998</v>
          </cell>
          <cell r="D94">
            <v>0</v>
          </cell>
          <cell r="E94">
            <v>0</v>
          </cell>
          <cell r="F94">
            <v>0</v>
          </cell>
          <cell r="G94">
            <v>1327.7199999999998</v>
          </cell>
          <cell r="H94">
            <v>0</v>
          </cell>
        </row>
        <row r="95">
          <cell r="A95" t="str">
            <v>1.1.1.5</v>
          </cell>
          <cell r="B95" t="str">
            <v xml:space="preserve"> INVENTARIOS </v>
          </cell>
          <cell r="C95">
            <v>10781522.337085992</v>
          </cell>
          <cell r="D95">
            <v>0</v>
          </cell>
          <cell r="E95">
            <v>1197091.4257920003</v>
          </cell>
          <cell r="F95">
            <v>1057490.3914470002</v>
          </cell>
          <cell r="G95">
            <v>10921123.371430997</v>
          </cell>
          <cell r="H95">
            <v>0</v>
          </cell>
        </row>
        <row r="96">
          <cell r="A96" t="str">
            <v>1.1.1.5.1</v>
          </cell>
          <cell r="B96" t="str">
            <v xml:space="preserve"> PRODUCTOS TERMINADOS </v>
          </cell>
          <cell r="C96">
            <v>10781522.33708599</v>
          </cell>
          <cell r="D96">
            <v>0</v>
          </cell>
          <cell r="E96">
            <v>1197091.4257920003</v>
          </cell>
          <cell r="F96">
            <v>1057490.3914470002</v>
          </cell>
          <cell r="G96">
            <v>10921123.371430995</v>
          </cell>
          <cell r="H96">
            <v>0</v>
          </cell>
        </row>
        <row r="97">
          <cell r="A97" t="str">
            <v>1.1.1.5.1.1</v>
          </cell>
          <cell r="B97" t="str">
            <v xml:space="preserve"> ALMACÉN GENERAL </v>
          </cell>
          <cell r="C97">
            <v>10724490.27733399</v>
          </cell>
          <cell r="D97">
            <v>0</v>
          </cell>
          <cell r="E97">
            <v>1197969.8505840003</v>
          </cell>
          <cell r="F97">
            <v>845905.05565500003</v>
          </cell>
          <cell r="G97">
            <v>11076555.072262993</v>
          </cell>
          <cell r="H97">
            <v>0</v>
          </cell>
        </row>
        <row r="98">
          <cell r="A98" t="str">
            <v>1.1.1.5.1.3</v>
          </cell>
          <cell r="B98" t="str">
            <v xml:space="preserve"> ALMACEN REMISIONES </v>
          </cell>
          <cell r="C98">
            <v>57906.634306000364</v>
          </cell>
          <cell r="D98">
            <v>0</v>
          </cell>
          <cell r="E98">
            <v>160.21992800000001</v>
          </cell>
          <cell r="F98">
            <v>0</v>
          </cell>
          <cell r="G98">
            <v>58066.854234000391</v>
          </cell>
          <cell r="H98">
            <v>0</v>
          </cell>
        </row>
        <row r="99">
          <cell r="A99" t="str">
            <v>1.1.1.5.1.4</v>
          </cell>
          <cell r="B99" t="str">
            <v xml:space="preserve"> ALMACÉN CONSIGNACION </v>
          </cell>
          <cell r="C99">
            <v>3511.5597940000048</v>
          </cell>
          <cell r="D99">
            <v>0</v>
          </cell>
          <cell r="E99">
            <v>0</v>
          </cell>
          <cell r="F99">
            <v>3252.8004120000001</v>
          </cell>
          <cell r="G99">
            <v>258.75938200000564</v>
          </cell>
          <cell r="H99">
            <v>0</v>
          </cell>
        </row>
        <row r="100">
          <cell r="A100" t="str">
            <v>1.1.1.5.1.5</v>
          </cell>
          <cell r="B100" t="str">
            <v xml:space="preserve"> ALMACÉN QUERÉTARO </v>
          </cell>
          <cell r="C100">
            <v>18.175407999976414</v>
          </cell>
          <cell r="D100">
            <v>0</v>
          </cell>
          <cell r="E100">
            <v>-1621.704144</v>
          </cell>
          <cell r="F100">
            <v>0</v>
          </cell>
          <cell r="G100">
            <v>-1603.5287360000411</v>
          </cell>
          <cell r="H100">
            <v>0</v>
          </cell>
        </row>
        <row r="101">
          <cell r="A101" t="str">
            <v>1.1.1.5.1.6</v>
          </cell>
          <cell r="B101" t="str">
            <v xml:space="preserve"> ALMACÉN MEDSTENT </v>
          </cell>
          <cell r="C101">
            <v>-4404.3139110002003</v>
          </cell>
          <cell r="D101">
            <v>0</v>
          </cell>
          <cell r="E101">
            <v>583.05942400000004</v>
          </cell>
          <cell r="F101">
            <v>208332.53538000002</v>
          </cell>
          <cell r="G101">
            <v>-212153.7898669992</v>
          </cell>
          <cell r="H101">
            <v>0</v>
          </cell>
        </row>
        <row r="102">
          <cell r="A102" t="str">
            <v>1.1.1.9</v>
          </cell>
          <cell r="B102" t="str">
            <v xml:space="preserve"> PAGOS ANTICIPADOS </v>
          </cell>
          <cell r="C102">
            <v>42540.842192240365</v>
          </cell>
          <cell r="D102">
            <v>0</v>
          </cell>
          <cell r="E102">
            <v>89677.270000000019</v>
          </cell>
          <cell r="F102">
            <v>98521.1</v>
          </cell>
          <cell r="G102">
            <v>33697.012192240385</v>
          </cell>
          <cell r="H102">
            <v>0</v>
          </cell>
        </row>
        <row r="103">
          <cell r="A103" t="str">
            <v>1.1.1.9.1</v>
          </cell>
          <cell r="B103" t="str">
            <v xml:space="preserve"> ANTICIPO A PROVEEDORES </v>
          </cell>
          <cell r="C103">
            <v>843.40219224037173</v>
          </cell>
          <cell r="D103">
            <v>0</v>
          </cell>
          <cell r="E103">
            <v>6600.8</v>
          </cell>
          <cell r="F103">
            <v>1600.8</v>
          </cell>
          <cell r="G103">
            <v>5843.4021922403717</v>
          </cell>
          <cell r="H103">
            <v>0</v>
          </cell>
        </row>
        <row r="104">
          <cell r="A104" t="str">
            <v>1.1.1.9.1.1</v>
          </cell>
          <cell r="B104" t="str">
            <v xml:space="preserve"> ANTICIPO A PROVEEDORES NACIONAL </v>
          </cell>
          <cell r="C104">
            <v>843.40219224037173</v>
          </cell>
          <cell r="D104">
            <v>0</v>
          </cell>
          <cell r="E104">
            <v>6600.8</v>
          </cell>
          <cell r="F104">
            <v>1600.8</v>
          </cell>
          <cell r="G104">
            <v>5843.4021922403717</v>
          </cell>
          <cell r="H104">
            <v>0</v>
          </cell>
        </row>
        <row r="105">
          <cell r="A105" t="str">
            <v>1.1.1.9.1.1.11</v>
          </cell>
          <cell r="B105" t="str">
            <v xml:space="preserve">SERVICIO GASOLINERO XOLA SA DE CV  </v>
          </cell>
          <cell r="C105">
            <v>0</v>
          </cell>
          <cell r="D105">
            <v>0</v>
          </cell>
          <cell r="E105">
            <v>5000</v>
          </cell>
          <cell r="F105">
            <v>0</v>
          </cell>
          <cell r="G105">
            <v>5000</v>
          </cell>
          <cell r="H105">
            <v>0</v>
          </cell>
        </row>
        <row r="106">
          <cell r="A106" t="str">
            <v>1.1.1.9.1.1.16</v>
          </cell>
          <cell r="B106" t="str">
            <v xml:space="preserve">AB&amp;amp;C LEASING DE MEXICO SAPI DE CV  </v>
          </cell>
          <cell r="C106">
            <v>394.39999999999418</v>
          </cell>
          <cell r="D106">
            <v>0</v>
          </cell>
          <cell r="E106">
            <v>0</v>
          </cell>
          <cell r="F106">
            <v>0</v>
          </cell>
          <cell r="G106">
            <v>394.39999999999418</v>
          </cell>
          <cell r="H106">
            <v>0</v>
          </cell>
        </row>
        <row r="107">
          <cell r="A107" t="str">
            <v>1.1.1.9.1.1.43</v>
          </cell>
          <cell r="B107" t="str">
            <v xml:space="preserve">SERVICIENTIFICA-MEDICA S.A. DE C.V.  </v>
          </cell>
          <cell r="C107">
            <v>0</v>
          </cell>
          <cell r="D107">
            <v>0</v>
          </cell>
          <cell r="E107">
            <v>1600.8</v>
          </cell>
          <cell r="F107">
            <v>1600.8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22102.23</v>
          </cell>
          <cell r="D109">
            <v>0</v>
          </cell>
          <cell r="E109">
            <v>5751.38</v>
          </cell>
          <cell r="F109">
            <v>0</v>
          </cell>
          <cell r="G109">
            <v>27853.61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22102.23</v>
          </cell>
          <cell r="D110">
            <v>0</v>
          </cell>
          <cell r="E110">
            <v>5751.38</v>
          </cell>
          <cell r="F110">
            <v>0</v>
          </cell>
          <cell r="G110">
            <v>27853.61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22102.23</v>
          </cell>
          <cell r="D111">
            <v>0</v>
          </cell>
          <cell r="E111">
            <v>5751.38</v>
          </cell>
          <cell r="F111">
            <v>0</v>
          </cell>
          <cell r="G111">
            <v>27853.61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19595.209999999995</v>
          </cell>
          <cell r="D112">
            <v>0</v>
          </cell>
          <cell r="E112">
            <v>77325.090000000011</v>
          </cell>
          <cell r="F112">
            <v>96920.3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19595.209999999995</v>
          </cell>
          <cell r="D113">
            <v>0</v>
          </cell>
          <cell r="E113">
            <v>77325.090000000011</v>
          </cell>
          <cell r="F113">
            <v>96920.3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17614.449999999997</v>
          </cell>
          <cell r="D114">
            <v>0</v>
          </cell>
          <cell r="E114">
            <v>69432.140000000014</v>
          </cell>
          <cell r="F114">
            <v>87046.59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1980.7599999999984</v>
          </cell>
          <cell r="D115">
            <v>0</v>
          </cell>
          <cell r="E115">
            <v>7892.9500000000007</v>
          </cell>
          <cell r="F115">
            <v>9873.7100000000009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1978546.2168965389</v>
          </cell>
          <cell r="D116">
            <v>0</v>
          </cell>
          <cell r="E116">
            <v>426520.62546500011</v>
          </cell>
          <cell r="F116">
            <v>384725.57126500038</v>
          </cell>
          <cell r="G116">
            <v>2020341.2710965385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-3229.0101209709183</v>
          </cell>
          <cell r="D117">
            <v>0</v>
          </cell>
          <cell r="E117">
            <v>192044.19126500029</v>
          </cell>
          <cell r="F117">
            <v>192094.58</v>
          </cell>
          <cell r="G117">
            <v>-3279.3988559706131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-3229.0069209709764</v>
          </cell>
          <cell r="D118">
            <v>0</v>
          </cell>
          <cell r="E118">
            <v>192044.19126500029</v>
          </cell>
          <cell r="F118">
            <v>192094.58</v>
          </cell>
          <cell r="G118">
            <v>-3279.3956559706712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-3229.0069209709764</v>
          </cell>
          <cell r="D119">
            <v>0</v>
          </cell>
          <cell r="E119">
            <v>192044.19126500029</v>
          </cell>
          <cell r="F119">
            <v>192094.58</v>
          </cell>
          <cell r="G119">
            <v>-3279.3956559706712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1981509.7570175098</v>
          </cell>
          <cell r="D120">
            <v>0</v>
          </cell>
          <cell r="E120">
            <v>234146.68419999981</v>
          </cell>
          <cell r="F120">
            <v>192362.9912650004</v>
          </cell>
          <cell r="G120">
            <v>2023293.4499525093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1981509.7571175098</v>
          </cell>
          <cell r="D121">
            <v>0</v>
          </cell>
          <cell r="E121">
            <v>234146.68419999981</v>
          </cell>
          <cell r="F121">
            <v>192362.9912650004</v>
          </cell>
          <cell r="G121">
            <v>2023293.4500525093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1981509.7571175098</v>
          </cell>
          <cell r="D122">
            <v>0</v>
          </cell>
          <cell r="E122">
            <v>234146.68419999981</v>
          </cell>
          <cell r="F122">
            <v>192362.9912650004</v>
          </cell>
          <cell r="G122">
            <v>2023293.4500525093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265.46999999999025</v>
          </cell>
          <cell r="D123">
            <v>0</v>
          </cell>
          <cell r="E123">
            <v>329.75</v>
          </cell>
          <cell r="F123">
            <v>268</v>
          </cell>
          <cell r="G123">
            <v>327.21999999999025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265.46999999999025</v>
          </cell>
          <cell r="D124">
            <v>0</v>
          </cell>
          <cell r="E124">
            <v>329.75</v>
          </cell>
          <cell r="F124">
            <v>268</v>
          </cell>
          <cell r="G124">
            <v>327.21999999999025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265.46999999999025</v>
          </cell>
          <cell r="D125">
            <v>0</v>
          </cell>
          <cell r="E125">
            <v>329.75</v>
          </cell>
          <cell r="F125">
            <v>268</v>
          </cell>
          <cell r="G125">
            <v>327.21999999999025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3679855.7217000374</v>
          </cell>
          <cell r="D126">
            <v>0</v>
          </cell>
          <cell r="E126">
            <v>4266.29</v>
          </cell>
          <cell r="F126">
            <v>63679.400300000038</v>
          </cell>
          <cell r="G126">
            <v>3620442.6114000357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3592925.2817000374</v>
          </cell>
          <cell r="D127">
            <v>0</v>
          </cell>
          <cell r="E127">
            <v>4266.29</v>
          </cell>
          <cell r="F127">
            <v>63679.400300000038</v>
          </cell>
          <cell r="G127">
            <v>3533512.1714000357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4266.29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4266.29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4266.29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7318017.8680999633</v>
          </cell>
          <cell r="E143">
            <v>0</v>
          </cell>
          <cell r="F143">
            <v>63679.400300000038</v>
          </cell>
          <cell r="G143">
            <v>0</v>
          </cell>
          <cell r="H143">
            <v>7381697.2683999641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3828633.1839999869</v>
          </cell>
          <cell r="E144">
            <v>0</v>
          </cell>
          <cell r="F144">
            <v>61441.833600000042</v>
          </cell>
          <cell r="G144">
            <v>0</v>
          </cell>
          <cell r="H144">
            <v>3890075.0175999869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56153.029999999977</v>
          </cell>
          <cell r="E145">
            <v>0</v>
          </cell>
          <cell r="F145">
            <v>1559.81</v>
          </cell>
          <cell r="G145">
            <v>0</v>
          </cell>
          <cell r="H145">
            <v>57712.839999999975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6472.8320000000103</v>
          </cell>
          <cell r="E146">
            <v>0</v>
          </cell>
          <cell r="F146">
            <v>67.433300000000003</v>
          </cell>
          <cell r="G146">
            <v>0</v>
          </cell>
          <cell r="H146">
            <v>6540.26530000001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3400858.8220999772</v>
          </cell>
          <cell r="E147">
            <v>0</v>
          </cell>
          <cell r="F147">
            <v>610.32339999999999</v>
          </cell>
          <cell r="G147">
            <v>0</v>
          </cell>
          <cell r="H147">
            <v>3401469.1454999773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15471139.403862869</v>
          </cell>
          <cell r="E153">
            <v>2288607.6973415515</v>
          </cell>
          <cell r="F153">
            <v>2577823.8495489997</v>
          </cell>
          <cell r="G153">
            <v>0</v>
          </cell>
          <cell r="H153">
            <v>15760355.556070317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15471139.403862869</v>
          </cell>
          <cell r="E154">
            <v>2288607.6973415515</v>
          </cell>
          <cell r="F154">
            <v>2577823.8495489997</v>
          </cell>
          <cell r="G154">
            <v>0</v>
          </cell>
          <cell r="H154">
            <v>15760355.556070317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14439159.966406185</v>
          </cell>
          <cell r="E155">
            <v>1389330.4619999998</v>
          </cell>
          <cell r="F155">
            <v>1709108.8702999998</v>
          </cell>
          <cell r="G155">
            <v>0</v>
          </cell>
          <cell r="H155">
            <v>14758938.374706184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14439159.966406185</v>
          </cell>
          <cell r="E156">
            <v>1389330.4619999998</v>
          </cell>
          <cell r="F156">
            <v>1709108.8702999998</v>
          </cell>
          <cell r="G156">
            <v>0</v>
          </cell>
          <cell r="H156">
            <v>14758938.374706184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1368177.4599999995</v>
          </cell>
          <cell r="E157">
            <v>152219.06</v>
          </cell>
          <cell r="F157">
            <v>112798.39999999999</v>
          </cell>
          <cell r="G157">
            <v>0</v>
          </cell>
          <cell r="H157">
            <v>1328756.7999999996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27144</v>
          </cell>
          <cell r="E158">
            <v>0</v>
          </cell>
          <cell r="F158">
            <v>5568</v>
          </cell>
          <cell r="G158">
            <v>0</v>
          </cell>
          <cell r="H158">
            <v>32712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930545.29759990424</v>
          </cell>
          <cell r="E159">
            <v>466731.27</v>
          </cell>
          <cell r="F159">
            <v>953428.02</v>
          </cell>
          <cell r="G159">
            <v>0</v>
          </cell>
          <cell r="H159">
            <v>1417242.0475999042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30000</v>
          </cell>
          <cell r="F160">
            <v>30000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10764.8</v>
          </cell>
          <cell r="F161">
            <v>25554.799999999999</v>
          </cell>
          <cell r="G161">
            <v>0</v>
          </cell>
          <cell r="H161">
            <v>25555.799999999814</v>
          </cell>
        </row>
        <row r="162">
          <cell r="A162" t="str">
            <v>1.2.1.1.1.6</v>
          </cell>
          <cell r="B162" t="str">
            <v xml:space="preserve">GOBIERNO DEL DISTRITO FEDERAL  </v>
          </cell>
          <cell r="C162">
            <v>0</v>
          </cell>
          <cell r="D162">
            <v>0</v>
          </cell>
          <cell r="E162">
            <v>1422.15</v>
          </cell>
          <cell r="F162">
            <v>1422.15</v>
          </cell>
          <cell r="G162">
            <v>0</v>
          </cell>
          <cell r="H162">
            <v>0</v>
          </cell>
        </row>
        <row r="163">
          <cell r="A163" t="str">
            <v>1.2.1.1.1.9</v>
          </cell>
          <cell r="B163" t="str">
            <v xml:space="preserve">INGENIERIA Y TECNOLOGIA ESPECIALIZADA ARMANI SA DE CV  </v>
          </cell>
          <cell r="C163">
            <v>0</v>
          </cell>
          <cell r="D163">
            <v>0</v>
          </cell>
          <cell r="E163">
            <v>219447.69</v>
          </cell>
          <cell r="F163">
            <v>219447.69</v>
          </cell>
          <cell r="G163">
            <v>0</v>
          </cell>
          <cell r="H163">
            <v>0</v>
          </cell>
        </row>
        <row r="164">
          <cell r="A164" t="str">
            <v>1.2.1.1.1.11</v>
          </cell>
          <cell r="B164" t="str">
            <v xml:space="preserve">CLS MEDICA EN ORTOPEDIA S DE RL DE CV  </v>
          </cell>
          <cell r="C164">
            <v>0</v>
          </cell>
          <cell r="D164">
            <v>521940.37999999989</v>
          </cell>
          <cell r="E164">
            <v>0</v>
          </cell>
          <cell r="F164">
            <v>0</v>
          </cell>
          <cell r="G164">
            <v>0</v>
          </cell>
          <cell r="H164">
            <v>521940.37999999989</v>
          </cell>
        </row>
        <row r="165">
          <cell r="A165" t="str">
            <v>1.2.1.1.1.12</v>
          </cell>
          <cell r="B165" t="str">
            <v xml:space="preserve">MOISES VELAZQUEZ MERIN  </v>
          </cell>
          <cell r="C165">
            <v>0</v>
          </cell>
          <cell r="D165">
            <v>348.00020000035875</v>
          </cell>
          <cell r="E165">
            <v>28955.69</v>
          </cell>
          <cell r="F165">
            <v>28955.69</v>
          </cell>
          <cell r="G165">
            <v>0</v>
          </cell>
          <cell r="H165">
            <v>348.00020000035875</v>
          </cell>
        </row>
        <row r="166">
          <cell r="A166" t="str">
            <v>1.2.1.1.1.14</v>
          </cell>
          <cell r="B166" t="str">
            <v xml:space="preserve">SERVICIO GASOLINERO XOLA SA DE CV  </v>
          </cell>
          <cell r="C166">
            <v>0</v>
          </cell>
          <cell r="D166">
            <v>860.19089999981225</v>
          </cell>
          <cell r="E166">
            <v>15860.19</v>
          </cell>
          <cell r="F166">
            <v>15000</v>
          </cell>
          <cell r="G166">
            <v>0</v>
          </cell>
          <cell r="H166">
            <v>0</v>
          </cell>
        </row>
        <row r="167">
          <cell r="A167" t="str">
            <v>1.2.1.1.1.15</v>
          </cell>
          <cell r="B167" t="str">
            <v xml:space="preserve">Facileasing S.A. de C.V.  </v>
          </cell>
          <cell r="C167">
            <v>0</v>
          </cell>
          <cell r="D167">
            <v>0</v>
          </cell>
          <cell r="E167">
            <v>10622.27</v>
          </cell>
          <cell r="F167">
            <v>10622.27</v>
          </cell>
          <cell r="G167">
            <v>0</v>
          </cell>
          <cell r="H167">
            <v>0</v>
          </cell>
        </row>
        <row r="168">
          <cell r="A168" t="str">
            <v>1.2.1.1.1.17</v>
          </cell>
          <cell r="B168" t="str">
            <v xml:space="preserve">MATTAR ISSI SERVICES S.A. DE C.V.  </v>
          </cell>
          <cell r="C168">
            <v>0</v>
          </cell>
          <cell r="D168">
            <v>0</v>
          </cell>
          <cell r="E168">
            <v>3273.52</v>
          </cell>
          <cell r="F168">
            <v>3273.52</v>
          </cell>
          <cell r="G168">
            <v>0</v>
          </cell>
          <cell r="H168">
            <v>0</v>
          </cell>
        </row>
        <row r="169">
          <cell r="A169" t="str">
            <v>1.2.1.1.1.18</v>
          </cell>
          <cell r="B169" t="str">
            <v xml:space="preserve">SERVICONTACTO CORPORATIVO Y MULTIEMPRESARIAL ARL, S.A. DE C.V.  </v>
          </cell>
          <cell r="C169">
            <v>0</v>
          </cell>
          <cell r="D169">
            <v>0</v>
          </cell>
          <cell r="E169">
            <v>148387.20000000001</v>
          </cell>
          <cell r="F169">
            <v>148387.20000000001</v>
          </cell>
          <cell r="G169">
            <v>0</v>
          </cell>
          <cell r="H169">
            <v>0</v>
          </cell>
        </row>
        <row r="170">
          <cell r="A170" t="str">
            <v>1.2.1.1.1.19</v>
          </cell>
          <cell r="B170" t="str">
            <v xml:space="preserve">INSTRUMENTACIÓN MÉDICA, S. A. DE C. V.  </v>
          </cell>
          <cell r="C170">
            <v>0</v>
          </cell>
          <cell r="D170">
            <v>29706.090020461532</v>
          </cell>
          <cell r="E170">
            <v>0</v>
          </cell>
          <cell r="F170">
            <v>0</v>
          </cell>
          <cell r="G170">
            <v>0</v>
          </cell>
          <cell r="H170">
            <v>29706.090020461532</v>
          </cell>
        </row>
        <row r="171">
          <cell r="A171" t="str">
            <v>1.2.1.1.1.21</v>
          </cell>
          <cell r="B171" t="str">
            <v xml:space="preserve">HOSPITAL SANTA COLETA, S.A.DE C.V.  </v>
          </cell>
          <cell r="C171">
            <v>0</v>
          </cell>
          <cell r="D171">
            <v>0</v>
          </cell>
          <cell r="E171">
            <v>5800</v>
          </cell>
          <cell r="F171">
            <v>5800</v>
          </cell>
          <cell r="G171">
            <v>0</v>
          </cell>
          <cell r="H171">
            <v>0</v>
          </cell>
        </row>
        <row r="172">
          <cell r="A172" t="str">
            <v>1.2.1.1.1.24</v>
          </cell>
          <cell r="B172" t="str">
            <v xml:space="preserve">Nueva Wal Mart de México, S. de R. L. de C.V.  </v>
          </cell>
          <cell r="C172">
            <v>0</v>
          </cell>
          <cell r="D172">
            <v>1104.9612999999954</v>
          </cell>
          <cell r="E172">
            <v>7154.2502000000004</v>
          </cell>
          <cell r="F172">
            <v>6567.2902000000004</v>
          </cell>
          <cell r="G172">
            <v>0</v>
          </cell>
          <cell r="H172">
            <v>518.00129999999535</v>
          </cell>
        </row>
        <row r="173">
          <cell r="A173" t="str">
            <v>1.2.1.1.1.28</v>
          </cell>
          <cell r="B173" t="str">
            <v xml:space="preserve">ESTACIONAMIENTO  </v>
          </cell>
          <cell r="C173">
            <v>0</v>
          </cell>
          <cell r="D173">
            <v>0</v>
          </cell>
          <cell r="E173">
            <v>45.23</v>
          </cell>
          <cell r="F173">
            <v>45.23</v>
          </cell>
          <cell r="G173">
            <v>0</v>
          </cell>
          <cell r="H173">
            <v>0</v>
          </cell>
        </row>
        <row r="174">
          <cell r="A174" t="str">
            <v>1.2.1.1.1.30</v>
          </cell>
          <cell r="B174" t="str">
            <v xml:space="preserve">7-ELEVEN MeXICO, SA DE CV  </v>
          </cell>
          <cell r="C174">
            <v>0</v>
          </cell>
          <cell r="D174">
            <v>0</v>
          </cell>
          <cell r="E174">
            <v>24</v>
          </cell>
          <cell r="F174">
            <v>24</v>
          </cell>
          <cell r="G174">
            <v>0</v>
          </cell>
          <cell r="H174">
            <v>0</v>
          </cell>
        </row>
        <row r="175">
          <cell r="A175" t="str">
            <v>1.2.1.1.1.31</v>
          </cell>
          <cell r="B175" t="str">
            <v xml:space="preserve">Envasadoras de Aguas en Mexico S  de RL  de CV  </v>
          </cell>
          <cell r="C175">
            <v>0</v>
          </cell>
          <cell r="D175">
            <v>210</v>
          </cell>
          <cell r="E175">
            <v>210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1.2.1.1.1.33</v>
          </cell>
          <cell r="B176" t="str">
            <v xml:space="preserve">QUALITAS COMPAÑIA DE SEGUROS, S.A. DE C.V.  </v>
          </cell>
          <cell r="C176">
            <v>0</v>
          </cell>
          <cell r="D176">
            <v>20294.080000000009</v>
          </cell>
          <cell r="E176">
            <v>0</v>
          </cell>
          <cell r="F176">
            <v>0</v>
          </cell>
          <cell r="G176">
            <v>0</v>
          </cell>
          <cell r="H176">
            <v>20294.080000000009</v>
          </cell>
        </row>
        <row r="177">
          <cell r="A177" t="str">
            <v>1.2.1.1.1.34</v>
          </cell>
          <cell r="B177" t="str">
            <v xml:space="preserve">TELEFONOS DE MEXICO S.A.B. DE C.V.  </v>
          </cell>
          <cell r="C177">
            <v>0</v>
          </cell>
          <cell r="D177">
            <v>0</v>
          </cell>
          <cell r="E177">
            <v>3061</v>
          </cell>
          <cell r="F177">
            <v>3061</v>
          </cell>
          <cell r="G177">
            <v>0</v>
          </cell>
          <cell r="H177">
            <v>0</v>
          </cell>
        </row>
        <row r="178">
          <cell r="A178" t="str">
            <v>1.2.1.1.1.36</v>
          </cell>
          <cell r="B178" t="str">
            <v xml:space="preserve">VOLKSWAGEN LEASING SA DE CV  </v>
          </cell>
          <cell r="C178">
            <v>0</v>
          </cell>
          <cell r="D178">
            <v>47594.740899999742</v>
          </cell>
          <cell r="E178">
            <v>29574.31</v>
          </cell>
          <cell r="F178">
            <v>29574.310099999999</v>
          </cell>
          <cell r="G178">
            <v>0</v>
          </cell>
          <cell r="H178">
            <v>47594.74099999974</v>
          </cell>
        </row>
        <row r="179">
          <cell r="A179" t="str">
            <v>1.2.1.1.1.37</v>
          </cell>
          <cell r="B179" t="str">
            <v xml:space="preserve">PANTRA MED, S.A. DE C.V.  </v>
          </cell>
          <cell r="C179">
            <v>0</v>
          </cell>
          <cell r="D179">
            <v>27840</v>
          </cell>
          <cell r="E179">
            <v>0</v>
          </cell>
          <cell r="F179">
            <v>0</v>
          </cell>
          <cell r="G179">
            <v>0</v>
          </cell>
          <cell r="H179">
            <v>27840</v>
          </cell>
        </row>
        <row r="180">
          <cell r="A180" t="str">
            <v>1.2.1.1.1.38</v>
          </cell>
          <cell r="B180" t="str">
            <v xml:space="preserve">CABLEVISION S.A. DE C.V.  </v>
          </cell>
          <cell r="C180">
            <v>0</v>
          </cell>
          <cell r="D180">
            <v>796</v>
          </cell>
          <cell r="E180">
            <v>408</v>
          </cell>
          <cell r="F180">
            <v>209</v>
          </cell>
          <cell r="G180">
            <v>0</v>
          </cell>
          <cell r="H180">
            <v>597</v>
          </cell>
        </row>
        <row r="181">
          <cell r="A181" t="str">
            <v>1.2.1.1.1.41</v>
          </cell>
          <cell r="B181" t="str">
            <v xml:space="preserve">I+D MEXICO S.A DE C.V.  </v>
          </cell>
          <cell r="C181">
            <v>0</v>
          </cell>
          <cell r="D181">
            <v>1500</v>
          </cell>
          <cell r="E181">
            <v>4400</v>
          </cell>
          <cell r="F181">
            <v>2900</v>
          </cell>
          <cell r="G181">
            <v>0</v>
          </cell>
          <cell r="H181">
            <v>0</v>
          </cell>
        </row>
        <row r="182">
          <cell r="A182" t="str">
            <v>1.2.1.1.1.43</v>
          </cell>
          <cell r="B182" t="str">
            <v xml:space="preserve">ETN TURISTAR LUJO, S.A. DE C.V.  </v>
          </cell>
          <cell r="C182">
            <v>0</v>
          </cell>
          <cell r="D182">
            <v>0</v>
          </cell>
          <cell r="E182">
            <v>155.32</v>
          </cell>
          <cell r="F182">
            <v>155.32</v>
          </cell>
          <cell r="G182">
            <v>0</v>
          </cell>
          <cell r="H182">
            <v>0</v>
          </cell>
        </row>
        <row r="183">
          <cell r="A183" t="str">
            <v>1.2.1.1.1.44</v>
          </cell>
          <cell r="B183" t="str">
            <v xml:space="preserve">ESTACIONAMIENTO MONTECITO, S.A DE C.V  </v>
          </cell>
          <cell r="C183">
            <v>0</v>
          </cell>
          <cell r="D183">
            <v>0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</row>
        <row r="184">
          <cell r="A184" t="str">
            <v>1.2.1.1.1.45</v>
          </cell>
          <cell r="B184" t="str">
            <v xml:space="preserve">Casa Cravioto S.A. de C.V.  </v>
          </cell>
          <cell r="C184">
            <v>0</v>
          </cell>
          <cell r="D184">
            <v>1645.1411999999909</v>
          </cell>
          <cell r="E184">
            <v>1645.14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1.2.1.1.1.52</v>
          </cell>
          <cell r="B185" t="str">
            <v xml:space="preserve">ELECTRICA PALMA, S.A. DE C.V.  </v>
          </cell>
          <cell r="C185">
            <v>0</v>
          </cell>
          <cell r="D185">
            <v>164.50060000000212</v>
          </cell>
          <cell r="E185">
            <v>0</v>
          </cell>
          <cell r="F185">
            <v>0</v>
          </cell>
          <cell r="G185">
            <v>0</v>
          </cell>
          <cell r="H185">
            <v>164.50060000000212</v>
          </cell>
        </row>
        <row r="186">
          <cell r="A186" t="str">
            <v>1.2.1.1.1.55</v>
          </cell>
          <cell r="B186" t="str">
            <v xml:space="preserve">AXA Seguros, S.A. de C.V.  </v>
          </cell>
          <cell r="C186">
            <v>0</v>
          </cell>
          <cell r="D186">
            <v>52724.180000000022</v>
          </cell>
          <cell r="E186">
            <v>7910.02</v>
          </cell>
          <cell r="F186">
            <v>0</v>
          </cell>
          <cell r="G186">
            <v>0</v>
          </cell>
          <cell r="H186">
            <v>44814.160000000018</v>
          </cell>
        </row>
        <row r="187">
          <cell r="A187" t="str">
            <v>1.2.1.1.1.56</v>
          </cell>
          <cell r="B187" t="str">
            <v xml:space="preserve">MEDSTENT, S.A. DE C.V.  </v>
          </cell>
          <cell r="C187">
            <v>0</v>
          </cell>
          <cell r="D187">
            <v>10852261.980756545</v>
          </cell>
          <cell r="E187">
            <v>67849.411699999997</v>
          </cell>
          <cell r="F187">
            <v>0</v>
          </cell>
          <cell r="G187">
            <v>0</v>
          </cell>
          <cell r="H187">
            <v>10784412.569056546</v>
          </cell>
        </row>
        <row r="188">
          <cell r="A188" t="str">
            <v>1.2.1.1.1.59</v>
          </cell>
          <cell r="B188" t="str">
            <v xml:space="preserve">OFFICE DEPOT DE MEXICO S.A. DE C.V.  </v>
          </cell>
          <cell r="C188">
            <v>0</v>
          </cell>
          <cell r="D188">
            <v>693.00010000000111</v>
          </cell>
          <cell r="E188">
            <v>5641.9</v>
          </cell>
          <cell r="F188">
            <v>4948.8999999999996</v>
          </cell>
          <cell r="G188">
            <v>0</v>
          </cell>
          <cell r="H188">
            <v>0</v>
          </cell>
        </row>
        <row r="189">
          <cell r="A189" t="str">
            <v>1.2.1.1.1.67</v>
          </cell>
          <cell r="B189" t="str">
            <v xml:space="preserve">Rocio Ruiz Olvera  </v>
          </cell>
          <cell r="C189">
            <v>0</v>
          </cell>
          <cell r="D189">
            <v>78480.960000000196</v>
          </cell>
          <cell r="E189">
            <v>18578.560000000001</v>
          </cell>
          <cell r="F189">
            <v>9289.2800000000007</v>
          </cell>
          <cell r="G189">
            <v>0</v>
          </cell>
          <cell r="H189">
            <v>69191.680000000197</v>
          </cell>
        </row>
        <row r="190">
          <cell r="A190" t="str">
            <v>1.2.1.1.1.68</v>
          </cell>
          <cell r="B190" t="str">
            <v xml:space="preserve">NR FINANCE MEXICO S.A. DE C.V. SOFOM ER  </v>
          </cell>
          <cell r="C190">
            <v>0</v>
          </cell>
          <cell r="D190">
            <v>86850</v>
          </cell>
          <cell r="E190">
            <v>0</v>
          </cell>
          <cell r="F190">
            <v>0</v>
          </cell>
          <cell r="G190">
            <v>0</v>
          </cell>
          <cell r="H190">
            <v>86850</v>
          </cell>
        </row>
        <row r="191">
          <cell r="A191" t="str">
            <v>1.2.1.1.1.69</v>
          </cell>
          <cell r="B191" t="str">
            <v xml:space="preserve">Roberto Osante Kretchmar  </v>
          </cell>
          <cell r="C191">
            <v>0</v>
          </cell>
          <cell r="D191">
            <v>50732.6</v>
          </cell>
          <cell r="E191">
            <v>0</v>
          </cell>
          <cell r="F191">
            <v>0</v>
          </cell>
          <cell r="G191">
            <v>0</v>
          </cell>
          <cell r="H191">
            <v>50732.6</v>
          </cell>
        </row>
        <row r="192">
          <cell r="A192" t="str">
            <v>1.2.1.1.1.70</v>
          </cell>
          <cell r="B192" t="str">
            <v xml:space="preserve">AT&amp;amp;T Comercializacion Movil, S. de R.L. de C.V.  </v>
          </cell>
          <cell r="C192">
            <v>0</v>
          </cell>
          <cell r="D192">
            <v>10692.006629274809</v>
          </cell>
          <cell r="E192">
            <v>21384</v>
          </cell>
          <cell r="F192">
            <v>10692</v>
          </cell>
          <cell r="G192">
            <v>0</v>
          </cell>
          <cell r="H192">
            <v>0</v>
          </cell>
        </row>
        <row r="193">
          <cell r="A193" t="str">
            <v>1.2.1.1.1.74</v>
          </cell>
          <cell r="B193" t="str">
            <v xml:space="preserve">FONDO NACIONAL DE INFRAESTRUCTURA  </v>
          </cell>
          <cell r="C193">
            <v>0</v>
          </cell>
          <cell r="D193">
            <v>0</v>
          </cell>
          <cell r="E193">
            <v>616</v>
          </cell>
          <cell r="F193">
            <v>616</v>
          </cell>
          <cell r="G193">
            <v>0</v>
          </cell>
          <cell r="H193">
            <v>0</v>
          </cell>
        </row>
        <row r="194">
          <cell r="A194" t="str">
            <v>1.2.1.1.1.76</v>
          </cell>
          <cell r="B194" t="str">
            <v xml:space="preserve">CFE SUMINISTRADOR DE SERVICIOS BASICOS  </v>
          </cell>
          <cell r="C194">
            <v>0</v>
          </cell>
          <cell r="D194">
            <v>919.60000000000127</v>
          </cell>
          <cell r="E194">
            <v>0</v>
          </cell>
          <cell r="F194">
            <v>0</v>
          </cell>
          <cell r="G194">
            <v>0</v>
          </cell>
          <cell r="H194">
            <v>919.60000000000127</v>
          </cell>
        </row>
        <row r="195">
          <cell r="A195" t="str">
            <v>1.2.1.1.1.80</v>
          </cell>
          <cell r="B195" t="str">
            <v xml:space="preserve">MERAKI BARRAGAN DISTRIBUIDORES SA DE CV  </v>
          </cell>
          <cell r="C195">
            <v>0</v>
          </cell>
          <cell r="D195">
            <v>6392.3002000000124</v>
          </cell>
          <cell r="E195">
            <v>0</v>
          </cell>
          <cell r="F195">
            <v>0</v>
          </cell>
          <cell r="G195">
            <v>0</v>
          </cell>
          <cell r="H195">
            <v>6392.3002000000124</v>
          </cell>
        </row>
        <row r="196">
          <cell r="A196" t="str">
            <v>1.2.1.1.1.84</v>
          </cell>
          <cell r="B196" t="str">
            <v xml:space="preserve">Miranda Lagunas y Asociados S.C.  </v>
          </cell>
          <cell r="C196">
            <v>0</v>
          </cell>
          <cell r="D196">
            <v>209612</v>
          </cell>
          <cell r="E196">
            <v>48836</v>
          </cell>
          <cell r="F196">
            <v>17864</v>
          </cell>
          <cell r="G196">
            <v>0</v>
          </cell>
          <cell r="H196">
            <v>178640</v>
          </cell>
        </row>
        <row r="197">
          <cell r="A197" t="str">
            <v>1.2.1.1.1.85</v>
          </cell>
          <cell r="B197" t="str">
            <v xml:space="preserve">AB&amp;amp;C LEASING DE MEXICO SAPI DE CV  </v>
          </cell>
          <cell r="C197">
            <v>0</v>
          </cell>
          <cell r="D197">
            <v>0</v>
          </cell>
          <cell r="E197">
            <v>11004.47</v>
          </cell>
          <cell r="F197">
            <v>11004.47</v>
          </cell>
          <cell r="G197">
            <v>0</v>
          </cell>
          <cell r="H197">
            <v>0</v>
          </cell>
        </row>
        <row r="198">
          <cell r="A198" t="str">
            <v>1.2.1.1.1.98</v>
          </cell>
          <cell r="B198" t="str">
            <v xml:space="preserve">AUTOS PULLMAN S.A. DE C.V.  </v>
          </cell>
          <cell r="C198">
            <v>0</v>
          </cell>
          <cell r="D198">
            <v>0</v>
          </cell>
          <cell r="E198">
            <v>1614</v>
          </cell>
          <cell r="F198">
            <v>1614</v>
          </cell>
          <cell r="G198">
            <v>0</v>
          </cell>
          <cell r="H198">
            <v>0</v>
          </cell>
        </row>
        <row r="199">
          <cell r="A199" t="str">
            <v>1.2.1.1.1.116</v>
          </cell>
          <cell r="B199" t="str">
            <v xml:space="preserve">TAXISTAS AGREMIADOS PARA EL SERV DE TRANSPORTACION TERRESTRE  </v>
          </cell>
          <cell r="C199">
            <v>0</v>
          </cell>
          <cell r="D199">
            <v>255</v>
          </cell>
          <cell r="E199">
            <v>255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1.2.1.1.1.137</v>
          </cell>
          <cell r="B200" t="str">
            <v xml:space="preserve">Estacion EL CID S.A. de C.V.  </v>
          </cell>
          <cell r="C200">
            <v>0</v>
          </cell>
          <cell r="D200">
            <v>0</v>
          </cell>
          <cell r="E200">
            <v>200</v>
          </cell>
          <cell r="F200">
            <v>200</v>
          </cell>
          <cell r="G200">
            <v>0</v>
          </cell>
          <cell r="H200">
            <v>0</v>
          </cell>
        </row>
        <row r="201">
          <cell r="A201" t="str">
            <v>1.2.1.1.1.142</v>
          </cell>
          <cell r="B201" t="str">
            <v xml:space="preserve">JESUS ALAN GARCIA RIOS  </v>
          </cell>
          <cell r="C201">
            <v>0</v>
          </cell>
          <cell r="D201">
            <v>116</v>
          </cell>
          <cell r="E201">
            <v>116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1.2.1.1.1.150</v>
          </cell>
          <cell r="B202" t="str">
            <v xml:space="preserve">PARK AUTO, S.A. DE C.V.  </v>
          </cell>
          <cell r="C202">
            <v>0</v>
          </cell>
          <cell r="D202">
            <v>0</v>
          </cell>
          <cell r="E202">
            <v>58</v>
          </cell>
          <cell r="F202">
            <v>58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1367.4499999999971</v>
          </cell>
          <cell r="E205">
            <v>1367.45</v>
          </cell>
          <cell r="F205">
            <v>1367.45</v>
          </cell>
          <cell r="G205">
            <v>0</v>
          </cell>
          <cell r="H205">
            <v>1367.4499999999971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758</v>
          </cell>
          <cell r="F206">
            <v>552</v>
          </cell>
          <cell r="G206">
            <v>0</v>
          </cell>
          <cell r="H206">
            <v>4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30</v>
          </cell>
          <cell r="E207">
            <v>30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312.35000000000002</v>
          </cell>
          <cell r="F208">
            <v>312.35000000000002</v>
          </cell>
          <cell r="G208">
            <v>0</v>
          </cell>
          <cell r="H208">
            <v>0</v>
          </cell>
        </row>
        <row r="209">
          <cell r="A209" t="str">
            <v>1.2.1.1.1.255</v>
          </cell>
          <cell r="B209" t="str">
            <v xml:space="preserve">SEDNA HOSPITAL S.A. DE C.V.  </v>
          </cell>
          <cell r="C209">
            <v>0</v>
          </cell>
          <cell r="D209">
            <v>148</v>
          </cell>
          <cell r="E209">
            <v>0</v>
          </cell>
          <cell r="F209">
            <v>0</v>
          </cell>
          <cell r="G209">
            <v>0</v>
          </cell>
          <cell r="H209">
            <v>148</v>
          </cell>
        </row>
        <row r="210">
          <cell r="A210" t="str">
            <v>1.2.1.1.1.272</v>
          </cell>
          <cell r="B210" t="str">
            <v xml:space="preserve">SERVICIENTIFICA-MEDICA S.A. DE C.V.  </v>
          </cell>
          <cell r="C210">
            <v>0</v>
          </cell>
          <cell r="D210">
            <v>0</v>
          </cell>
          <cell r="E210">
            <v>1600.8</v>
          </cell>
          <cell r="F210">
            <v>1600.8</v>
          </cell>
          <cell r="G210">
            <v>0</v>
          </cell>
          <cell r="H210">
            <v>0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430</v>
          </cell>
          <cell r="E211">
            <v>250</v>
          </cell>
          <cell r="F211">
            <v>0</v>
          </cell>
          <cell r="G211">
            <v>0</v>
          </cell>
          <cell r="H211">
            <v>180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509.24</v>
          </cell>
          <cell r="F212">
            <v>1096.2</v>
          </cell>
          <cell r="G212">
            <v>0</v>
          </cell>
          <cell r="H212">
            <v>586.96000000000095</v>
          </cell>
        </row>
        <row r="213">
          <cell r="A213" t="str">
            <v>1.2.1.1.1.300</v>
          </cell>
          <cell r="B213" t="str">
            <v xml:space="preserve">BRILOS DE MÉXICO S.A. DE C.V.  </v>
          </cell>
          <cell r="C213">
            <v>0</v>
          </cell>
          <cell r="D213">
            <v>74319.340299999923</v>
          </cell>
          <cell r="E213">
            <v>28394.48</v>
          </cell>
          <cell r="F213">
            <v>11460.8</v>
          </cell>
          <cell r="G213">
            <v>0</v>
          </cell>
          <cell r="H213">
            <v>57385.660299999923</v>
          </cell>
        </row>
        <row r="214">
          <cell r="A214" t="str">
            <v>1.2.1.1.1.341</v>
          </cell>
          <cell r="B214" t="str">
            <v xml:space="preserve">JUDHIT MEDINA CONTRERAS  </v>
          </cell>
          <cell r="C214">
            <v>0</v>
          </cell>
          <cell r="D214">
            <v>1290</v>
          </cell>
          <cell r="E214">
            <v>950</v>
          </cell>
          <cell r="F214">
            <v>0</v>
          </cell>
          <cell r="G214">
            <v>0</v>
          </cell>
          <cell r="H214">
            <v>340</v>
          </cell>
        </row>
        <row r="215">
          <cell r="A215" t="str">
            <v>1.2.1.1.1.409</v>
          </cell>
          <cell r="B215" t="str">
            <v xml:space="preserve">Crol PFF México SAPI de CV  </v>
          </cell>
          <cell r="C215">
            <v>0</v>
          </cell>
          <cell r="D215">
            <v>0</v>
          </cell>
          <cell r="E215">
            <v>1800</v>
          </cell>
          <cell r="F215">
            <v>1800</v>
          </cell>
          <cell r="G215">
            <v>0</v>
          </cell>
          <cell r="H215">
            <v>0</v>
          </cell>
        </row>
        <row r="216">
          <cell r="A216" t="str">
            <v>1.2.1.1.1.410</v>
          </cell>
          <cell r="B216" t="str">
            <v xml:space="preserve">FIDEICOMISO IRREVOCABLE NUMERO CIB/2981  </v>
          </cell>
          <cell r="C216">
            <v>0</v>
          </cell>
          <cell r="D216">
            <v>0</v>
          </cell>
          <cell r="E216">
            <v>3447.7</v>
          </cell>
          <cell r="F216">
            <v>3447.7</v>
          </cell>
          <cell r="G216">
            <v>0</v>
          </cell>
          <cell r="H216">
            <v>0</v>
          </cell>
        </row>
        <row r="217">
          <cell r="A217" t="str">
            <v>1.2.1.1.1.506</v>
          </cell>
          <cell r="B217" t="str">
            <v xml:space="preserve">MARIA CATALINA ALDAZ SORIANO  </v>
          </cell>
          <cell r="C217">
            <v>0</v>
          </cell>
          <cell r="D217">
            <v>745</v>
          </cell>
          <cell r="E217">
            <v>745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1.2.1.1.1.515</v>
          </cell>
          <cell r="B218" t="str">
            <v xml:space="preserve">INTER MEDICA SOLUTIONS DM S.A. DE C.V.  </v>
          </cell>
          <cell r="C218">
            <v>0</v>
          </cell>
          <cell r="D218">
            <v>12095.970000000001</v>
          </cell>
          <cell r="E218">
            <v>12095.97</v>
          </cell>
          <cell r="F218">
            <v>18901.490000000002</v>
          </cell>
          <cell r="G218">
            <v>0</v>
          </cell>
          <cell r="H218">
            <v>18901.490000000005</v>
          </cell>
        </row>
        <row r="219">
          <cell r="A219" t="str">
            <v>1.2.1.1.1.553</v>
          </cell>
          <cell r="B219" t="str">
            <v xml:space="preserve">SEGUROS BBVA BANCOMER SA DE CV GRUPO FINANCIERO BBVA BANCOMER  </v>
          </cell>
          <cell r="C219">
            <v>0</v>
          </cell>
          <cell r="D219">
            <v>4241.93</v>
          </cell>
          <cell r="E219">
            <v>605.97</v>
          </cell>
          <cell r="F219">
            <v>0</v>
          </cell>
          <cell r="G219">
            <v>0</v>
          </cell>
          <cell r="H219">
            <v>3635.96</v>
          </cell>
        </row>
        <row r="220">
          <cell r="A220" t="str">
            <v>1.2.1.1.1.560</v>
          </cell>
          <cell r="B220" t="str">
            <v xml:space="preserve">PMC PINTURAS SA DE CV  </v>
          </cell>
          <cell r="C220">
            <v>0</v>
          </cell>
          <cell r="D220">
            <v>137.5</v>
          </cell>
          <cell r="E220">
            <v>0</v>
          </cell>
          <cell r="F220">
            <v>0</v>
          </cell>
          <cell r="G220">
            <v>0</v>
          </cell>
          <cell r="H220">
            <v>137.5</v>
          </cell>
        </row>
        <row r="221">
          <cell r="A221" t="str">
            <v>1.2.1.1.1.563</v>
          </cell>
          <cell r="B221" t="str">
            <v xml:space="preserve">CABLEBOX S.A. DE C.V.  </v>
          </cell>
          <cell r="C221">
            <v>0</v>
          </cell>
          <cell r="D221">
            <v>812</v>
          </cell>
          <cell r="E221">
            <v>232</v>
          </cell>
          <cell r="F221">
            <v>116</v>
          </cell>
          <cell r="G221">
            <v>0</v>
          </cell>
          <cell r="H221">
            <v>696</v>
          </cell>
        </row>
        <row r="222">
          <cell r="A222" t="str">
            <v>1.2.1.1.1.568</v>
          </cell>
          <cell r="B222" t="str">
            <v xml:space="preserve">SUPER SERVICIO DIAMANTE, S.A. DE.C.V.  </v>
          </cell>
          <cell r="C222">
            <v>0</v>
          </cell>
          <cell r="D222">
            <v>2400.0100000000002</v>
          </cell>
          <cell r="E222">
            <v>2400.0100000000002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1.2.1.1.1.571</v>
          </cell>
          <cell r="B223" t="str">
            <v xml:space="preserve">MOJO REAL ESTATE, SAPI. DE C.V.  </v>
          </cell>
          <cell r="C223">
            <v>0</v>
          </cell>
          <cell r="D223">
            <v>0</v>
          </cell>
          <cell r="E223">
            <v>82</v>
          </cell>
          <cell r="F223">
            <v>82</v>
          </cell>
          <cell r="G223">
            <v>0</v>
          </cell>
          <cell r="H223">
            <v>0</v>
          </cell>
        </row>
        <row r="224">
          <cell r="A224" t="str">
            <v>1.2.1.1.1.576</v>
          </cell>
          <cell r="B224" t="str">
            <v xml:space="preserve">OPERADORA DE ESTACIONAMIENTOS BICENTENARIO, S.A. DE C.V.  </v>
          </cell>
          <cell r="C224">
            <v>0</v>
          </cell>
          <cell r="D224">
            <v>0</v>
          </cell>
          <cell r="E224">
            <v>39</v>
          </cell>
          <cell r="F224">
            <v>39</v>
          </cell>
          <cell r="G224">
            <v>0</v>
          </cell>
          <cell r="H224">
            <v>0</v>
          </cell>
        </row>
        <row r="225">
          <cell r="A225" t="str">
            <v>1.2.1.1.1.589</v>
          </cell>
          <cell r="B225" t="str">
            <v xml:space="preserve">SERVICIO ORIENTAL SA DE CV  </v>
          </cell>
          <cell r="C225">
            <v>0</v>
          </cell>
          <cell r="D225">
            <v>0</v>
          </cell>
          <cell r="E225">
            <v>800</v>
          </cell>
          <cell r="F225">
            <v>800</v>
          </cell>
          <cell r="G225">
            <v>0</v>
          </cell>
          <cell r="H225">
            <v>0</v>
          </cell>
        </row>
        <row r="226">
          <cell r="A226" t="str">
            <v>1.2.1.1.1.593</v>
          </cell>
          <cell r="B226" t="str">
            <v xml:space="preserve">BOLSAS LUISIANA SA. DE C.V.  </v>
          </cell>
          <cell r="C226">
            <v>0</v>
          </cell>
          <cell r="D226">
            <v>0</v>
          </cell>
          <cell r="E226">
            <v>758.63999999999987</v>
          </cell>
          <cell r="F226">
            <v>758.64</v>
          </cell>
          <cell r="G226">
            <v>0</v>
          </cell>
          <cell r="H226">
            <v>0</v>
          </cell>
        </row>
        <row r="227">
          <cell r="A227" t="str">
            <v>1.2.1.1.1.598</v>
          </cell>
          <cell r="B227" t="str">
            <v xml:space="preserve">SALUCOM, S.A. DE C.V.  </v>
          </cell>
          <cell r="C227">
            <v>0</v>
          </cell>
          <cell r="D227">
            <v>0</v>
          </cell>
          <cell r="E227">
            <v>1960</v>
          </cell>
          <cell r="F227">
            <v>1960</v>
          </cell>
          <cell r="G227">
            <v>0</v>
          </cell>
          <cell r="H227">
            <v>0</v>
          </cell>
        </row>
        <row r="228">
          <cell r="A228" t="str">
            <v>1.2.1.1.1.614</v>
          </cell>
          <cell r="B228" t="str">
            <v xml:space="preserve">SERVICIOS SIMPA SA DE CV  </v>
          </cell>
          <cell r="C228">
            <v>0</v>
          </cell>
          <cell r="D228">
            <v>0</v>
          </cell>
          <cell r="E228">
            <v>4486.0600000000004</v>
          </cell>
          <cell r="F228">
            <v>4486.0600000000004</v>
          </cell>
          <cell r="G228">
            <v>0</v>
          </cell>
          <cell r="H228">
            <v>0</v>
          </cell>
        </row>
        <row r="229">
          <cell r="A229" t="str">
            <v>1.2.1.1.1.625</v>
          </cell>
          <cell r="B229" t="str">
            <v xml:space="preserve">DOGO DEL CENTRO SA DE CV  </v>
          </cell>
          <cell r="C229">
            <v>0</v>
          </cell>
          <cell r="D229">
            <v>173</v>
          </cell>
          <cell r="E229">
            <v>0</v>
          </cell>
          <cell r="F229">
            <v>0</v>
          </cell>
          <cell r="G229">
            <v>0</v>
          </cell>
          <cell r="H229">
            <v>173</v>
          </cell>
        </row>
        <row r="230">
          <cell r="A230" t="str">
            <v>1.2.1.1.1.626</v>
          </cell>
          <cell r="B230" t="str">
            <v xml:space="preserve">ZENON ALEJO CALDERON  </v>
          </cell>
          <cell r="C230">
            <v>0</v>
          </cell>
          <cell r="D230">
            <v>233.5001</v>
          </cell>
          <cell r="E230">
            <v>233.5001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1.2.1.1.1.642</v>
          </cell>
          <cell r="B231" t="str">
            <v xml:space="preserve">CONTROLADORA DE FARMACIAS S.A.P.I. DE CV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1.2.1.1.1.643</v>
          </cell>
          <cell r="B232" t="str">
            <v xml:space="preserve">TOMAS ALBARRAN AGUILAR  </v>
          </cell>
          <cell r="C232">
            <v>0</v>
          </cell>
          <cell r="D232">
            <v>0</v>
          </cell>
          <cell r="E232">
            <v>370.04</v>
          </cell>
          <cell r="F232">
            <v>370.04</v>
          </cell>
          <cell r="G232">
            <v>0</v>
          </cell>
          <cell r="H232">
            <v>0</v>
          </cell>
        </row>
        <row r="233">
          <cell r="A233" t="str">
            <v>1.2.1.1.1.644</v>
          </cell>
          <cell r="B233" t="str">
            <v xml:space="preserve">SERVICIOS TURISTICOS CANDILEJAS, S.A. DE C.V.  </v>
          </cell>
          <cell r="C233">
            <v>0</v>
          </cell>
          <cell r="D233">
            <v>0</v>
          </cell>
          <cell r="E233">
            <v>499</v>
          </cell>
          <cell r="F233">
            <v>499</v>
          </cell>
          <cell r="G233">
            <v>0</v>
          </cell>
          <cell r="H233">
            <v>0</v>
          </cell>
        </row>
        <row r="234">
          <cell r="A234" t="str">
            <v>1.2.1.1.1.645</v>
          </cell>
          <cell r="B234" t="str">
            <v xml:space="preserve">Maria del Carmen Ogando Pagola  </v>
          </cell>
          <cell r="C234">
            <v>0</v>
          </cell>
          <cell r="D234">
            <v>0</v>
          </cell>
          <cell r="E234">
            <v>247.8</v>
          </cell>
          <cell r="F234">
            <v>247.8</v>
          </cell>
          <cell r="G234">
            <v>0</v>
          </cell>
          <cell r="H234">
            <v>0</v>
          </cell>
        </row>
        <row r="235">
          <cell r="A235" t="str">
            <v>1.2.1.1.1.646</v>
          </cell>
          <cell r="B235" t="str">
            <v xml:space="preserve">COMERCIALIZADORA MAFRESE S.A. DE C.V.  </v>
          </cell>
          <cell r="C235">
            <v>0</v>
          </cell>
          <cell r="D235">
            <v>0</v>
          </cell>
          <cell r="E235">
            <v>24</v>
          </cell>
          <cell r="F235">
            <v>24</v>
          </cell>
          <cell r="G235">
            <v>0</v>
          </cell>
          <cell r="H235">
            <v>0</v>
          </cell>
        </row>
        <row r="236">
          <cell r="A236" t="str">
            <v>1.2.1.3</v>
          </cell>
          <cell r="B236" t="str">
            <v xml:space="preserve"> OBLIGACIONES ACUMULADAS </v>
          </cell>
          <cell r="C236">
            <v>0</v>
          </cell>
          <cell r="D236">
            <v>91339.093470714681</v>
          </cell>
          <cell r="E236">
            <v>218296.44</v>
          </cell>
          <cell r="F236">
            <v>185137.89030000003</v>
          </cell>
          <cell r="G236">
            <v>0</v>
          </cell>
          <cell r="H236">
            <v>58180.543770714707</v>
          </cell>
        </row>
        <row r="237">
          <cell r="A237" t="str">
            <v>1.2.1.3.1</v>
          </cell>
          <cell r="B237" t="str">
            <v xml:space="preserve"> ACREEDORES DIVERSOS </v>
          </cell>
          <cell r="C237">
            <v>0</v>
          </cell>
          <cell r="D237">
            <v>4261.5534707258457</v>
          </cell>
          <cell r="E237">
            <v>44530.92</v>
          </cell>
          <cell r="F237">
            <v>44530.920300000013</v>
          </cell>
          <cell r="G237">
            <v>0</v>
          </cell>
          <cell r="H237">
            <v>4261.55377072586</v>
          </cell>
        </row>
        <row r="238">
          <cell r="A238" t="str">
            <v>1.2.1.3.1.1</v>
          </cell>
          <cell r="B238" t="str">
            <v xml:space="preserve"> ACREEDORES DIVERSOS NACIONALES </v>
          </cell>
          <cell r="C238">
            <v>0</v>
          </cell>
          <cell r="D238">
            <v>4261.5534707258457</v>
          </cell>
          <cell r="E238">
            <v>44530.92</v>
          </cell>
          <cell r="F238">
            <v>44530.920300000013</v>
          </cell>
          <cell r="G238">
            <v>0</v>
          </cell>
          <cell r="H238">
            <v>4261.55377072586</v>
          </cell>
        </row>
        <row r="239">
          <cell r="A239" t="str">
            <v>1.2.1.3.1.1.7</v>
          </cell>
          <cell r="B239" t="str">
            <v>RICARDO RAMOS NORIEGA</v>
          </cell>
          <cell r="C239">
            <v>0</v>
          </cell>
          <cell r="D239">
            <v>1216.5500000000002</v>
          </cell>
          <cell r="E239">
            <v>0</v>
          </cell>
          <cell r="F239">
            <v>0</v>
          </cell>
          <cell r="G239">
            <v>0</v>
          </cell>
          <cell r="H239">
            <v>1216.5500000000002</v>
          </cell>
        </row>
        <row r="240">
          <cell r="A240" t="str">
            <v>1.2.1.3.1.1.11</v>
          </cell>
          <cell r="B240" t="str">
            <v>LOURDES VELAZQUEZ MERIN</v>
          </cell>
          <cell r="C240">
            <v>0</v>
          </cell>
          <cell r="D240">
            <v>3045.0034707258455</v>
          </cell>
          <cell r="E240">
            <v>44530.92</v>
          </cell>
          <cell r="F240">
            <v>44530.920300000013</v>
          </cell>
          <cell r="G240">
            <v>0</v>
          </cell>
          <cell r="H240">
            <v>3045.0037707258598</v>
          </cell>
        </row>
        <row r="241">
          <cell r="A241" t="str">
            <v>1.2.1.3.2</v>
          </cell>
          <cell r="B241" t="str">
            <v xml:space="preserve"> IMPUESTOS Y DERECHOS POR PAGAR </v>
          </cell>
          <cell r="C241">
            <v>0</v>
          </cell>
          <cell r="D241">
            <v>40428.560000000056</v>
          </cell>
          <cell r="E241">
            <v>40427</v>
          </cell>
          <cell r="F241">
            <v>24723</v>
          </cell>
          <cell r="G241">
            <v>0</v>
          </cell>
          <cell r="H241">
            <v>24724.560000000056</v>
          </cell>
        </row>
        <row r="242">
          <cell r="A242" t="str">
            <v>1.2.1.3.2.1</v>
          </cell>
          <cell r="B242" t="str">
            <v>IVA POR PAGAR</v>
          </cell>
          <cell r="C242">
            <v>0</v>
          </cell>
          <cell r="D242">
            <v>37307.560000000056</v>
          </cell>
          <cell r="E242">
            <v>37306</v>
          </cell>
          <cell r="F242">
            <v>20595</v>
          </cell>
          <cell r="G242">
            <v>0</v>
          </cell>
          <cell r="H242">
            <v>20596.560000000056</v>
          </cell>
        </row>
        <row r="243">
          <cell r="A243" t="str">
            <v>1.2.1.3.2.3</v>
          </cell>
          <cell r="B243" t="str">
            <v>IMPUESTO ESTATAL SOBRE NOMINAS</v>
          </cell>
          <cell r="C243">
            <v>0</v>
          </cell>
          <cell r="D243">
            <v>3121</v>
          </cell>
          <cell r="E243">
            <v>3121</v>
          </cell>
          <cell r="F243">
            <v>4128</v>
          </cell>
          <cell r="G243">
            <v>0</v>
          </cell>
          <cell r="H243">
            <v>4128</v>
          </cell>
        </row>
        <row r="244">
          <cell r="A244" t="str">
            <v>1.2.1.3.3</v>
          </cell>
          <cell r="B244" t="str">
            <v xml:space="preserve"> CONTRIBUCIONES DE SEGURIDAD SOCIAL POR PAGAR </v>
          </cell>
          <cell r="C244">
            <v>0</v>
          </cell>
          <cell r="D244">
            <v>36377.109999999928</v>
          </cell>
          <cell r="E244">
            <v>36377.11</v>
          </cell>
          <cell r="F244">
            <v>12903.11</v>
          </cell>
          <cell r="G244">
            <v>0</v>
          </cell>
          <cell r="H244">
            <v>12903.10999999993</v>
          </cell>
        </row>
        <row r="245">
          <cell r="A245" t="str">
            <v>1.2.1.3.3.1</v>
          </cell>
          <cell r="B245" t="str">
            <v>CUOTAS PATRONALES IMSS POR PAGAR</v>
          </cell>
          <cell r="C245">
            <v>0</v>
          </cell>
          <cell r="D245">
            <v>12285.329999999958</v>
          </cell>
          <cell r="E245">
            <v>12285.33</v>
          </cell>
          <cell r="F245">
            <v>12903.11</v>
          </cell>
          <cell r="G245">
            <v>0</v>
          </cell>
          <cell r="H245">
            <v>12903.109999999959</v>
          </cell>
        </row>
        <row r="246">
          <cell r="A246" t="str">
            <v>1.2.1.3.3.2</v>
          </cell>
          <cell r="B246" t="str">
            <v>APORTACIONES AL INFONAVIT POR PAGAR</v>
          </cell>
          <cell r="C246">
            <v>0</v>
          </cell>
          <cell r="D246">
            <v>11867.880000000005</v>
          </cell>
          <cell r="E246">
            <v>11867.88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1.2.1.3.3.3</v>
          </cell>
          <cell r="B247" t="str">
            <v>APORTACIONES AL SAR POR PAGAR</v>
          </cell>
          <cell r="C247">
            <v>0</v>
          </cell>
          <cell r="D247">
            <v>12223.899999999965</v>
          </cell>
          <cell r="E247">
            <v>12223.9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1.2.1.3.4</v>
          </cell>
          <cell r="B248" t="str">
            <v xml:space="preserve"> BENEFICIOS A LOS EMPLEADOS </v>
          </cell>
          <cell r="C248">
            <v>0</v>
          </cell>
          <cell r="D248">
            <v>10271.869999988849</v>
          </cell>
          <cell r="E248">
            <v>96961.409999999989</v>
          </cell>
          <cell r="F248">
            <v>102980.86</v>
          </cell>
          <cell r="G248">
            <v>0</v>
          </cell>
          <cell r="H248">
            <v>16291.31999998886</v>
          </cell>
        </row>
        <row r="249">
          <cell r="A249" t="str">
            <v>1.2.1.3.4.1</v>
          </cell>
          <cell r="B249" t="str">
            <v xml:space="preserve"> BENEFICIOS DIRECTOS </v>
          </cell>
          <cell r="C249">
            <v>0</v>
          </cell>
          <cell r="D249">
            <v>10271.869999988849</v>
          </cell>
          <cell r="E249">
            <v>96961.409999999989</v>
          </cell>
          <cell r="F249">
            <v>102980.86</v>
          </cell>
          <cell r="G249">
            <v>0</v>
          </cell>
          <cell r="H249">
            <v>16291.31999998886</v>
          </cell>
        </row>
        <row r="250">
          <cell r="A250" t="str">
            <v>1.2.1.3.4.1.1</v>
          </cell>
          <cell r="B250" t="str">
            <v xml:space="preserve"> SUELDOS POR PAGAR </v>
          </cell>
          <cell r="C250">
            <v>0</v>
          </cell>
          <cell r="D250">
            <v>10.999999988824129</v>
          </cell>
          <cell r="E250">
            <v>96961.409999999989</v>
          </cell>
          <cell r="F250">
            <v>102980.86</v>
          </cell>
          <cell r="G250">
            <v>0</v>
          </cell>
          <cell r="H250">
            <v>6030.4499999888358</v>
          </cell>
        </row>
        <row r="251">
          <cell r="A251" t="str">
            <v>1.2.1.3.4.1.1.1</v>
          </cell>
          <cell r="B251" t="str">
            <v>SUELDOS POR PAGAR</v>
          </cell>
          <cell r="C251">
            <v>0</v>
          </cell>
          <cell r="D251">
            <v>10.999999988824129</v>
          </cell>
          <cell r="E251">
            <v>96961.409999999989</v>
          </cell>
          <cell r="F251">
            <v>102980.86</v>
          </cell>
          <cell r="G251">
            <v>0</v>
          </cell>
          <cell r="H251">
            <v>6030.4499999888358</v>
          </cell>
        </row>
        <row r="252">
          <cell r="A252" t="str">
            <v>1.2.1.3.4.1.5</v>
          </cell>
          <cell r="B252" t="str">
            <v>PARTICIPACION DE LOS TRABAJADORES EN LAS UTILIDADES POR PAGAR</v>
          </cell>
          <cell r="C252">
            <v>0</v>
          </cell>
          <cell r="D252">
            <v>10260.870000000024</v>
          </cell>
          <cell r="E252">
            <v>0</v>
          </cell>
          <cell r="F252">
            <v>0</v>
          </cell>
          <cell r="G252">
            <v>0</v>
          </cell>
          <cell r="H252">
            <v>10260.870000000024</v>
          </cell>
        </row>
        <row r="253">
          <cell r="A253" t="str">
            <v>1.2.1.4</v>
          </cell>
          <cell r="B253" t="str">
            <v xml:space="preserve"> RETENCIONES DE EFECTIVO Y COBROS POR CUENTA DE TERCEROS </v>
          </cell>
          <cell r="C253">
            <v>0</v>
          </cell>
          <cell r="D253">
            <v>41883.129999999939</v>
          </cell>
          <cell r="E253">
            <v>53612.639999999999</v>
          </cell>
          <cell r="F253">
            <v>43206.12</v>
          </cell>
          <cell r="G253">
            <v>0</v>
          </cell>
          <cell r="H253">
            <v>31476.609999999942</v>
          </cell>
        </row>
        <row r="254">
          <cell r="A254" t="str">
            <v>1.2.1.4.1</v>
          </cell>
          <cell r="B254" t="str">
            <v xml:space="preserve"> IMPUESTOS RETENIDOS </v>
          </cell>
          <cell r="C254">
            <v>0</v>
          </cell>
          <cell r="D254">
            <v>17846.620000000206</v>
          </cell>
          <cell r="E254">
            <v>23900.05</v>
          </cell>
          <cell r="F254">
            <v>24838.480000000003</v>
          </cell>
          <cell r="G254">
            <v>0</v>
          </cell>
          <cell r="H254">
            <v>18785.05000000021</v>
          </cell>
        </row>
        <row r="255">
          <cell r="A255" t="str">
            <v>1.2.1.4.1.1</v>
          </cell>
          <cell r="B255" t="str">
            <v xml:space="preserve"> IMPUESTO SOBRE LA RENTA RETENIDO </v>
          </cell>
          <cell r="C255">
            <v>0</v>
          </cell>
          <cell r="D255">
            <v>9128.4399999998059</v>
          </cell>
          <cell r="E255">
            <v>13806</v>
          </cell>
          <cell r="F255">
            <v>17915.740000000002</v>
          </cell>
          <cell r="G255">
            <v>0</v>
          </cell>
          <cell r="H255">
            <v>13238.179999999807</v>
          </cell>
        </row>
        <row r="256">
          <cell r="A256" t="str">
            <v>1.2.1.4.1.1.1</v>
          </cell>
          <cell r="B256" t="str">
            <v xml:space="preserve"> ISR RETENIDO A RESIDENTES EN EL PAIS </v>
          </cell>
          <cell r="C256">
            <v>0</v>
          </cell>
          <cell r="D256">
            <v>9128.4399999998059</v>
          </cell>
          <cell r="E256">
            <v>13806</v>
          </cell>
          <cell r="F256">
            <v>17915.740000000002</v>
          </cell>
          <cell r="G256">
            <v>0</v>
          </cell>
          <cell r="H256">
            <v>13238.179999999807</v>
          </cell>
        </row>
        <row r="257">
          <cell r="A257" t="str">
            <v>1.2.1.4.1.1.1.1</v>
          </cell>
          <cell r="B257" t="str">
            <v>ISR RETENIDO POR SALARIOS</v>
          </cell>
          <cell r="C257">
            <v>0</v>
          </cell>
          <cell r="D257">
            <v>5128.7699999999022</v>
          </cell>
          <cell r="E257">
            <v>9806</v>
          </cell>
          <cell r="F257">
            <v>14768.78</v>
          </cell>
          <cell r="G257">
            <v>0</v>
          </cell>
          <cell r="H257">
            <v>10091.549999999903</v>
          </cell>
        </row>
        <row r="258">
          <cell r="A258" t="str">
            <v>1.2.1.4.1.1.1.4</v>
          </cell>
          <cell r="B258" t="str">
            <v>ISR RETENIDO POR ARRENDAMIENTOS AL 10%</v>
          </cell>
          <cell r="C258">
            <v>0</v>
          </cell>
          <cell r="D258">
            <v>4000.0199999999022</v>
          </cell>
          <cell r="E258">
            <v>4000</v>
          </cell>
          <cell r="F258">
            <v>3146.96</v>
          </cell>
          <cell r="G258">
            <v>0</v>
          </cell>
          <cell r="H258">
            <v>3146.9799999999022</v>
          </cell>
        </row>
        <row r="259">
          <cell r="A259" t="str">
            <v>1.2.1.4.1.1.1.5</v>
          </cell>
          <cell r="B259" t="str">
            <v>ISR RETENIDO POR HONORARIOS AL 10%</v>
          </cell>
          <cell r="C259">
            <v>0</v>
          </cell>
          <cell r="D259">
            <v>-0.34999999999854481</v>
          </cell>
          <cell r="E259">
            <v>0</v>
          </cell>
          <cell r="F259">
            <v>0</v>
          </cell>
          <cell r="G259">
            <v>0</v>
          </cell>
          <cell r="H259">
            <v>-0.34999999999854481</v>
          </cell>
        </row>
        <row r="260">
          <cell r="A260" t="str">
            <v>1.2.1.4.1.2</v>
          </cell>
          <cell r="B260" t="str">
            <v xml:space="preserve"> IMPUESTO AL VALOR AGREGADO RETENIDO </v>
          </cell>
          <cell r="C260">
            <v>0</v>
          </cell>
          <cell r="D260">
            <v>5811.7700000001932</v>
          </cell>
          <cell r="E260">
            <v>5813</v>
          </cell>
          <cell r="F260">
            <v>3356.74</v>
          </cell>
          <cell r="G260">
            <v>0</v>
          </cell>
          <cell r="H260">
            <v>3355.510000000193</v>
          </cell>
        </row>
        <row r="261">
          <cell r="A261" t="str">
            <v>1.2.1.4.1.2.1</v>
          </cell>
          <cell r="B261" t="str">
            <v>IVA RETENIDO POR PAGAR</v>
          </cell>
          <cell r="C261">
            <v>0</v>
          </cell>
          <cell r="D261">
            <v>5811.7700000001932</v>
          </cell>
          <cell r="E261">
            <v>5813</v>
          </cell>
          <cell r="F261">
            <v>3356.74</v>
          </cell>
          <cell r="G261">
            <v>0</v>
          </cell>
          <cell r="H261">
            <v>3355.510000000193</v>
          </cell>
        </row>
        <row r="262">
          <cell r="A262" t="str">
            <v>1.2.1.4.1.4</v>
          </cell>
          <cell r="B262" t="str">
            <v xml:space="preserve"> CUOTAS OBRERAS IMSS </v>
          </cell>
          <cell r="C262">
            <v>0</v>
          </cell>
          <cell r="D262">
            <v>2906.4100000002072</v>
          </cell>
          <cell r="E262">
            <v>4281.05</v>
          </cell>
          <cell r="F262">
            <v>3566</v>
          </cell>
          <cell r="G262">
            <v>0</v>
          </cell>
          <cell r="H262">
            <v>2191.360000000207</v>
          </cell>
        </row>
        <row r="263">
          <cell r="A263" t="str">
            <v>1.2.1.4.1.4.1</v>
          </cell>
          <cell r="B263" t="str">
            <v>CUOTAS OBRERAS IMSS</v>
          </cell>
          <cell r="C263">
            <v>0</v>
          </cell>
          <cell r="D263">
            <v>2906.4100000002072</v>
          </cell>
          <cell r="E263">
            <v>4281.05</v>
          </cell>
          <cell r="F263">
            <v>3566</v>
          </cell>
          <cell r="G263">
            <v>0</v>
          </cell>
          <cell r="H263">
            <v>2191.360000000207</v>
          </cell>
        </row>
        <row r="264">
          <cell r="A264" t="str">
            <v>1.2.1.4.2</v>
          </cell>
          <cell r="B264" t="str">
            <v xml:space="preserve"> COBROS POR CUENTA DE TERCEROS </v>
          </cell>
          <cell r="C264">
            <v>0</v>
          </cell>
          <cell r="D264">
            <v>24036.509999999733</v>
          </cell>
          <cell r="E264">
            <v>29712.59</v>
          </cell>
          <cell r="F264">
            <v>18367.64</v>
          </cell>
          <cell r="G264">
            <v>0</v>
          </cell>
          <cell r="H264">
            <v>12691.559999999732</v>
          </cell>
        </row>
        <row r="265">
          <cell r="A265" t="str">
            <v>1.2.1.4.2.1</v>
          </cell>
          <cell r="B265" t="str">
            <v>AMORTIZACION DE CREDITOS INFONAVIT</v>
          </cell>
          <cell r="C265">
            <v>0</v>
          </cell>
          <cell r="D265">
            <v>18693.530000000494</v>
          </cell>
          <cell r="E265">
            <v>29712.59</v>
          </cell>
          <cell r="F265">
            <v>18367.64</v>
          </cell>
          <cell r="G265">
            <v>0</v>
          </cell>
          <cell r="H265">
            <v>7348.5800000004929</v>
          </cell>
        </row>
        <row r="266">
          <cell r="A266" t="str">
            <v>1.2.1.4.2.3</v>
          </cell>
          <cell r="B266" t="str">
            <v>APORTACION VOLUNTARIA AL SAR</v>
          </cell>
          <cell r="C266">
            <v>0</v>
          </cell>
          <cell r="D266">
            <v>5125.71</v>
          </cell>
          <cell r="E266">
            <v>0</v>
          </cell>
          <cell r="F266">
            <v>0</v>
          </cell>
          <cell r="G266">
            <v>0</v>
          </cell>
          <cell r="H266">
            <v>5125.71</v>
          </cell>
        </row>
        <row r="267">
          <cell r="A267" t="str">
            <v>1.2.1.4.2.6</v>
          </cell>
          <cell r="B267" t="str">
            <v>PENSION ALIMENTICIA</v>
          </cell>
          <cell r="C267">
            <v>0</v>
          </cell>
          <cell r="D267">
            <v>217.2699999999968</v>
          </cell>
          <cell r="E267">
            <v>0</v>
          </cell>
          <cell r="F267">
            <v>0</v>
          </cell>
          <cell r="G267">
            <v>0</v>
          </cell>
          <cell r="H267">
            <v>217.2699999999968</v>
          </cell>
        </row>
        <row r="268">
          <cell r="A268" t="str">
            <v>1.2.1.5</v>
          </cell>
          <cell r="B268" t="str">
            <v xml:space="preserve"> ANTICIPOS DE CLIENTES </v>
          </cell>
          <cell r="C268">
            <v>0</v>
          </cell>
          <cell r="D268">
            <v>109724.04264503939</v>
          </cell>
          <cell r="E268">
            <v>134349.36155055175</v>
          </cell>
          <cell r="F268">
            <v>94605.801724000004</v>
          </cell>
          <cell r="G268">
            <v>0</v>
          </cell>
          <cell r="H268">
            <v>69980.482818487653</v>
          </cell>
        </row>
        <row r="269">
          <cell r="A269" t="str">
            <v>1.2.1.5.1</v>
          </cell>
          <cell r="B269" t="str">
            <v xml:space="preserve"> ANTICIPOS DE CLIENTES </v>
          </cell>
          <cell r="C269">
            <v>0</v>
          </cell>
          <cell r="D269">
            <v>109724.04264503939</v>
          </cell>
          <cell r="E269">
            <v>134349.36155055175</v>
          </cell>
          <cell r="F269">
            <v>94605.801724000004</v>
          </cell>
          <cell r="G269">
            <v>0</v>
          </cell>
          <cell r="H269">
            <v>69980.482818487653</v>
          </cell>
        </row>
        <row r="270">
          <cell r="A270" t="str">
            <v>1.2.1.5.1.1</v>
          </cell>
          <cell r="B270" t="str">
            <v xml:space="preserve"> ANTICIPOS DE CLIENTES NACIONALES </v>
          </cell>
          <cell r="C270">
            <v>0</v>
          </cell>
          <cell r="D270">
            <v>109724.04264503939</v>
          </cell>
          <cell r="E270">
            <v>134349.36155055175</v>
          </cell>
          <cell r="F270">
            <v>94605.801724000004</v>
          </cell>
          <cell r="G270">
            <v>0</v>
          </cell>
          <cell r="H270">
            <v>69980.482818487653</v>
          </cell>
        </row>
        <row r="271">
          <cell r="A271" t="str">
            <v>1.2.1.5.1.1.1</v>
          </cell>
          <cell r="B271" t="str">
            <v xml:space="preserve">PUBLICO EN GENERAL  </v>
          </cell>
          <cell r="C271">
            <v>0</v>
          </cell>
          <cell r="D271">
            <v>41060.818497798173</v>
          </cell>
          <cell r="E271">
            <v>15948.275937931039</v>
          </cell>
          <cell r="F271">
            <v>4500</v>
          </cell>
          <cell r="G271">
            <v>0</v>
          </cell>
          <cell r="H271">
            <v>29612.542559867135</v>
          </cell>
        </row>
        <row r="272">
          <cell r="A272" t="str">
            <v>1.2.1.5.1.1.13</v>
          </cell>
          <cell r="B272" t="str">
            <v xml:space="preserve">AXA Seguros, S.A. de C.V.  </v>
          </cell>
          <cell r="C272">
            <v>0</v>
          </cell>
          <cell r="D272">
            <v>29.431034000000182</v>
          </cell>
          <cell r="E272">
            <v>0</v>
          </cell>
          <cell r="F272">
            <v>0</v>
          </cell>
          <cell r="G272">
            <v>0</v>
          </cell>
          <cell r="H272">
            <v>29.431034000000182</v>
          </cell>
        </row>
        <row r="273">
          <cell r="A273" t="str">
            <v>1.2.1.5.1.1.42</v>
          </cell>
          <cell r="B273" t="str">
            <v xml:space="preserve">ORTHOPEDIC MEDICAL CENTER S.A. DE C.V.  </v>
          </cell>
          <cell r="C273">
            <v>0</v>
          </cell>
          <cell r="D273">
            <v>1000</v>
          </cell>
          <cell r="E273">
            <v>0</v>
          </cell>
          <cell r="F273">
            <v>0</v>
          </cell>
          <cell r="G273">
            <v>0</v>
          </cell>
          <cell r="H273">
            <v>1000</v>
          </cell>
        </row>
        <row r="274">
          <cell r="A274" t="str">
            <v>1.2.1.5.1.1.83</v>
          </cell>
          <cell r="B274" t="str">
            <v xml:space="preserve">BRILOS DE MÉXICO S.A. DE C.V.  </v>
          </cell>
          <cell r="C274">
            <v>0</v>
          </cell>
          <cell r="D274">
            <v>53307.80622199981</v>
          </cell>
          <cell r="E274">
            <v>118226.4826616207</v>
          </cell>
          <cell r="F274">
            <v>86605.801724000004</v>
          </cell>
          <cell r="G274">
            <v>0</v>
          </cell>
          <cell r="H274">
            <v>21687.125284379115</v>
          </cell>
        </row>
        <row r="275">
          <cell r="A275" t="str">
            <v>1.2.1.5.1.1.106</v>
          </cell>
          <cell r="B275" t="str">
            <v xml:space="preserve">VOLKSWAGEN LEASING SA DE CV  </v>
          </cell>
          <cell r="C275">
            <v>0</v>
          </cell>
          <cell r="D275">
            <v>12749.956897</v>
          </cell>
          <cell r="E275">
            <v>0</v>
          </cell>
          <cell r="F275">
            <v>0</v>
          </cell>
          <cell r="G275">
            <v>0</v>
          </cell>
          <cell r="H275">
            <v>12749.956897</v>
          </cell>
        </row>
        <row r="276">
          <cell r="A276" t="str">
            <v>1.2.1.5.1.1.121</v>
          </cell>
          <cell r="B276" t="str">
            <v xml:space="preserve">HBD CENTRO DE CIRUGIA DE CORTA ESTANCIA MEXICO UNO S A P I DE C V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1.2.1.5.1.1.122</v>
          </cell>
          <cell r="B277" t="str">
            <v>CARLOS PONCE BIUSTOS</v>
          </cell>
          <cell r="C277">
            <v>0</v>
          </cell>
          <cell r="D277">
            <v>15.862069</v>
          </cell>
          <cell r="E277">
            <v>0</v>
          </cell>
          <cell r="F277">
            <v>0</v>
          </cell>
          <cell r="G277">
            <v>0</v>
          </cell>
          <cell r="H277">
            <v>15.862069</v>
          </cell>
        </row>
        <row r="278">
          <cell r="A278" t="str">
            <v>1.2.1.5.1.1.123</v>
          </cell>
          <cell r="B278" t="str">
            <v>FLOR ADRIANA LUNA JAIME</v>
          </cell>
          <cell r="C278">
            <v>0</v>
          </cell>
          <cell r="D278">
            <v>27.043102999999999</v>
          </cell>
          <cell r="E278">
            <v>0</v>
          </cell>
          <cell r="F278">
            <v>0</v>
          </cell>
          <cell r="G278">
            <v>0</v>
          </cell>
          <cell r="H278">
            <v>27.043102999999999</v>
          </cell>
        </row>
        <row r="279">
          <cell r="A279" t="str">
            <v>1.2.1.5.1.1.124</v>
          </cell>
          <cell r="B279" t="str">
            <v>SERGIO GABRIEL NOGUEIRA PARRODI</v>
          </cell>
          <cell r="C279">
            <v>0</v>
          </cell>
          <cell r="D279">
            <v>14.543103</v>
          </cell>
          <cell r="E279">
            <v>0</v>
          </cell>
          <cell r="F279">
            <v>0</v>
          </cell>
          <cell r="G279">
            <v>0</v>
          </cell>
          <cell r="H279">
            <v>14.543103</v>
          </cell>
        </row>
        <row r="280">
          <cell r="A280" t="str">
            <v>1.2.1.5.1.1.126</v>
          </cell>
          <cell r="B280" t="str">
            <v>JANET IVON RODRIGUEZ CASTILLO</v>
          </cell>
          <cell r="C280">
            <v>0</v>
          </cell>
          <cell r="D280">
            <v>8.3448279999999997</v>
          </cell>
          <cell r="E280">
            <v>0</v>
          </cell>
          <cell r="F280">
            <v>0</v>
          </cell>
          <cell r="G280">
            <v>0</v>
          </cell>
          <cell r="H280">
            <v>8.3448279999999997</v>
          </cell>
        </row>
        <row r="281">
          <cell r="A281" t="str">
            <v>1.2.1.5.1.1.127</v>
          </cell>
          <cell r="B281" t="str">
            <v>SOFIA KARINA KURI GARCIA</v>
          </cell>
          <cell r="C281">
            <v>0</v>
          </cell>
          <cell r="D281">
            <v>335.62927199999831</v>
          </cell>
          <cell r="E281">
            <v>0</v>
          </cell>
          <cell r="F281">
            <v>0</v>
          </cell>
          <cell r="G281">
            <v>0</v>
          </cell>
          <cell r="H281">
            <v>335.62927199999831</v>
          </cell>
        </row>
        <row r="282">
          <cell r="A282" t="str">
            <v>1.2.1.5.1.1.136</v>
          </cell>
          <cell r="B282" t="str">
            <v>ISABEL BRIZIO ARELLANO</v>
          </cell>
          <cell r="C282">
            <v>0</v>
          </cell>
          <cell r="D282">
            <v>174.60339999999999</v>
          </cell>
          <cell r="E282">
            <v>174.60295099999999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1.2.1.5.1.1.139</v>
          </cell>
          <cell r="B283" t="str">
            <v xml:space="preserve">3I ELECTRONICS SA DE CV  </v>
          </cell>
          <cell r="C283">
            <v>0</v>
          </cell>
          <cell r="D283">
            <v>0</v>
          </cell>
          <cell r="E283">
            <v>0</v>
          </cell>
          <cell r="F283">
            <v>3500</v>
          </cell>
          <cell r="G283">
            <v>0</v>
          </cell>
          <cell r="H283">
            <v>3500</v>
          </cell>
        </row>
        <row r="284">
          <cell r="A284" t="str">
            <v>1.2.1.8</v>
          </cell>
          <cell r="B284" t="str">
            <v xml:space="preserve"> PASIVOS FINANCIEROS E INSTRUMENTOS FINANCIEROS DE DEUDA </v>
          </cell>
          <cell r="C284">
            <v>0</v>
          </cell>
          <cell r="D284">
            <v>259635.93999999983</v>
          </cell>
          <cell r="E284">
            <v>24772.309999999998</v>
          </cell>
          <cell r="F284">
            <v>18194.95</v>
          </cell>
          <cell r="G284">
            <v>0</v>
          </cell>
          <cell r="H284">
            <v>253058.57999999984</v>
          </cell>
        </row>
        <row r="285">
          <cell r="A285" t="str">
            <v>1.2.1.8.1</v>
          </cell>
          <cell r="B285" t="str">
            <v xml:space="preserve"> DOCUMENTOS POR PAGAR </v>
          </cell>
          <cell r="C285">
            <v>0</v>
          </cell>
          <cell r="D285">
            <v>259635.93999999983</v>
          </cell>
          <cell r="E285">
            <v>24772.309999999998</v>
          </cell>
          <cell r="F285">
            <v>18194.95</v>
          </cell>
          <cell r="G285">
            <v>0</v>
          </cell>
          <cell r="H285">
            <v>253058.57999999984</v>
          </cell>
        </row>
        <row r="286">
          <cell r="A286" t="str">
            <v>1.2.1.8.1.1</v>
          </cell>
          <cell r="B286" t="str">
            <v xml:space="preserve"> PRESTAMOS BANCARIOS </v>
          </cell>
          <cell r="C286">
            <v>0</v>
          </cell>
          <cell r="D286">
            <v>259635.93999999983</v>
          </cell>
          <cell r="E286">
            <v>24772.309999999998</v>
          </cell>
          <cell r="F286">
            <v>18194.95</v>
          </cell>
          <cell r="G286">
            <v>0</v>
          </cell>
          <cell r="H286">
            <v>253058.57999999984</v>
          </cell>
        </row>
        <row r="287">
          <cell r="A287" t="str">
            <v>1.2.1.8.1.1.1</v>
          </cell>
          <cell r="B287" t="str">
            <v xml:space="preserve"> PRESTAMOS BANCARIOS NACIONALES </v>
          </cell>
          <cell r="C287">
            <v>0</v>
          </cell>
          <cell r="D287">
            <v>259635.93999999983</v>
          </cell>
          <cell r="E287">
            <v>24772.309999999998</v>
          </cell>
          <cell r="F287">
            <v>18194.95</v>
          </cell>
          <cell r="G287">
            <v>0</v>
          </cell>
          <cell r="H287">
            <v>253058.57999999984</v>
          </cell>
        </row>
        <row r="288">
          <cell r="A288" t="str">
            <v>1.2.1.8.1.1.1.1</v>
          </cell>
          <cell r="B288" t="str">
            <v>T.E. JOSE LUCIO FUENTES LUCIO</v>
          </cell>
          <cell r="C288">
            <v>0</v>
          </cell>
          <cell r="D288">
            <v>120445.54000000015</v>
          </cell>
          <cell r="E288">
            <v>12652.68</v>
          </cell>
          <cell r="F288">
            <v>15777.68</v>
          </cell>
          <cell r="G288">
            <v>0</v>
          </cell>
          <cell r="H288">
            <v>123570.54000000015</v>
          </cell>
        </row>
        <row r="289">
          <cell r="A289" t="str">
            <v>1.2.1.8.1.1.1.2</v>
          </cell>
          <cell r="B289" t="str">
            <v>T.E. LOURDES  VELAZQUEZ MARIN</v>
          </cell>
          <cell r="C289">
            <v>0</v>
          </cell>
          <cell r="D289">
            <v>139190.39999999967</v>
          </cell>
          <cell r="E289">
            <v>12119.63</v>
          </cell>
          <cell r="F289">
            <v>2417.27</v>
          </cell>
          <cell r="G289">
            <v>0</v>
          </cell>
          <cell r="H289">
            <v>129488.03999999967</v>
          </cell>
        </row>
        <row r="290">
          <cell r="A290" t="str">
            <v>1.2.1.11</v>
          </cell>
          <cell r="B290" t="str">
            <v xml:space="preserve"> OTROS PASIVOS A CORTO PLAZO </v>
          </cell>
          <cell r="C290">
            <v>0</v>
          </cell>
          <cell r="D290">
            <v>529397.23134092917</v>
          </cell>
          <cell r="E290">
            <v>468246.48379099986</v>
          </cell>
          <cell r="F290">
            <v>527570.21722499968</v>
          </cell>
          <cell r="G290">
            <v>0</v>
          </cell>
          <cell r="H290">
            <v>588720.96477492887</v>
          </cell>
        </row>
        <row r="291">
          <cell r="A291" t="str">
            <v>1.2.1.11.1</v>
          </cell>
          <cell r="B291" t="str">
            <v xml:space="preserve"> IMPUESTOS TRASLADADOS COBRADOS </v>
          </cell>
          <cell r="C291">
            <v>0</v>
          </cell>
          <cell r="D291">
            <v>0.91512486897408962</v>
          </cell>
          <cell r="E291">
            <v>227235.746897</v>
          </cell>
          <cell r="F291">
            <v>227236.21362499989</v>
          </cell>
          <cell r="G291">
            <v>0</v>
          </cell>
          <cell r="H291">
            <v>1.381852868857095</v>
          </cell>
        </row>
        <row r="292">
          <cell r="A292" t="str">
            <v>1.2.1.11.1.1</v>
          </cell>
          <cell r="B292" t="str">
            <v xml:space="preserve"> IVA TRASLADADO COBRADO </v>
          </cell>
          <cell r="C292">
            <v>0</v>
          </cell>
          <cell r="D292">
            <v>0.91512486897408962</v>
          </cell>
          <cell r="E292">
            <v>227235.746897</v>
          </cell>
          <cell r="F292">
            <v>227236.21362499989</v>
          </cell>
          <cell r="G292">
            <v>0</v>
          </cell>
          <cell r="H292">
            <v>1.381852868857095</v>
          </cell>
        </row>
        <row r="293">
          <cell r="A293" t="str">
            <v>1.2.1.11.1.1.1</v>
          </cell>
          <cell r="B293" t="str">
            <v>IVA TRASLADADO COBRADO</v>
          </cell>
          <cell r="C293">
            <v>0</v>
          </cell>
          <cell r="D293">
            <v>0.91512486897408962</v>
          </cell>
          <cell r="E293">
            <v>227235.746897</v>
          </cell>
          <cell r="F293">
            <v>227236.21362499989</v>
          </cell>
          <cell r="G293">
            <v>0</v>
          </cell>
          <cell r="H293">
            <v>1.381852868857095</v>
          </cell>
        </row>
        <row r="294">
          <cell r="A294" t="str">
            <v>1.2.1.11.2</v>
          </cell>
          <cell r="B294" t="str">
            <v xml:space="preserve"> IMPUESTOS TRASLADADOS NO COBRADOS </v>
          </cell>
          <cell r="C294">
            <v>0</v>
          </cell>
          <cell r="D294">
            <v>526944.84621606022</v>
          </cell>
          <cell r="E294">
            <v>219738.2568939999</v>
          </cell>
          <cell r="F294">
            <v>280813.01359999977</v>
          </cell>
          <cell r="G294">
            <v>0</v>
          </cell>
          <cell r="H294">
            <v>588019.60292206006</v>
          </cell>
        </row>
        <row r="295">
          <cell r="A295" t="str">
            <v>1.2.1.11.2.1</v>
          </cell>
          <cell r="B295" t="str">
            <v xml:space="preserve"> IVA TRASLADADO NO COBRADO </v>
          </cell>
          <cell r="C295">
            <v>0</v>
          </cell>
          <cell r="D295">
            <v>526944.84621606022</v>
          </cell>
          <cell r="E295">
            <v>219738.2568939999</v>
          </cell>
          <cell r="F295">
            <v>280813.01359999977</v>
          </cell>
          <cell r="G295">
            <v>0</v>
          </cell>
          <cell r="H295">
            <v>588019.60292206006</v>
          </cell>
        </row>
        <row r="296">
          <cell r="A296" t="str">
            <v>1.2.1.11.2.1.1</v>
          </cell>
          <cell r="B296" t="str">
            <v>IVA TRASLADADO 16% NO COBRADO</v>
          </cell>
          <cell r="C296">
            <v>0</v>
          </cell>
          <cell r="D296">
            <v>526944.84621606022</v>
          </cell>
          <cell r="E296">
            <v>219738.2568939999</v>
          </cell>
          <cell r="F296">
            <v>280813.01359999977</v>
          </cell>
          <cell r="G296">
            <v>0</v>
          </cell>
          <cell r="H296">
            <v>588019.60292206006</v>
          </cell>
        </row>
        <row r="297">
          <cell r="A297" t="str">
            <v>1.2.1.11.3</v>
          </cell>
          <cell r="B297" t="str">
            <v xml:space="preserve"> IMPUESTOS RETENIDOS NO PAGADOS </v>
          </cell>
          <cell r="C297">
            <v>0</v>
          </cell>
          <cell r="D297">
            <v>2451.4699999999721</v>
          </cell>
          <cell r="E297">
            <v>21272.480000000003</v>
          </cell>
          <cell r="F297">
            <v>19520.989999999998</v>
          </cell>
          <cell r="G297">
            <v>0</v>
          </cell>
          <cell r="H297">
            <v>699.97999999997228</v>
          </cell>
        </row>
        <row r="298">
          <cell r="A298" t="str">
            <v>1.2.1.11.3.1</v>
          </cell>
          <cell r="B298" t="str">
            <v xml:space="preserve"> ISR RETENIDO NO PAGADO </v>
          </cell>
          <cell r="C298">
            <v>0</v>
          </cell>
          <cell r="D298">
            <v>2451.4699999999721</v>
          </cell>
          <cell r="E298">
            <v>17915.740000000002</v>
          </cell>
          <cell r="F298">
            <v>16164.25</v>
          </cell>
          <cell r="G298">
            <v>0</v>
          </cell>
          <cell r="H298">
            <v>699.97999999997228</v>
          </cell>
        </row>
        <row r="299">
          <cell r="A299" t="str">
            <v>1.2.1.11.3.1.1</v>
          </cell>
          <cell r="B299" t="str">
            <v xml:space="preserve"> ISR RETENIDO A RESIDENTES EN EL PAIS NO PAGADO </v>
          </cell>
          <cell r="C299">
            <v>0</v>
          </cell>
          <cell r="D299">
            <v>2451.4699999999721</v>
          </cell>
          <cell r="E299">
            <v>17915.740000000002</v>
          </cell>
          <cell r="F299">
            <v>16164.25</v>
          </cell>
          <cell r="G299">
            <v>0</v>
          </cell>
          <cell r="H299">
            <v>699.97999999997228</v>
          </cell>
        </row>
        <row r="300">
          <cell r="A300" t="str">
            <v>1.2.1.11.3.1.1.1</v>
          </cell>
          <cell r="B300" t="str">
            <v>ISR RETENIDO POR SALARIOS</v>
          </cell>
          <cell r="C300">
            <v>0</v>
          </cell>
          <cell r="D300">
            <v>2451.4699999999721</v>
          </cell>
          <cell r="E300">
            <v>14768.78</v>
          </cell>
          <cell r="F300">
            <v>13017.29</v>
          </cell>
          <cell r="G300">
            <v>0</v>
          </cell>
          <cell r="H300">
            <v>699.97999999997228</v>
          </cell>
        </row>
        <row r="301">
          <cell r="A301" t="str">
            <v>1.2.1.11.3.1.1.4</v>
          </cell>
          <cell r="B301" t="str">
            <v>ISR RETENIDO POR ARRENDAMIENTOS  AL 10% NO PAGADO</v>
          </cell>
          <cell r="C301">
            <v>0</v>
          </cell>
          <cell r="D301">
            <v>0</v>
          </cell>
          <cell r="E301">
            <v>3146.96</v>
          </cell>
          <cell r="F301">
            <v>3146.96</v>
          </cell>
          <cell r="G301">
            <v>0</v>
          </cell>
          <cell r="H301">
            <v>0</v>
          </cell>
        </row>
        <row r="302">
          <cell r="A302" t="str">
            <v>1.2.1.11.3.2</v>
          </cell>
          <cell r="B302" t="str">
            <v xml:space="preserve"> IVA RETENIDO NO PAGADO </v>
          </cell>
          <cell r="C302">
            <v>0</v>
          </cell>
          <cell r="D302">
            <v>0</v>
          </cell>
          <cell r="E302">
            <v>3356.74</v>
          </cell>
          <cell r="F302">
            <v>3356.74</v>
          </cell>
          <cell r="G302">
            <v>0</v>
          </cell>
          <cell r="H302">
            <v>0</v>
          </cell>
        </row>
        <row r="303">
          <cell r="A303" t="str">
            <v>1.2.1.11.3.2.1</v>
          </cell>
          <cell r="B303" t="str">
            <v>IVA RETENCION  2/3 NO PAGADO</v>
          </cell>
          <cell r="C303">
            <v>0</v>
          </cell>
          <cell r="D303">
            <v>0</v>
          </cell>
          <cell r="E303">
            <v>3356.74</v>
          </cell>
          <cell r="F303">
            <v>3356.74</v>
          </cell>
          <cell r="G303">
            <v>0</v>
          </cell>
          <cell r="H303">
            <v>0</v>
          </cell>
        </row>
        <row r="304">
          <cell r="A304" t="str">
            <v>1.3</v>
          </cell>
          <cell r="B304" t="str">
            <v xml:space="preserve"> CAPITAL CONTABLE </v>
          </cell>
          <cell r="C304">
            <v>0</v>
          </cell>
          <cell r="D304">
            <v>5676743.4902666397</v>
          </cell>
          <cell r="E304">
            <v>0</v>
          </cell>
          <cell r="F304">
            <v>0</v>
          </cell>
          <cell r="G304">
            <v>0</v>
          </cell>
          <cell r="H304">
            <v>5676743.4902666397</v>
          </cell>
        </row>
        <row r="305">
          <cell r="A305" t="str">
            <v>1.3.1</v>
          </cell>
          <cell r="B305" t="str">
            <v xml:space="preserve"> CAPITAL CONTRIBUIDO </v>
          </cell>
          <cell r="C305">
            <v>0</v>
          </cell>
          <cell r="D305">
            <v>1650000</v>
          </cell>
          <cell r="E305">
            <v>0</v>
          </cell>
          <cell r="F305">
            <v>0</v>
          </cell>
          <cell r="G305">
            <v>0</v>
          </cell>
          <cell r="H305">
            <v>1650000</v>
          </cell>
        </row>
        <row r="306">
          <cell r="A306" t="str">
            <v>1.3.1.1</v>
          </cell>
          <cell r="B306" t="str">
            <v xml:space="preserve"> CAPITAL SOCIAL </v>
          </cell>
          <cell r="C306">
            <v>0</v>
          </cell>
          <cell r="D306">
            <v>1600000</v>
          </cell>
          <cell r="E306">
            <v>0</v>
          </cell>
          <cell r="F306">
            <v>0</v>
          </cell>
          <cell r="G306">
            <v>0</v>
          </cell>
          <cell r="H306">
            <v>1600000</v>
          </cell>
        </row>
        <row r="307">
          <cell r="A307" t="str">
            <v>1.3.1.1.1</v>
          </cell>
          <cell r="B307" t="str">
            <v xml:space="preserve"> CAPITAL SOCIAL FIJO </v>
          </cell>
          <cell r="C307">
            <v>0</v>
          </cell>
          <cell r="D307">
            <v>1600000</v>
          </cell>
          <cell r="E307">
            <v>0</v>
          </cell>
          <cell r="F307">
            <v>0</v>
          </cell>
          <cell r="G307">
            <v>0</v>
          </cell>
          <cell r="H307">
            <v>1600000</v>
          </cell>
        </row>
        <row r="308">
          <cell r="A308" t="str">
            <v>1.3.1.1.1.1</v>
          </cell>
          <cell r="B308" t="str">
            <v xml:space="preserve"> CAPITAL SOCIAL FIJO SUSCRITO </v>
          </cell>
          <cell r="C308">
            <v>0</v>
          </cell>
          <cell r="D308">
            <v>1600000</v>
          </cell>
          <cell r="E308">
            <v>0</v>
          </cell>
          <cell r="F308">
            <v>0</v>
          </cell>
          <cell r="G308">
            <v>0</v>
          </cell>
          <cell r="H308">
            <v>1600000</v>
          </cell>
        </row>
        <row r="309">
          <cell r="A309" t="str">
            <v>1.3.1.1.1.1.1</v>
          </cell>
          <cell r="B309" t="str">
            <v>CAPITAL SOCIAL FIJO SUSCRITO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1.3.1.2</v>
          </cell>
          <cell r="B310" t="str">
            <v xml:space="preserve"> APORTACIONES PARA FUTUROS AUMENTOS DE CAPITAL </v>
          </cell>
          <cell r="C310">
            <v>0</v>
          </cell>
          <cell r="D310">
            <v>50000</v>
          </cell>
          <cell r="E310">
            <v>0</v>
          </cell>
          <cell r="F310">
            <v>0</v>
          </cell>
          <cell r="G310">
            <v>0</v>
          </cell>
          <cell r="H310">
            <v>50000</v>
          </cell>
        </row>
        <row r="311">
          <cell r="A311" t="str">
            <v>1.3.1.2.1</v>
          </cell>
          <cell r="B311" t="str">
            <v xml:space="preserve"> APORTACIONES PARA FUTUROS AUMENTOS DE CAPITAL </v>
          </cell>
          <cell r="C311">
            <v>0</v>
          </cell>
          <cell r="D311">
            <v>50000</v>
          </cell>
          <cell r="E311">
            <v>0</v>
          </cell>
          <cell r="F311">
            <v>0</v>
          </cell>
          <cell r="G311">
            <v>0</v>
          </cell>
          <cell r="H311">
            <v>50000</v>
          </cell>
        </row>
        <row r="312">
          <cell r="A312" t="str">
            <v>1.3.1.2.1.2</v>
          </cell>
          <cell r="B312" t="str">
            <v>LOURDES VELAZQUEZ MERIN</v>
          </cell>
          <cell r="C312">
            <v>0</v>
          </cell>
          <cell r="D312">
            <v>50000</v>
          </cell>
          <cell r="E312">
            <v>0</v>
          </cell>
          <cell r="F312">
            <v>0</v>
          </cell>
          <cell r="G312">
            <v>0</v>
          </cell>
          <cell r="H312">
            <v>50000</v>
          </cell>
        </row>
        <row r="313">
          <cell r="A313" t="str">
            <v>1.3.2</v>
          </cell>
          <cell r="B313" t="str">
            <v xml:space="preserve"> CAPITAL GANADO (DEFICIT) </v>
          </cell>
          <cell r="C313">
            <v>0</v>
          </cell>
          <cell r="D313">
            <v>4026743.4902666397</v>
          </cell>
          <cell r="E313">
            <v>0</v>
          </cell>
          <cell r="F313">
            <v>0</v>
          </cell>
          <cell r="G313">
            <v>0</v>
          </cell>
          <cell r="H313">
            <v>4026743.4902666397</v>
          </cell>
        </row>
        <row r="314">
          <cell r="A314" t="str">
            <v>1.3.2.1</v>
          </cell>
          <cell r="B314" t="str">
            <v xml:space="preserve"> UTILIDADES O PERDIDAS ACUMULADAS </v>
          </cell>
          <cell r="C314">
            <v>0</v>
          </cell>
          <cell r="D314">
            <v>4026743.4902666397</v>
          </cell>
          <cell r="E314">
            <v>0</v>
          </cell>
          <cell r="F314">
            <v>0</v>
          </cell>
          <cell r="G314">
            <v>0</v>
          </cell>
          <cell r="H314">
            <v>4026743.4902666397</v>
          </cell>
        </row>
        <row r="315">
          <cell r="A315" t="str">
            <v>1.3.2.1.1</v>
          </cell>
          <cell r="B315" t="str">
            <v xml:space="preserve"> UTILIDADES RETENIDAS DE EJERCICIOS ANTERIORES </v>
          </cell>
          <cell r="C315">
            <v>0</v>
          </cell>
          <cell r="D315">
            <v>6686091.2041087747</v>
          </cell>
          <cell r="E315">
            <v>0</v>
          </cell>
          <cell r="F315">
            <v>0</v>
          </cell>
          <cell r="G315">
            <v>0</v>
          </cell>
          <cell r="H315">
            <v>6686091.2041087747</v>
          </cell>
        </row>
        <row r="316">
          <cell r="A316" t="str">
            <v>1.3.2.1.1.1</v>
          </cell>
          <cell r="B316" t="str">
            <v>Ejercicio 2017</v>
          </cell>
          <cell r="C316">
            <v>0</v>
          </cell>
          <cell r="D316">
            <v>1032976.6100000001</v>
          </cell>
          <cell r="E316">
            <v>0</v>
          </cell>
          <cell r="F316">
            <v>0</v>
          </cell>
          <cell r="G316">
            <v>0</v>
          </cell>
          <cell r="H316">
            <v>1032976.6100000001</v>
          </cell>
        </row>
        <row r="317">
          <cell r="A317" t="str">
            <v>1.3.2.1.1.2</v>
          </cell>
          <cell r="B317" t="str">
            <v>Ejercicio 2016</v>
          </cell>
          <cell r="C317">
            <v>0</v>
          </cell>
          <cell r="D317">
            <v>690471.02</v>
          </cell>
          <cell r="E317">
            <v>0</v>
          </cell>
          <cell r="F317">
            <v>0</v>
          </cell>
          <cell r="G317">
            <v>0</v>
          </cell>
          <cell r="H317">
            <v>690471.02</v>
          </cell>
        </row>
        <row r="318">
          <cell r="A318" t="str">
            <v>1.3.2.1.1.3</v>
          </cell>
          <cell r="B318" t="str">
            <v>Ejercicio 2015</v>
          </cell>
          <cell r="C318">
            <v>0</v>
          </cell>
          <cell r="D318">
            <v>412876.97</v>
          </cell>
          <cell r="E318">
            <v>0</v>
          </cell>
          <cell r="F318">
            <v>0</v>
          </cell>
          <cell r="G318">
            <v>0</v>
          </cell>
          <cell r="H318">
            <v>412876.97</v>
          </cell>
        </row>
        <row r="319">
          <cell r="A319" t="str">
            <v>1.3.2.1.1.4</v>
          </cell>
          <cell r="B319" t="str">
            <v>Ejercicio 2014</v>
          </cell>
          <cell r="C319">
            <v>0</v>
          </cell>
          <cell r="D319">
            <v>111882.62</v>
          </cell>
          <cell r="E319">
            <v>0</v>
          </cell>
          <cell r="F319">
            <v>0</v>
          </cell>
          <cell r="G319">
            <v>0</v>
          </cell>
          <cell r="H319">
            <v>111882.62</v>
          </cell>
        </row>
        <row r="320">
          <cell r="A320" t="str">
            <v>1.3.2.1.1.5</v>
          </cell>
          <cell r="B320" t="str">
            <v>Ejercicio 2013</v>
          </cell>
          <cell r="C320">
            <v>0</v>
          </cell>
          <cell r="D320">
            <v>7310.9</v>
          </cell>
          <cell r="E320">
            <v>0</v>
          </cell>
          <cell r="F320">
            <v>0</v>
          </cell>
          <cell r="G320">
            <v>0</v>
          </cell>
          <cell r="H320">
            <v>7310.9</v>
          </cell>
        </row>
        <row r="321">
          <cell r="A321" t="str">
            <v>1.3.2.1.1.6</v>
          </cell>
          <cell r="B321" t="str">
            <v>Ejercicio 2011</v>
          </cell>
          <cell r="C321">
            <v>0</v>
          </cell>
          <cell r="D321">
            <v>1126263.18</v>
          </cell>
          <cell r="E321">
            <v>0</v>
          </cell>
          <cell r="F321">
            <v>0</v>
          </cell>
          <cell r="G321">
            <v>0</v>
          </cell>
          <cell r="H321">
            <v>1126263.18</v>
          </cell>
        </row>
        <row r="322">
          <cell r="A322" t="str">
            <v>1.3.2.1.1.7</v>
          </cell>
          <cell r="B322" t="str">
            <v>Ejercicio 2010</v>
          </cell>
          <cell r="C322">
            <v>0</v>
          </cell>
          <cell r="D322">
            <v>2877738</v>
          </cell>
          <cell r="E322">
            <v>0</v>
          </cell>
          <cell r="F322">
            <v>0</v>
          </cell>
          <cell r="G322">
            <v>0</v>
          </cell>
          <cell r="H322">
            <v>2877738</v>
          </cell>
        </row>
        <row r="323">
          <cell r="A323" t="str">
            <v>1.3.2.1.1.8</v>
          </cell>
          <cell r="B323" t="str">
            <v>Ejercicio 2018</v>
          </cell>
          <cell r="C323">
            <v>0</v>
          </cell>
          <cell r="D323">
            <v>426571.9041087745</v>
          </cell>
          <cell r="E323">
            <v>0</v>
          </cell>
          <cell r="F323">
            <v>0</v>
          </cell>
          <cell r="G323">
            <v>0</v>
          </cell>
          <cell r="H323">
            <v>426571.9041087745</v>
          </cell>
        </row>
        <row r="324">
          <cell r="A324" t="str">
            <v>1.3.2.1.2</v>
          </cell>
          <cell r="B324" t="str">
            <v xml:space="preserve"> PERDIDAS ACUMULADAS DE EJERCICIOS ANTERIORES </v>
          </cell>
          <cell r="C324">
            <v>2659347.7138421349</v>
          </cell>
          <cell r="D324">
            <v>0</v>
          </cell>
          <cell r="E324">
            <v>0</v>
          </cell>
          <cell r="F324">
            <v>0</v>
          </cell>
          <cell r="G324">
            <v>2659347.7138421349</v>
          </cell>
          <cell r="H324">
            <v>0</v>
          </cell>
        </row>
        <row r="325">
          <cell r="A325" t="str">
            <v>1.3.2.1.2.1</v>
          </cell>
          <cell r="B325" t="str">
            <v>Ejercicio 2019</v>
          </cell>
          <cell r="C325">
            <v>1350488.132702125</v>
          </cell>
          <cell r="D325">
            <v>0</v>
          </cell>
          <cell r="E325">
            <v>0</v>
          </cell>
          <cell r="F325">
            <v>0</v>
          </cell>
          <cell r="G325">
            <v>1350488.132702125</v>
          </cell>
          <cell r="H325">
            <v>0</v>
          </cell>
        </row>
        <row r="326">
          <cell r="A326" t="str">
            <v>1.3.2.1.2.2</v>
          </cell>
          <cell r="B326" t="str">
            <v>Ejercicio 2020</v>
          </cell>
          <cell r="C326">
            <v>1308859.5811400099</v>
          </cell>
          <cell r="D326">
            <v>0</v>
          </cell>
          <cell r="E326">
            <v>0</v>
          </cell>
          <cell r="F326">
            <v>0</v>
          </cell>
          <cell r="G326">
            <v>1308859.5811400099</v>
          </cell>
          <cell r="H326">
            <v>0</v>
          </cell>
        </row>
        <row r="327">
          <cell r="A327" t="str">
            <v>2.1</v>
          </cell>
          <cell r="B327" t="str">
            <v xml:space="preserve"> VENTAS O INGRESOS NETOS </v>
          </cell>
          <cell r="C327">
            <v>0</v>
          </cell>
          <cell r="D327">
            <v>4705238.3548970977</v>
          </cell>
          <cell r="E327">
            <v>0</v>
          </cell>
          <cell r="F327">
            <v>1755081.335</v>
          </cell>
          <cell r="G327">
            <v>0</v>
          </cell>
          <cell r="H327">
            <v>6460319.6898970976</v>
          </cell>
        </row>
        <row r="328">
          <cell r="A328" t="str">
            <v>2.1.1</v>
          </cell>
          <cell r="B328" t="str">
            <v xml:space="preserve"> VENTAS NETAS DE MERCANCIA </v>
          </cell>
          <cell r="C328">
            <v>0</v>
          </cell>
          <cell r="D328">
            <v>4020085.2830970977</v>
          </cell>
          <cell r="E328">
            <v>0</v>
          </cell>
          <cell r="F328">
            <v>1541495.375</v>
          </cell>
          <cell r="G328">
            <v>0</v>
          </cell>
          <cell r="H328">
            <v>5561580.6580970977</v>
          </cell>
        </row>
        <row r="329">
          <cell r="A329" t="str">
            <v>2.1.1.1</v>
          </cell>
          <cell r="B329" t="str">
            <v xml:space="preserve"> VENTAS NETAS DE MERCANCIAS NACIONALES </v>
          </cell>
          <cell r="C329">
            <v>0</v>
          </cell>
          <cell r="D329">
            <v>4020085.2830970977</v>
          </cell>
          <cell r="E329">
            <v>0</v>
          </cell>
          <cell r="F329">
            <v>1541495.375</v>
          </cell>
          <cell r="G329">
            <v>0</v>
          </cell>
          <cell r="H329">
            <v>5561580.6580970977</v>
          </cell>
        </row>
        <row r="330">
          <cell r="A330" t="str">
            <v>2.1.1.1.1</v>
          </cell>
          <cell r="B330" t="str">
            <v xml:space="preserve"> VENTAS Y/O SERVICIOS GRAVADOS A LA TASA GENERAL </v>
          </cell>
          <cell r="C330">
            <v>0</v>
          </cell>
          <cell r="D330">
            <v>4152887.3031000979</v>
          </cell>
          <cell r="E330">
            <v>0</v>
          </cell>
          <cell r="F330">
            <v>1541495.375</v>
          </cell>
          <cell r="G330">
            <v>0</v>
          </cell>
          <cell r="H330">
            <v>5694382.6781000979</v>
          </cell>
        </row>
        <row r="331">
          <cell r="A331" t="str">
            <v>2.1.1.1.1.1</v>
          </cell>
          <cell r="B331" t="str">
            <v>VENTAS Y/O SERVICIOS GRAVADOS A LA TASA GENERAL DE CONTADO</v>
          </cell>
          <cell r="C331">
            <v>0</v>
          </cell>
          <cell r="D331">
            <v>2009877.087000031</v>
          </cell>
          <cell r="E331">
            <v>0</v>
          </cell>
          <cell r="F331">
            <v>499429.74499999988</v>
          </cell>
          <cell r="G331">
            <v>0</v>
          </cell>
          <cell r="H331">
            <v>2509306.8320000311</v>
          </cell>
        </row>
        <row r="332">
          <cell r="A332" t="str">
            <v>2.1.1.1.1.2</v>
          </cell>
          <cell r="B332" t="str">
            <v>VENTAS Y/O SERVICIOS GRAVADOS A LA TASA GENERAL A CREDITO</v>
          </cell>
          <cell r="C332">
            <v>0</v>
          </cell>
          <cell r="D332">
            <v>2143010.2161000669</v>
          </cell>
          <cell r="E332">
            <v>0</v>
          </cell>
          <cell r="F332">
            <v>1042065.63</v>
          </cell>
          <cell r="G332">
            <v>0</v>
          </cell>
          <cell r="H332">
            <v>3185075.8461000668</v>
          </cell>
        </row>
        <row r="333">
          <cell r="A333" t="str">
            <v>2.1.1.1.4</v>
          </cell>
          <cell r="B333" t="str">
            <v xml:space="preserve"> DEVOLUCIONES, REBAJAS Y BONIFICACIONES SOBRE VENTAS NACIONALES </v>
          </cell>
          <cell r="C333">
            <v>132802.02000300004</v>
          </cell>
          <cell r="D333">
            <v>0</v>
          </cell>
          <cell r="E333">
            <v>0</v>
          </cell>
          <cell r="F333">
            <v>0</v>
          </cell>
          <cell r="G333">
            <v>132802.02000300004</v>
          </cell>
          <cell r="H333">
            <v>0</v>
          </cell>
        </row>
        <row r="334">
          <cell r="A334" t="str">
            <v>2.1.1.1.4.1</v>
          </cell>
          <cell r="B334" t="str">
            <v xml:space="preserve"> DEVOLUCIONES SOBRE VENTAS NACIONALES </v>
          </cell>
          <cell r="C334">
            <v>126222.02000000002</v>
          </cell>
          <cell r="D334">
            <v>0</v>
          </cell>
          <cell r="E334">
            <v>0</v>
          </cell>
          <cell r="F334">
            <v>0</v>
          </cell>
          <cell r="G334">
            <v>126222.02000000002</v>
          </cell>
          <cell r="H334">
            <v>0</v>
          </cell>
        </row>
        <row r="335">
          <cell r="A335" t="str">
            <v>2.1.1.1.4.1.1</v>
          </cell>
          <cell r="B335" t="str">
            <v>DEVOLUCIONES SOBRE VENTAS NACIONALES A LA TASA GENERAL</v>
          </cell>
          <cell r="C335">
            <v>126222.02000000002</v>
          </cell>
          <cell r="D335">
            <v>0</v>
          </cell>
          <cell r="E335">
            <v>0</v>
          </cell>
          <cell r="F335">
            <v>0</v>
          </cell>
          <cell r="G335">
            <v>126222.02000000002</v>
          </cell>
          <cell r="H335">
            <v>0</v>
          </cell>
        </row>
        <row r="336">
          <cell r="A336" t="str">
            <v>2.1.1.1.4.2</v>
          </cell>
          <cell r="B336" t="str">
            <v xml:space="preserve"> DESCUENTO COMERCIAL SOBRE VENTAS NACIONALES </v>
          </cell>
          <cell r="C336">
            <v>6580.0000030000228</v>
          </cell>
          <cell r="D336">
            <v>0</v>
          </cell>
          <cell r="E336">
            <v>0</v>
          </cell>
          <cell r="F336">
            <v>0</v>
          </cell>
          <cell r="G336">
            <v>6580.0000030000228</v>
          </cell>
          <cell r="H336">
            <v>0</v>
          </cell>
        </row>
        <row r="337">
          <cell r="A337" t="str">
            <v>2.1.1.1.4.2.1</v>
          </cell>
          <cell r="B337" t="str">
            <v>DESCUENTO COMERCIAL SOBRE VENTAS NACIONALES A LA TASA GENERAL</v>
          </cell>
          <cell r="C337">
            <v>6580.0000030000228</v>
          </cell>
          <cell r="D337">
            <v>0</v>
          </cell>
          <cell r="E337">
            <v>0</v>
          </cell>
          <cell r="F337">
            <v>0</v>
          </cell>
          <cell r="G337">
            <v>6580.0000030000228</v>
          </cell>
          <cell r="H337">
            <v>0</v>
          </cell>
        </row>
        <row r="338">
          <cell r="A338" t="str">
            <v>2.1.2</v>
          </cell>
          <cell r="B338" t="str">
            <v xml:space="preserve"> INGRESOS NETOS POR: </v>
          </cell>
          <cell r="C338">
            <v>0</v>
          </cell>
          <cell r="D338">
            <v>685153.07180000015</v>
          </cell>
          <cell r="E338">
            <v>0</v>
          </cell>
          <cell r="F338">
            <v>213585.96</v>
          </cell>
          <cell r="G338">
            <v>0</v>
          </cell>
          <cell r="H338">
            <v>898739.03180000023</v>
          </cell>
        </row>
        <row r="339">
          <cell r="A339" t="str">
            <v>2.1.2.20</v>
          </cell>
          <cell r="B339" t="str">
            <v xml:space="preserve"> SERVICIOS EN GENERAL </v>
          </cell>
          <cell r="C339">
            <v>0</v>
          </cell>
          <cell r="D339">
            <v>676038.74180000019</v>
          </cell>
          <cell r="E339">
            <v>0</v>
          </cell>
          <cell r="F339">
            <v>206248.95999999999</v>
          </cell>
          <cell r="G339">
            <v>0</v>
          </cell>
          <cell r="H339">
            <v>882287.70180000027</v>
          </cell>
        </row>
        <row r="340">
          <cell r="A340" t="str">
            <v>2.1.2.20.1</v>
          </cell>
          <cell r="B340" t="str">
            <v xml:space="preserve"> SERVICIOS EN GENERAL </v>
          </cell>
          <cell r="C340">
            <v>0</v>
          </cell>
          <cell r="D340">
            <v>676038.74180000019</v>
          </cell>
          <cell r="E340">
            <v>0</v>
          </cell>
          <cell r="F340">
            <v>206248.95999999999</v>
          </cell>
          <cell r="G340">
            <v>0</v>
          </cell>
          <cell r="H340">
            <v>882287.70180000027</v>
          </cell>
        </row>
        <row r="341">
          <cell r="A341" t="str">
            <v>2.1.2.20.1.7</v>
          </cell>
          <cell r="B341" t="str">
            <v>USO DE LENTE DE 2.4,  2.7, 2.9 MM</v>
          </cell>
          <cell r="C341">
            <v>0</v>
          </cell>
          <cell r="D341">
            <v>14120.69000000001</v>
          </cell>
          <cell r="E341">
            <v>0</v>
          </cell>
          <cell r="F341">
            <v>0</v>
          </cell>
          <cell r="G341">
            <v>0</v>
          </cell>
          <cell r="H341">
            <v>14120.69000000001</v>
          </cell>
        </row>
        <row r="342">
          <cell r="A342" t="str">
            <v>2.1.2.20.1.9</v>
          </cell>
          <cell r="B342" t="str">
            <v>USO DE SILLA DE PLAYA.</v>
          </cell>
          <cell r="C342">
            <v>0</v>
          </cell>
          <cell r="D342">
            <v>94440</v>
          </cell>
          <cell r="E342">
            <v>0</v>
          </cell>
          <cell r="F342">
            <v>25750</v>
          </cell>
          <cell r="G342">
            <v>0</v>
          </cell>
          <cell r="H342">
            <v>120190</v>
          </cell>
        </row>
        <row r="343">
          <cell r="A343" t="str">
            <v>2.1.2.20.1.16</v>
          </cell>
          <cell r="B343" t="str">
            <v>RENTA DE EJERCITADOR PARA REHABILITACION DE RODILLA (POR DIA SUBSECUENTE)</v>
          </cell>
          <cell r="C343">
            <v>0</v>
          </cell>
          <cell r="D343">
            <v>12610</v>
          </cell>
          <cell r="E343">
            <v>0</v>
          </cell>
          <cell r="F343">
            <v>17765</v>
          </cell>
          <cell r="G343">
            <v>0</v>
          </cell>
          <cell r="H343">
            <v>30375</v>
          </cell>
        </row>
        <row r="344">
          <cell r="A344" t="str">
            <v>2.1.2.20.1.19</v>
          </cell>
          <cell r="B344" t="str">
            <v>RENTA DE EJERCITADOR PARA REHABILITACION DE RODILLA (POR PRIMER DIA DE USO)</v>
          </cell>
          <cell r="C344">
            <v>0</v>
          </cell>
          <cell r="D344">
            <v>4160</v>
          </cell>
          <cell r="E344">
            <v>0</v>
          </cell>
          <cell r="F344">
            <v>5240.96</v>
          </cell>
          <cell r="G344">
            <v>0</v>
          </cell>
          <cell r="H344">
            <v>9400.9599999999991</v>
          </cell>
        </row>
        <row r="345">
          <cell r="A345" t="str">
            <v>2.1.2.20.1.31</v>
          </cell>
          <cell r="B345" t="str">
            <v>USO DE TORNIQUETE (KIDE)</v>
          </cell>
          <cell r="C345">
            <v>0</v>
          </cell>
          <cell r="D345">
            <v>7200</v>
          </cell>
          <cell r="E345">
            <v>0</v>
          </cell>
          <cell r="F345">
            <v>1200</v>
          </cell>
          <cell r="G345">
            <v>0</v>
          </cell>
          <cell r="H345">
            <v>8400</v>
          </cell>
        </row>
        <row r="346">
          <cell r="A346" t="str">
            <v>2.1.2.20.1.32</v>
          </cell>
          <cell r="B346" t="str">
            <v>RENTA DE TORRE CON EQUIPO PARA CIRUGIA</v>
          </cell>
          <cell r="C346">
            <v>0</v>
          </cell>
          <cell r="D346">
            <v>235684</v>
          </cell>
          <cell r="E346">
            <v>0</v>
          </cell>
          <cell r="F346">
            <v>71853</v>
          </cell>
          <cell r="G346">
            <v>0</v>
          </cell>
          <cell r="H346">
            <v>307537</v>
          </cell>
        </row>
        <row r="347">
          <cell r="A347" t="str">
            <v>2.1.2.20.1.42</v>
          </cell>
          <cell r="B347" t="str">
            <v>SERVICIO DE ESTERILIZACION DE INSTRUMENTAL</v>
          </cell>
          <cell r="C347">
            <v>0</v>
          </cell>
          <cell r="D347">
            <v>20105</v>
          </cell>
          <cell r="E347">
            <v>0</v>
          </cell>
          <cell r="F347">
            <v>7000</v>
          </cell>
          <cell r="G347">
            <v>0</v>
          </cell>
          <cell r="H347">
            <v>27105</v>
          </cell>
        </row>
        <row r="348">
          <cell r="A348" t="str">
            <v>2.1.2.20.1.47</v>
          </cell>
          <cell r="B348" t="str">
            <v>USO DE GRUA DE HOMBRO</v>
          </cell>
          <cell r="C348">
            <v>0</v>
          </cell>
          <cell r="D348">
            <v>0</v>
          </cell>
          <cell r="E348">
            <v>0</v>
          </cell>
          <cell r="F348">
            <v>1380</v>
          </cell>
          <cell r="G348">
            <v>0</v>
          </cell>
          <cell r="H348">
            <v>1380</v>
          </cell>
        </row>
        <row r="349">
          <cell r="A349" t="str">
            <v>2.1.2.20.1.55</v>
          </cell>
          <cell r="B349" t="str">
            <v>RENTA  DE EQUIPO DE ARTROSCOPIA BASICO.</v>
          </cell>
          <cell r="C349">
            <v>0</v>
          </cell>
          <cell r="D349">
            <v>50396.551800000016</v>
          </cell>
          <cell r="E349">
            <v>0</v>
          </cell>
          <cell r="F349">
            <v>0</v>
          </cell>
          <cell r="G349">
            <v>0</v>
          </cell>
          <cell r="H349">
            <v>50396.551800000016</v>
          </cell>
        </row>
        <row r="350">
          <cell r="A350" t="str">
            <v>2.1.2.20.1.57</v>
          </cell>
          <cell r="B350" t="str">
            <v>USO  DE SIERRA NEUMATICA</v>
          </cell>
          <cell r="C350">
            <v>0</v>
          </cell>
          <cell r="D350">
            <v>2750</v>
          </cell>
          <cell r="E350">
            <v>0</v>
          </cell>
          <cell r="F350">
            <v>5237.5</v>
          </cell>
          <cell r="G350">
            <v>0</v>
          </cell>
          <cell r="H350">
            <v>7987.5</v>
          </cell>
        </row>
        <row r="351">
          <cell r="A351" t="str">
            <v>2.1.2.20.1.59</v>
          </cell>
          <cell r="B351" t="str">
            <v>TORRE PARA ARTROSCOPIA DE RODILLA</v>
          </cell>
          <cell r="C351">
            <v>0</v>
          </cell>
          <cell r="D351">
            <v>2500</v>
          </cell>
          <cell r="E351">
            <v>0</v>
          </cell>
          <cell r="F351">
            <v>0</v>
          </cell>
          <cell r="G351">
            <v>0</v>
          </cell>
          <cell r="H351">
            <v>2500</v>
          </cell>
        </row>
        <row r="352">
          <cell r="A352" t="str">
            <v>2.1.2.20.1.61</v>
          </cell>
          <cell r="B352" t="str">
            <v>USO DE PERFORADOR</v>
          </cell>
          <cell r="C352">
            <v>0</v>
          </cell>
          <cell r="D352">
            <v>29482.500000000116</v>
          </cell>
          <cell r="E352">
            <v>0</v>
          </cell>
          <cell r="F352">
            <v>5300</v>
          </cell>
          <cell r="G352">
            <v>0</v>
          </cell>
          <cell r="H352">
            <v>34782.500000000116</v>
          </cell>
        </row>
        <row r="353">
          <cell r="A353" t="str">
            <v>2.1.2.20.1.62</v>
          </cell>
          <cell r="B353" t="str">
            <v>RENTA CHAROLA CON INSTRUMETAL.</v>
          </cell>
          <cell r="C353">
            <v>0</v>
          </cell>
          <cell r="D353">
            <v>3500</v>
          </cell>
          <cell r="E353">
            <v>0</v>
          </cell>
          <cell r="F353">
            <v>0</v>
          </cell>
          <cell r="G353">
            <v>0</v>
          </cell>
          <cell r="H353">
            <v>3500</v>
          </cell>
        </row>
        <row r="354">
          <cell r="A354" t="str">
            <v>2.1.2.20.1.63</v>
          </cell>
          <cell r="B354" t="str">
            <v>USO DE SPIDER</v>
          </cell>
          <cell r="C354">
            <v>0</v>
          </cell>
          <cell r="D354">
            <v>59390.000000000116</v>
          </cell>
          <cell r="E354">
            <v>0</v>
          </cell>
          <cell r="F354">
            <v>17222.5</v>
          </cell>
          <cell r="G354">
            <v>0</v>
          </cell>
          <cell r="H354">
            <v>76612.500000000116</v>
          </cell>
        </row>
        <row r="355">
          <cell r="A355" t="str">
            <v>2.1.2.20.1.74</v>
          </cell>
          <cell r="B355" t="str">
            <v>USO DE SUJETADOR DE PIERNA</v>
          </cell>
          <cell r="C355">
            <v>0</v>
          </cell>
          <cell r="D355">
            <v>1200</v>
          </cell>
          <cell r="E355">
            <v>0</v>
          </cell>
          <cell r="F355">
            <v>0</v>
          </cell>
          <cell r="G355">
            <v>0</v>
          </cell>
          <cell r="H355">
            <v>1200</v>
          </cell>
        </row>
        <row r="356">
          <cell r="A356" t="str">
            <v>2.1.2.20.1.79</v>
          </cell>
          <cell r="B356" t="str">
            <v>VIATICOS HOSPEDAJE</v>
          </cell>
          <cell r="C356">
            <v>0</v>
          </cell>
          <cell r="D356">
            <v>0</v>
          </cell>
          <cell r="E356">
            <v>0</v>
          </cell>
          <cell r="F356">
            <v>3000</v>
          </cell>
          <cell r="G356">
            <v>0</v>
          </cell>
          <cell r="H356">
            <v>3000</v>
          </cell>
        </row>
        <row r="357">
          <cell r="A357" t="str">
            <v>2.1.2.20.1.83</v>
          </cell>
          <cell r="B357" t="str">
            <v>RENTA DE ULTRASONIDO PORTATIL</v>
          </cell>
          <cell r="C357">
            <v>0</v>
          </cell>
          <cell r="D357">
            <v>3500</v>
          </cell>
          <cell r="E357">
            <v>0</v>
          </cell>
          <cell r="F357">
            <v>0</v>
          </cell>
          <cell r="G357">
            <v>0</v>
          </cell>
          <cell r="H357">
            <v>3500</v>
          </cell>
        </row>
        <row r="358">
          <cell r="A358" t="str">
            <v>2.1.2.20.1.85</v>
          </cell>
          <cell r="B358" t="str">
            <v>RENTA DE EQUIPO PARA ARTROSCOPIA</v>
          </cell>
          <cell r="C358">
            <v>0</v>
          </cell>
          <cell r="D358">
            <v>135000</v>
          </cell>
          <cell r="E358">
            <v>0</v>
          </cell>
          <cell r="F358">
            <v>45000</v>
          </cell>
          <cell r="G358">
            <v>0</v>
          </cell>
          <cell r="H358">
            <v>180000</v>
          </cell>
        </row>
        <row r="359">
          <cell r="A359" t="str">
            <v>2.1.2.20.1.91</v>
          </cell>
          <cell r="B359" t="str">
            <v>MEMORIA USB GRABACION</v>
          </cell>
          <cell r="C359">
            <v>0</v>
          </cell>
          <cell r="D359">
            <v>0</v>
          </cell>
          <cell r="E359">
            <v>0</v>
          </cell>
          <cell r="F359">
            <v>300</v>
          </cell>
          <cell r="G359">
            <v>0</v>
          </cell>
          <cell r="H359">
            <v>300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9114.3300000000017</v>
          </cell>
          <cell r="E360">
            <v>0</v>
          </cell>
          <cell r="F360">
            <v>7337</v>
          </cell>
          <cell r="G360">
            <v>0</v>
          </cell>
          <cell r="H360">
            <v>16451.330000000002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9114.3300000000017</v>
          </cell>
          <cell r="E361">
            <v>0</v>
          </cell>
          <cell r="F361">
            <v>7337</v>
          </cell>
          <cell r="G361">
            <v>0</v>
          </cell>
          <cell r="H361">
            <v>16451.330000000002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2359.3300000000017</v>
          </cell>
          <cell r="E362">
            <v>0</v>
          </cell>
          <cell r="F362">
            <v>617</v>
          </cell>
          <cell r="G362">
            <v>0</v>
          </cell>
          <cell r="H362">
            <v>2976.3300000000017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6720</v>
          </cell>
          <cell r="G363">
            <v>0</v>
          </cell>
          <cell r="H363">
            <v>13475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4774678.4952137452</v>
          </cell>
          <cell r="D364">
            <v>0</v>
          </cell>
          <cell r="E364">
            <v>1534943.912055</v>
          </cell>
          <cell r="F364">
            <v>0.11</v>
          </cell>
          <cell r="G364">
            <v>6309622.2972687455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2275245.2276137322</v>
          </cell>
          <cell r="D365">
            <v>0</v>
          </cell>
          <cell r="E365">
            <v>836112.30565500015</v>
          </cell>
          <cell r="F365">
            <v>0</v>
          </cell>
          <cell r="G365">
            <v>3111357.5332687325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2275245.2276137322</v>
          </cell>
          <cell r="D366">
            <v>0</v>
          </cell>
          <cell r="E366">
            <v>836112.30565500015</v>
          </cell>
          <cell r="F366">
            <v>0</v>
          </cell>
          <cell r="G366">
            <v>3111357.5332687325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2499433.2676000129</v>
          </cell>
          <cell r="D367">
            <v>0</v>
          </cell>
          <cell r="E367">
            <v>698831.60639999982</v>
          </cell>
          <cell r="F367">
            <v>0.11</v>
          </cell>
          <cell r="G367">
            <v>3198264.764000013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2499433.2676000129</v>
          </cell>
          <cell r="D368">
            <v>0</v>
          </cell>
          <cell r="E368">
            <v>698831.60639999982</v>
          </cell>
          <cell r="F368">
            <v>0.11</v>
          </cell>
          <cell r="G368">
            <v>3198264.764000013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416712.32000000309</v>
          </cell>
          <cell r="D369">
            <v>0</v>
          </cell>
          <cell r="E369">
            <v>137602.03999999995</v>
          </cell>
          <cell r="F369">
            <v>0</v>
          </cell>
          <cell r="G369">
            <v>554314.36000000301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416712.32000000309</v>
          </cell>
          <cell r="D370">
            <v>0</v>
          </cell>
          <cell r="E370">
            <v>132466.32999999999</v>
          </cell>
          <cell r="F370">
            <v>0</v>
          </cell>
          <cell r="G370">
            <v>549178.65000000305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416712.32000000309</v>
          </cell>
          <cell r="D371">
            <v>0</v>
          </cell>
          <cell r="E371">
            <v>132466.32999999999</v>
          </cell>
          <cell r="F371">
            <v>0</v>
          </cell>
          <cell r="G371">
            <v>549178.65000000305</v>
          </cell>
          <cell r="H371">
            <v>0</v>
          </cell>
        </row>
        <row r="372">
          <cell r="A372" t="str">
            <v>2.2.2.3.1.4</v>
          </cell>
          <cell r="B372" t="str">
            <v>VACACIONES</v>
          </cell>
          <cell r="C372">
            <v>0</v>
          </cell>
          <cell r="D372">
            <v>0</v>
          </cell>
          <cell r="E372">
            <v>2941.08</v>
          </cell>
          <cell r="F372">
            <v>0</v>
          </cell>
          <cell r="G372">
            <v>2941.08</v>
          </cell>
          <cell r="H372">
            <v>0</v>
          </cell>
        </row>
        <row r="373">
          <cell r="A373" t="str">
            <v>2.2.2.3.1.5</v>
          </cell>
          <cell r="B373" t="str">
            <v>PRIMA VACACIONAL</v>
          </cell>
          <cell r="C373">
            <v>0</v>
          </cell>
          <cell r="D373">
            <v>0</v>
          </cell>
          <cell r="E373">
            <v>735.27</v>
          </cell>
          <cell r="F373">
            <v>0</v>
          </cell>
          <cell r="G373">
            <v>735.27</v>
          </cell>
          <cell r="H373">
            <v>0</v>
          </cell>
        </row>
        <row r="374">
          <cell r="A374" t="str">
            <v>2.2.2.3.1.9</v>
          </cell>
          <cell r="B374" t="str">
            <v>AGUINALDO</v>
          </cell>
          <cell r="C374">
            <v>0</v>
          </cell>
          <cell r="D374">
            <v>0</v>
          </cell>
          <cell r="E374">
            <v>1459.36</v>
          </cell>
          <cell r="F374">
            <v>0</v>
          </cell>
          <cell r="G374">
            <v>1459.36</v>
          </cell>
          <cell r="H374">
            <v>0</v>
          </cell>
        </row>
        <row r="375">
          <cell r="A375" t="str">
            <v>2.2.2.3.4</v>
          </cell>
          <cell r="B375" t="str">
            <v xml:space="preserve"> IMPUESTOS Y APORTACIONES SOBRE SUELDOS Y SALARIOS </v>
          </cell>
          <cell r="C375">
            <v>109925.93999999992</v>
          </cell>
          <cell r="D375">
            <v>0</v>
          </cell>
          <cell r="E375">
            <v>17031.11</v>
          </cell>
          <cell r="F375">
            <v>0</v>
          </cell>
          <cell r="G375">
            <v>126957.04999999992</v>
          </cell>
          <cell r="H375">
            <v>0</v>
          </cell>
        </row>
        <row r="376">
          <cell r="A376" t="str">
            <v>2.2.2.3.4.1</v>
          </cell>
          <cell r="B376" t="str">
            <v xml:space="preserve"> CUOTAS AL I.M.S.S. </v>
          </cell>
          <cell r="C376">
            <v>49230.649999999921</v>
          </cell>
          <cell r="D376">
            <v>0</v>
          </cell>
          <cell r="E376">
            <v>12903.109999999999</v>
          </cell>
          <cell r="F376">
            <v>0</v>
          </cell>
          <cell r="G376">
            <v>62133.759999999929</v>
          </cell>
          <cell r="H376">
            <v>0</v>
          </cell>
        </row>
        <row r="377">
          <cell r="A377" t="str">
            <v>2.2.2.3.4.1.1</v>
          </cell>
          <cell r="B377" t="str">
            <v>CUOTA FIJA</v>
          </cell>
          <cell r="C377">
            <v>23942.269999999902</v>
          </cell>
          <cell r="D377">
            <v>0</v>
          </cell>
          <cell r="E377">
            <v>6325.77</v>
          </cell>
          <cell r="F377">
            <v>0</v>
          </cell>
          <cell r="G377">
            <v>30268.039999999903</v>
          </cell>
          <cell r="H377">
            <v>0</v>
          </cell>
        </row>
        <row r="378">
          <cell r="A378" t="str">
            <v>2.2.2.3.4.1.2</v>
          </cell>
          <cell r="B378" t="str">
            <v>EXCEDENTE 3 SMGDI</v>
          </cell>
          <cell r="C378">
            <v>1690.1899999999987</v>
          </cell>
          <cell r="D378">
            <v>0</v>
          </cell>
          <cell r="E378">
            <v>438.69</v>
          </cell>
          <cell r="F378">
            <v>0</v>
          </cell>
          <cell r="G378">
            <v>2128.8799999999987</v>
          </cell>
          <cell r="H378">
            <v>0</v>
          </cell>
        </row>
        <row r="379">
          <cell r="A379" t="str">
            <v>2.2.2.3.4.1.3</v>
          </cell>
          <cell r="B379" t="str">
            <v>PRESTACIONES EN DINERO</v>
          </cell>
          <cell r="C379">
            <v>3270.9900000000125</v>
          </cell>
          <cell r="D379">
            <v>0</v>
          </cell>
          <cell r="E379">
            <v>859.41</v>
          </cell>
          <cell r="F379">
            <v>0</v>
          </cell>
          <cell r="G379">
            <v>4130.4000000000124</v>
          </cell>
          <cell r="H379">
            <v>0</v>
          </cell>
        </row>
        <row r="380">
          <cell r="A380" t="str">
            <v>2.2.2.3.4.1.4</v>
          </cell>
          <cell r="B380" t="str">
            <v>GASTOS MEDICOS PENSIONADOS</v>
          </cell>
          <cell r="C380">
            <v>4906.4900000000052</v>
          </cell>
          <cell r="D380">
            <v>0</v>
          </cell>
          <cell r="E380">
            <v>1289.1099999999999</v>
          </cell>
          <cell r="F380">
            <v>0</v>
          </cell>
          <cell r="G380">
            <v>6195.6000000000049</v>
          </cell>
          <cell r="H380">
            <v>0</v>
          </cell>
        </row>
        <row r="381">
          <cell r="A381" t="str">
            <v>2.2.2.3.4.1.5</v>
          </cell>
          <cell r="B381" t="str">
            <v>RIESGOS DE TRABAJO</v>
          </cell>
          <cell r="C381">
            <v>2575.3299999999945</v>
          </cell>
          <cell r="D381">
            <v>0</v>
          </cell>
          <cell r="E381">
            <v>613.87</v>
          </cell>
          <cell r="F381">
            <v>0</v>
          </cell>
          <cell r="G381">
            <v>3189.1999999999944</v>
          </cell>
          <cell r="H381">
            <v>0</v>
          </cell>
        </row>
        <row r="382">
          <cell r="A382" t="str">
            <v>2.2.2.3.4.1.6</v>
          </cell>
          <cell r="B382" t="str">
            <v>INVALIDEZ Y VIDA</v>
          </cell>
          <cell r="C382">
            <v>8174.3399999999965</v>
          </cell>
          <cell r="D382">
            <v>0</v>
          </cell>
          <cell r="E382">
            <v>2148.54</v>
          </cell>
          <cell r="F382">
            <v>0</v>
          </cell>
          <cell r="G382">
            <v>10322.879999999997</v>
          </cell>
          <cell r="H382">
            <v>0</v>
          </cell>
        </row>
        <row r="383">
          <cell r="A383" t="str">
            <v>2.2.2.3.4.1.7</v>
          </cell>
          <cell r="B383" t="str">
            <v>GUARDERIAS Y PRESTACIONES SOCIALES</v>
          </cell>
          <cell r="C383">
            <v>4671.0400000000154</v>
          </cell>
          <cell r="D383">
            <v>0</v>
          </cell>
          <cell r="E383">
            <v>1227.72</v>
          </cell>
          <cell r="F383">
            <v>0</v>
          </cell>
          <cell r="G383">
            <v>5898.7600000000157</v>
          </cell>
          <cell r="H383">
            <v>0</v>
          </cell>
        </row>
        <row r="384">
          <cell r="A384" t="str">
            <v>2.2.2.3.4.2</v>
          </cell>
          <cell r="B384" t="str">
            <v xml:space="preserve"> APORTACIONES AL INFONAVIT </v>
          </cell>
          <cell r="C384">
            <v>23355.339999999997</v>
          </cell>
          <cell r="D384">
            <v>0</v>
          </cell>
          <cell r="E384">
            <v>0</v>
          </cell>
          <cell r="F384">
            <v>0</v>
          </cell>
          <cell r="G384">
            <v>23355.339999999997</v>
          </cell>
          <cell r="H384">
            <v>0</v>
          </cell>
        </row>
        <row r="385">
          <cell r="A385" t="str">
            <v>2.2.2.3.4.2.1</v>
          </cell>
          <cell r="B385" t="str">
            <v>INFONAVIT-APORTACION PATRONAL SIN CREDITO</v>
          </cell>
          <cell r="C385">
            <v>11061.970000000001</v>
          </cell>
          <cell r="D385">
            <v>0</v>
          </cell>
          <cell r="E385">
            <v>0</v>
          </cell>
          <cell r="F385">
            <v>0</v>
          </cell>
          <cell r="G385">
            <v>11061.970000000001</v>
          </cell>
          <cell r="H385">
            <v>0</v>
          </cell>
        </row>
        <row r="386">
          <cell r="A386" t="str">
            <v>2.2.2.3.4.2.2</v>
          </cell>
          <cell r="B386" t="str">
            <v>INFONAVIT-APORTACION PATRONAL CON CREDITO</v>
          </cell>
          <cell r="C386">
            <v>12293.369999999995</v>
          </cell>
          <cell r="D386">
            <v>0</v>
          </cell>
          <cell r="E386">
            <v>0</v>
          </cell>
          <cell r="F386">
            <v>0</v>
          </cell>
          <cell r="G386">
            <v>12293.369999999995</v>
          </cell>
          <cell r="H386">
            <v>0</v>
          </cell>
        </row>
        <row r="387">
          <cell r="A387" t="str">
            <v>2.2.2.3.4.3</v>
          </cell>
          <cell r="B387" t="str">
            <v xml:space="preserve"> APORTACIONES AL SAR </v>
          </cell>
          <cell r="C387">
            <v>24055.949999999997</v>
          </cell>
          <cell r="D387">
            <v>0</v>
          </cell>
          <cell r="E387">
            <v>0</v>
          </cell>
          <cell r="F387">
            <v>0</v>
          </cell>
          <cell r="G387">
            <v>24055.949999999997</v>
          </cell>
          <cell r="H387">
            <v>0</v>
          </cell>
        </row>
        <row r="388">
          <cell r="A388" t="str">
            <v>2.2.2.3.4.3.1</v>
          </cell>
          <cell r="B388" t="str">
            <v>RETIRO</v>
          </cell>
          <cell r="C388">
            <v>9342.11</v>
          </cell>
          <cell r="D388">
            <v>0</v>
          </cell>
          <cell r="E388">
            <v>0</v>
          </cell>
          <cell r="F388">
            <v>0</v>
          </cell>
          <cell r="G388">
            <v>9342.11</v>
          </cell>
          <cell r="H388">
            <v>0</v>
          </cell>
        </row>
        <row r="389">
          <cell r="A389" t="str">
            <v>2.2.2.3.4.3.2</v>
          </cell>
          <cell r="B389" t="str">
            <v>CESANTIA EN EDAD AVANZADA Y VEJEZ</v>
          </cell>
          <cell r="C389">
            <v>14713.839999999997</v>
          </cell>
          <cell r="D389">
            <v>0</v>
          </cell>
          <cell r="E389">
            <v>0</v>
          </cell>
          <cell r="F389">
            <v>0</v>
          </cell>
          <cell r="G389">
            <v>14713.839999999997</v>
          </cell>
          <cell r="H389">
            <v>0</v>
          </cell>
        </row>
        <row r="390">
          <cell r="A390" t="str">
            <v>2.2.2.3.4.4</v>
          </cell>
          <cell r="B390" t="str">
            <v>IMPUESTO ESTATAL SOBRE NOMINAS</v>
          </cell>
          <cell r="C390">
            <v>13284</v>
          </cell>
          <cell r="D390">
            <v>0</v>
          </cell>
          <cell r="E390">
            <v>4128</v>
          </cell>
          <cell r="F390">
            <v>0</v>
          </cell>
          <cell r="G390">
            <v>17412</v>
          </cell>
          <cell r="H390">
            <v>0</v>
          </cell>
        </row>
        <row r="391">
          <cell r="A391" t="str">
            <v>2.2.2.3.5</v>
          </cell>
          <cell r="B391" t="str">
            <v xml:space="preserve"> SERVICIOS ADMINISTRATIVOS </v>
          </cell>
          <cell r="C391">
            <v>992832.32720000297</v>
          </cell>
          <cell r="D391">
            <v>0</v>
          </cell>
          <cell r="E391">
            <v>317099.04310000001</v>
          </cell>
          <cell r="F391">
            <v>0</v>
          </cell>
          <cell r="G391">
            <v>1309931.3703000029</v>
          </cell>
          <cell r="H391">
            <v>0</v>
          </cell>
        </row>
        <row r="392">
          <cell r="A392" t="str">
            <v>2.2.2.3.5.1</v>
          </cell>
          <cell r="B392" t="str">
            <v>SERVICIOS ADMINISTRATIVOS</v>
          </cell>
          <cell r="C392">
            <v>992832.32720000297</v>
          </cell>
          <cell r="D392">
            <v>0</v>
          </cell>
          <cell r="E392">
            <v>317099.04310000001</v>
          </cell>
          <cell r="F392">
            <v>0</v>
          </cell>
          <cell r="G392">
            <v>1309931.3703000029</v>
          </cell>
          <cell r="H392">
            <v>0</v>
          </cell>
        </row>
        <row r="393">
          <cell r="A393" t="str">
            <v>2.2.2.3.6</v>
          </cell>
          <cell r="B393" t="str">
            <v xml:space="preserve"> HONORARIOS </v>
          </cell>
          <cell r="C393">
            <v>95316.5</v>
          </cell>
          <cell r="D393">
            <v>0</v>
          </cell>
          <cell r="E393">
            <v>15400</v>
          </cell>
          <cell r="F393">
            <v>0</v>
          </cell>
          <cell r="G393">
            <v>110716.5</v>
          </cell>
          <cell r="H393">
            <v>0</v>
          </cell>
        </row>
        <row r="394">
          <cell r="A394" t="str">
            <v>2.2.2.3.6.1</v>
          </cell>
          <cell r="B394" t="str">
            <v xml:space="preserve"> HONORARIOS A PERSONAS FISICAS </v>
          </cell>
          <cell r="C394">
            <v>33716.5</v>
          </cell>
          <cell r="D394">
            <v>0</v>
          </cell>
          <cell r="E394">
            <v>0</v>
          </cell>
          <cell r="F394">
            <v>0</v>
          </cell>
          <cell r="G394">
            <v>33716.5</v>
          </cell>
          <cell r="H394">
            <v>0</v>
          </cell>
        </row>
        <row r="395">
          <cell r="A395" t="str">
            <v>2.2.2.3.6.1.1</v>
          </cell>
          <cell r="B395" t="str">
            <v>HONORARIOS A PERSONAS FISICAS RESIDENTES NACIONALES</v>
          </cell>
          <cell r="C395">
            <v>33716.5</v>
          </cell>
          <cell r="D395">
            <v>0</v>
          </cell>
          <cell r="E395">
            <v>0</v>
          </cell>
          <cell r="F395">
            <v>0</v>
          </cell>
          <cell r="G395">
            <v>33716.5</v>
          </cell>
          <cell r="H395">
            <v>0</v>
          </cell>
        </row>
        <row r="396">
          <cell r="A396" t="str">
            <v>2.2.2.3.6.2</v>
          </cell>
          <cell r="B396" t="str">
            <v xml:space="preserve"> HONORARIOS A PERSONAS MORALES </v>
          </cell>
          <cell r="C396">
            <v>61600</v>
          </cell>
          <cell r="D396">
            <v>0</v>
          </cell>
          <cell r="E396">
            <v>15400</v>
          </cell>
          <cell r="F396">
            <v>0</v>
          </cell>
          <cell r="G396">
            <v>77000</v>
          </cell>
          <cell r="H396">
            <v>0</v>
          </cell>
        </row>
        <row r="397">
          <cell r="A397" t="str">
            <v>2.2.2.3.6.2.1</v>
          </cell>
          <cell r="B397" t="str">
            <v>HONORARIOS A PERSONAS MORALES RESIDENTES  NACIONALES</v>
          </cell>
          <cell r="C397">
            <v>61600</v>
          </cell>
          <cell r="D397">
            <v>0</v>
          </cell>
          <cell r="E397">
            <v>15400</v>
          </cell>
          <cell r="F397">
            <v>0</v>
          </cell>
          <cell r="G397">
            <v>77000</v>
          </cell>
          <cell r="H397">
            <v>0</v>
          </cell>
        </row>
        <row r="398">
          <cell r="A398" t="str">
            <v>2.2.2.3.7</v>
          </cell>
          <cell r="B398" t="str">
            <v xml:space="preserve"> ARRENDAMIENTOS </v>
          </cell>
          <cell r="C398">
            <v>160214.64000000013</v>
          </cell>
          <cell r="D398">
            <v>0</v>
          </cell>
          <cell r="E398">
            <v>37199.120000000003</v>
          </cell>
          <cell r="F398">
            <v>0</v>
          </cell>
          <cell r="G398">
            <v>197413.76000000013</v>
          </cell>
          <cell r="H398">
            <v>0</v>
          </cell>
        </row>
        <row r="399">
          <cell r="A399" t="str">
            <v>2.2.2.3.7.1</v>
          </cell>
          <cell r="B399" t="str">
            <v>ARRENDAMIENTO A PERSONAS FISICAS RESIDENTES NACIONALES</v>
          </cell>
          <cell r="C399">
            <v>142940.68000000017</v>
          </cell>
          <cell r="D399">
            <v>0</v>
          </cell>
          <cell r="E399">
            <v>31469.63</v>
          </cell>
          <cell r="F399">
            <v>0</v>
          </cell>
          <cell r="G399">
            <v>174410.31000000017</v>
          </cell>
          <cell r="H399">
            <v>0</v>
          </cell>
        </row>
        <row r="400">
          <cell r="A400" t="str">
            <v>2.2.2.3.7.2</v>
          </cell>
          <cell r="B400" t="str">
            <v>ARRENDAMIENTO A PERSONAS MORALES RESIDENTES NACIONALES</v>
          </cell>
          <cell r="C400">
            <v>17273.959999999963</v>
          </cell>
          <cell r="D400">
            <v>0</v>
          </cell>
          <cell r="E400">
            <v>5729.49</v>
          </cell>
          <cell r="F400">
            <v>0</v>
          </cell>
          <cell r="G400">
            <v>23003.449999999961</v>
          </cell>
          <cell r="H400">
            <v>0</v>
          </cell>
        </row>
        <row r="401">
          <cell r="A401" t="str">
            <v>2.2.2.3.8</v>
          </cell>
          <cell r="B401" t="str">
            <v xml:space="preserve"> COMBUSTIBLES Y LUBRICANTES </v>
          </cell>
          <cell r="C401">
            <v>68243.24000000034</v>
          </cell>
          <cell r="D401">
            <v>0</v>
          </cell>
          <cell r="E401">
            <v>18462.61</v>
          </cell>
          <cell r="F401">
            <v>0</v>
          </cell>
          <cell r="G401">
            <v>86705.850000000341</v>
          </cell>
          <cell r="H401">
            <v>0</v>
          </cell>
        </row>
        <row r="402">
          <cell r="A402" t="str">
            <v>2.2.2.3.8.1</v>
          </cell>
          <cell r="B402" t="str">
            <v>GASOLINA</v>
          </cell>
          <cell r="C402">
            <v>68243.24000000034</v>
          </cell>
          <cell r="D402">
            <v>0</v>
          </cell>
          <cell r="E402">
            <v>18462.61</v>
          </cell>
          <cell r="F402">
            <v>0</v>
          </cell>
          <cell r="G402">
            <v>86705.850000000341</v>
          </cell>
          <cell r="H402">
            <v>0</v>
          </cell>
        </row>
        <row r="403">
          <cell r="A403" t="str">
            <v>2.2.2.3.9</v>
          </cell>
          <cell r="B403" t="str">
            <v xml:space="preserve"> VIATICOS Y GASTOS DE VIAJE </v>
          </cell>
          <cell r="C403">
            <v>22451.665400000089</v>
          </cell>
          <cell r="D403">
            <v>0</v>
          </cell>
          <cell r="E403">
            <v>5431.7500999999993</v>
          </cell>
          <cell r="F403">
            <v>0</v>
          </cell>
          <cell r="G403">
            <v>27883.41550000009</v>
          </cell>
          <cell r="H403">
            <v>0</v>
          </cell>
        </row>
        <row r="404">
          <cell r="A404" t="str">
            <v>2.2.2.3.9.1</v>
          </cell>
          <cell r="B404" t="str">
            <v>HOSPEDAJE</v>
          </cell>
          <cell r="C404">
            <v>2518.0400000000081</v>
          </cell>
          <cell r="D404">
            <v>0</v>
          </cell>
          <cell r="E404">
            <v>632.88</v>
          </cell>
          <cell r="F404">
            <v>0</v>
          </cell>
          <cell r="G404">
            <v>3150.9200000000083</v>
          </cell>
          <cell r="H404">
            <v>0</v>
          </cell>
        </row>
        <row r="405">
          <cell r="A405" t="str">
            <v>2.2.2.3.9.2</v>
          </cell>
          <cell r="B405" t="str">
            <v>IMPUESTO DE HOSPEDAJE</v>
          </cell>
          <cell r="C405">
            <v>99.06000000000131</v>
          </cell>
          <cell r="D405">
            <v>0</v>
          </cell>
          <cell r="E405">
            <v>12.66</v>
          </cell>
          <cell r="F405">
            <v>0</v>
          </cell>
          <cell r="G405">
            <v>111.72000000000131</v>
          </cell>
          <cell r="H405">
            <v>0</v>
          </cell>
        </row>
        <row r="406">
          <cell r="A406" t="str">
            <v>2.2.2.3.9.3</v>
          </cell>
          <cell r="B406" t="str">
            <v>CONSUMO DE ALIMENTOS (VIATICOS)</v>
          </cell>
          <cell r="C406">
            <v>1926.7299999999959</v>
          </cell>
          <cell r="D406">
            <v>0</v>
          </cell>
          <cell r="E406">
            <v>319</v>
          </cell>
          <cell r="F406">
            <v>0</v>
          </cell>
          <cell r="G406">
            <v>2245.7299999999959</v>
          </cell>
          <cell r="H406">
            <v>0</v>
          </cell>
        </row>
        <row r="407">
          <cell r="A407" t="str">
            <v>2.2.2.3.9.4</v>
          </cell>
          <cell r="B407" t="str">
            <v>CUOTAS DE PEAJE</v>
          </cell>
          <cell r="C407">
            <v>15926.695399999997</v>
          </cell>
          <cell r="D407">
            <v>0</v>
          </cell>
          <cell r="E407">
            <v>3075.8400999999999</v>
          </cell>
          <cell r="F407">
            <v>0</v>
          </cell>
          <cell r="G407">
            <v>19002.535499999998</v>
          </cell>
          <cell r="H407">
            <v>0</v>
          </cell>
        </row>
        <row r="408">
          <cell r="A408" t="str">
            <v>2.2.2.3.9.6</v>
          </cell>
          <cell r="B408" t="str">
            <v>SERVICIO DE TAXI</v>
          </cell>
          <cell r="C408">
            <v>660</v>
          </cell>
          <cell r="D408">
            <v>0</v>
          </cell>
          <cell r="E408">
            <v>0</v>
          </cell>
          <cell r="F408">
            <v>0</v>
          </cell>
          <cell r="G408">
            <v>660</v>
          </cell>
          <cell r="H408">
            <v>0</v>
          </cell>
        </row>
        <row r="409">
          <cell r="A409" t="str">
            <v>2.2.2.3.9.7</v>
          </cell>
          <cell r="B409" t="str">
            <v>BOLETOS PASAJE AUTOBUSES</v>
          </cell>
          <cell r="C409">
            <v>1321.1400000000867</v>
          </cell>
          <cell r="D409">
            <v>0</v>
          </cell>
          <cell r="E409">
            <v>1391.37</v>
          </cell>
          <cell r="F409">
            <v>0</v>
          </cell>
          <cell r="G409">
            <v>2712.5100000000866</v>
          </cell>
          <cell r="H409">
            <v>0</v>
          </cell>
        </row>
        <row r="410">
          <cell r="A410" t="str">
            <v>2.2.2.3.10</v>
          </cell>
          <cell r="B410" t="str">
            <v xml:space="preserve"> DEPRECIACIONES </v>
          </cell>
          <cell r="C410">
            <v>256659.06770000968</v>
          </cell>
          <cell r="D410">
            <v>0</v>
          </cell>
          <cell r="E410">
            <v>63679.400299999994</v>
          </cell>
          <cell r="F410">
            <v>0</v>
          </cell>
          <cell r="G410">
            <v>320338.46800000966</v>
          </cell>
          <cell r="H410">
            <v>0</v>
          </cell>
        </row>
        <row r="411">
          <cell r="A411" t="str">
            <v>2.2.2.3.10.2</v>
          </cell>
          <cell r="B411" t="str">
            <v>DEPRECIACION DE MAQUINARIA Y EQUIPO</v>
          </cell>
          <cell r="C411">
            <v>245767.33440000983</v>
          </cell>
          <cell r="D411">
            <v>0</v>
          </cell>
          <cell r="E411">
            <v>61441.833599999998</v>
          </cell>
          <cell r="F411">
            <v>0</v>
          </cell>
          <cell r="G411">
            <v>307209.16800000984</v>
          </cell>
          <cell r="H411">
            <v>0</v>
          </cell>
        </row>
        <row r="412">
          <cell r="A412" t="str">
            <v>2.2.2.3.10.3</v>
          </cell>
          <cell r="B412" t="str">
            <v>DEPRECIACION DE EQUIPO DE TRANSPORTE</v>
          </cell>
          <cell r="C412">
            <v>6239.2399999999834</v>
          </cell>
          <cell r="D412">
            <v>0</v>
          </cell>
          <cell r="E412">
            <v>1559.81</v>
          </cell>
          <cell r="F412">
            <v>0</v>
          </cell>
          <cell r="G412">
            <v>7799.0499999999829</v>
          </cell>
          <cell r="H412">
            <v>0</v>
          </cell>
        </row>
        <row r="413">
          <cell r="A413" t="str">
            <v>2.2.2.3.10.4</v>
          </cell>
          <cell r="B413" t="str">
            <v>DEPRECIACION DE MOBILIARIO Y EQUIPO DE OFICINA</v>
          </cell>
          <cell r="C413">
            <v>269.73320000000012</v>
          </cell>
          <cell r="D413">
            <v>0</v>
          </cell>
          <cell r="E413">
            <v>67.433300000000003</v>
          </cell>
          <cell r="F413">
            <v>0</v>
          </cell>
          <cell r="G413">
            <v>337.16650000000016</v>
          </cell>
          <cell r="H413">
            <v>0</v>
          </cell>
        </row>
        <row r="414">
          <cell r="A414" t="str">
            <v>2.2.2.3.10.5</v>
          </cell>
          <cell r="B414" t="str">
            <v>DEPRECIACION DE EQUIPO DE COMPUTO</v>
          </cell>
          <cell r="C414">
            <v>4382.760099999854</v>
          </cell>
          <cell r="D414">
            <v>0</v>
          </cell>
          <cell r="E414">
            <v>610.32339999999999</v>
          </cell>
          <cell r="F414">
            <v>0</v>
          </cell>
          <cell r="G414">
            <v>4993.0834999998542</v>
          </cell>
          <cell r="H414">
            <v>0</v>
          </cell>
        </row>
        <row r="415">
          <cell r="A415" t="str">
            <v>2.2.2.3.12</v>
          </cell>
          <cell r="B415" t="str">
            <v xml:space="preserve"> TELEFONO </v>
          </cell>
          <cell r="C415">
            <v>46116.449999997625</v>
          </cell>
          <cell r="D415">
            <v>0</v>
          </cell>
          <cell r="E415">
            <v>11620.92</v>
          </cell>
          <cell r="F415">
            <v>0</v>
          </cell>
          <cell r="G415">
            <v>57737.369999997623</v>
          </cell>
          <cell r="H415">
            <v>0</v>
          </cell>
        </row>
        <row r="416">
          <cell r="A416" t="str">
            <v>2.2.2.3.12.1</v>
          </cell>
          <cell r="B416" t="str">
            <v>TELEFONO FIJO</v>
          </cell>
          <cell r="C416">
            <v>8924.1199999999371</v>
          </cell>
          <cell r="D416">
            <v>0</v>
          </cell>
          <cell r="E416">
            <v>2231.0300000000002</v>
          </cell>
          <cell r="F416">
            <v>0</v>
          </cell>
          <cell r="G416">
            <v>11155.149999999938</v>
          </cell>
          <cell r="H416">
            <v>0</v>
          </cell>
        </row>
        <row r="417">
          <cell r="A417" t="str">
            <v>2.2.2.3.12.2</v>
          </cell>
          <cell r="B417" t="str">
            <v xml:space="preserve"> SERVICIO DE TELEFONIA CELULAR </v>
          </cell>
          <cell r="C417">
            <v>37192.329999997688</v>
          </cell>
          <cell r="D417">
            <v>0</v>
          </cell>
          <cell r="E417">
            <v>9389.89</v>
          </cell>
          <cell r="F417">
            <v>0</v>
          </cell>
          <cell r="G417">
            <v>46582.219999997687</v>
          </cell>
          <cell r="H417">
            <v>0</v>
          </cell>
        </row>
        <row r="418">
          <cell r="A418" t="str">
            <v>2.2.2.3.12.2.1</v>
          </cell>
          <cell r="B418" t="str">
            <v>SERVICIO DE TELEFONIA CELULAR</v>
          </cell>
          <cell r="C418">
            <v>37192.329999997688</v>
          </cell>
          <cell r="D418">
            <v>0</v>
          </cell>
          <cell r="E418">
            <v>9389.89</v>
          </cell>
          <cell r="F418">
            <v>0</v>
          </cell>
          <cell r="G418">
            <v>46582.219999997687</v>
          </cell>
          <cell r="H418">
            <v>0</v>
          </cell>
        </row>
        <row r="419">
          <cell r="A419" t="str">
            <v>2.2.2.3.13</v>
          </cell>
          <cell r="B419" t="str">
            <v>INTERNET</v>
          </cell>
          <cell r="C419">
            <v>300</v>
          </cell>
          <cell r="D419">
            <v>0</v>
          </cell>
          <cell r="E419">
            <v>100</v>
          </cell>
          <cell r="F419">
            <v>0</v>
          </cell>
          <cell r="G419">
            <v>400</v>
          </cell>
          <cell r="H419">
            <v>0</v>
          </cell>
        </row>
        <row r="420">
          <cell r="A420" t="str">
            <v>2.2.2.3.14</v>
          </cell>
          <cell r="B420" t="str">
            <v xml:space="preserve"> AGUA </v>
          </cell>
          <cell r="C420">
            <v>748</v>
          </cell>
          <cell r="D420">
            <v>0</v>
          </cell>
          <cell r="E420">
            <v>352</v>
          </cell>
          <cell r="F420">
            <v>0</v>
          </cell>
          <cell r="G420">
            <v>1100</v>
          </cell>
          <cell r="H420">
            <v>0</v>
          </cell>
        </row>
        <row r="421">
          <cell r="A421" t="str">
            <v>2.2.2.3.14.3</v>
          </cell>
          <cell r="B421" t="str">
            <v>AGUA PURIFICADA (GASTOS)</v>
          </cell>
          <cell r="C421">
            <v>748</v>
          </cell>
          <cell r="D421">
            <v>0</v>
          </cell>
          <cell r="E421">
            <v>352</v>
          </cell>
          <cell r="F421">
            <v>0</v>
          </cell>
          <cell r="G421">
            <v>1100</v>
          </cell>
          <cell r="H421">
            <v>0</v>
          </cell>
        </row>
        <row r="422">
          <cell r="A422" t="str">
            <v>2.2.2.3.15</v>
          </cell>
          <cell r="B422" t="str">
            <v xml:space="preserve"> ENERGIA ELECTRICA </v>
          </cell>
          <cell r="C422">
            <v>354.22000000000111</v>
          </cell>
          <cell r="D422">
            <v>0</v>
          </cell>
          <cell r="E422">
            <v>0</v>
          </cell>
          <cell r="F422">
            <v>0</v>
          </cell>
          <cell r="G422">
            <v>354.22000000000111</v>
          </cell>
          <cell r="H422">
            <v>0</v>
          </cell>
        </row>
        <row r="423">
          <cell r="A423" t="str">
            <v>2.2.2.3.15.1</v>
          </cell>
          <cell r="B423" t="str">
            <v>ENERGIA ELECTRICA</v>
          </cell>
          <cell r="C423">
            <v>327.99000000000115</v>
          </cell>
          <cell r="D423">
            <v>0</v>
          </cell>
          <cell r="E423">
            <v>0</v>
          </cell>
          <cell r="F423">
            <v>0</v>
          </cell>
          <cell r="G423">
            <v>327.99000000000115</v>
          </cell>
          <cell r="H423">
            <v>0</v>
          </cell>
        </row>
        <row r="424">
          <cell r="A424" t="str">
            <v>2.2.2.3.15.2</v>
          </cell>
          <cell r="B424" t="str">
            <v>DAP (DERECHO DE ALUMBRADO PUBLICO)</v>
          </cell>
          <cell r="C424">
            <v>26.229999999999961</v>
          </cell>
          <cell r="D424">
            <v>0</v>
          </cell>
          <cell r="E424">
            <v>0</v>
          </cell>
          <cell r="F424">
            <v>0</v>
          </cell>
          <cell r="G424">
            <v>26.229999999999961</v>
          </cell>
          <cell r="H424">
            <v>0</v>
          </cell>
        </row>
        <row r="425">
          <cell r="A425" t="str">
            <v>2.2.2.3.16</v>
          </cell>
          <cell r="B425" t="str">
            <v xml:space="preserve"> VIGILANCIA Y SEGURIDAD </v>
          </cell>
          <cell r="C425">
            <v>4715.3599999999933</v>
          </cell>
          <cell r="D425">
            <v>0</v>
          </cell>
          <cell r="E425">
            <v>1178.8399999999999</v>
          </cell>
          <cell r="F425">
            <v>0</v>
          </cell>
          <cell r="G425">
            <v>5894.1999999999935</v>
          </cell>
          <cell r="H425">
            <v>0</v>
          </cell>
        </row>
        <row r="426">
          <cell r="A426" t="str">
            <v>2.2.2.3.16.1</v>
          </cell>
          <cell r="B426" t="str">
            <v>MONITOREO ALARMA</v>
          </cell>
          <cell r="C426">
            <v>4715.3599999999933</v>
          </cell>
          <cell r="D426">
            <v>0</v>
          </cell>
          <cell r="E426">
            <v>1178.8399999999999</v>
          </cell>
          <cell r="F426">
            <v>0</v>
          </cell>
          <cell r="G426">
            <v>5894.1999999999935</v>
          </cell>
          <cell r="H426">
            <v>0</v>
          </cell>
        </row>
        <row r="427">
          <cell r="A427" t="str">
            <v>2.2.2.3.17</v>
          </cell>
          <cell r="B427" t="str">
            <v>LIMPIEZA Y ASEO</v>
          </cell>
          <cell r="C427">
            <v>3200</v>
          </cell>
          <cell r="D427">
            <v>0</v>
          </cell>
          <cell r="E427">
            <v>0</v>
          </cell>
          <cell r="F427">
            <v>0</v>
          </cell>
          <cell r="G427">
            <v>3200</v>
          </cell>
          <cell r="H427">
            <v>0</v>
          </cell>
        </row>
        <row r="428">
          <cell r="A428" t="str">
            <v>2.2.2.3.18</v>
          </cell>
          <cell r="B428" t="str">
            <v xml:space="preserve"> PAPELERIA Y ARTICULOS DE OFICINA </v>
          </cell>
          <cell r="C428">
            <v>37623.110000000015</v>
          </cell>
          <cell r="D428">
            <v>0</v>
          </cell>
          <cell r="E428">
            <v>14740.8</v>
          </cell>
          <cell r="F428">
            <v>0</v>
          </cell>
          <cell r="G428">
            <v>52363.910000000018</v>
          </cell>
          <cell r="H428">
            <v>0</v>
          </cell>
        </row>
        <row r="429">
          <cell r="A429" t="str">
            <v>2.2.2.3.18.1</v>
          </cell>
          <cell r="B429" t="str">
            <v>PAPELERIA Y ARTICULOS DE OFICINA</v>
          </cell>
          <cell r="C429">
            <v>37623.110000000015</v>
          </cell>
          <cell r="D429">
            <v>0</v>
          </cell>
          <cell r="E429">
            <v>14740.8</v>
          </cell>
          <cell r="F429">
            <v>0</v>
          </cell>
          <cell r="G429">
            <v>52363.910000000018</v>
          </cell>
          <cell r="H429">
            <v>0</v>
          </cell>
        </row>
        <row r="430">
          <cell r="A430" t="str">
            <v>2.2.2.3.19</v>
          </cell>
          <cell r="B430" t="str">
            <v xml:space="preserve"> MANTENIMIENTO Y CONSERVACION </v>
          </cell>
          <cell r="C430">
            <v>85710.574799999275</v>
          </cell>
          <cell r="D430">
            <v>0</v>
          </cell>
          <cell r="E430">
            <v>14827</v>
          </cell>
          <cell r="F430">
            <v>0</v>
          </cell>
          <cell r="G430">
            <v>100537.57479999927</v>
          </cell>
          <cell r="H430">
            <v>0</v>
          </cell>
        </row>
        <row r="431">
          <cell r="A431" t="str">
            <v>2.2.2.3.19.1</v>
          </cell>
          <cell r="B431" t="str">
            <v>MANTENIMIENTO DE MAQUINARIA Y EQUIPO</v>
          </cell>
          <cell r="C431">
            <v>66632</v>
          </cell>
          <cell r="D431">
            <v>0</v>
          </cell>
          <cell r="E431">
            <v>14388</v>
          </cell>
          <cell r="F431">
            <v>0</v>
          </cell>
          <cell r="G431">
            <v>81020</v>
          </cell>
          <cell r="H431">
            <v>0</v>
          </cell>
        </row>
        <row r="432">
          <cell r="A432" t="str">
            <v>2.2.2.3.19.5</v>
          </cell>
          <cell r="B432" t="str">
            <v>MANTENIMIENTO DE EQUIPO DE TRANSPORTE</v>
          </cell>
          <cell r="C432">
            <v>12618.974799999269</v>
          </cell>
          <cell r="D432">
            <v>0</v>
          </cell>
          <cell r="E432">
            <v>0</v>
          </cell>
          <cell r="F432">
            <v>0</v>
          </cell>
          <cell r="G432">
            <v>12618.974799999269</v>
          </cell>
          <cell r="H432">
            <v>0</v>
          </cell>
        </row>
        <row r="433">
          <cell r="A433" t="str">
            <v>2.2.2.3.19.7</v>
          </cell>
          <cell r="B433" t="str">
            <v>MANTENIMIENTO DE OTROS EQUIPOS</v>
          </cell>
          <cell r="C433">
            <v>6459.6000000000058</v>
          </cell>
          <cell r="D433">
            <v>0</v>
          </cell>
          <cell r="E433">
            <v>439</v>
          </cell>
          <cell r="F433">
            <v>0</v>
          </cell>
          <cell r="G433">
            <v>6898.6000000000058</v>
          </cell>
          <cell r="H433">
            <v>0</v>
          </cell>
        </row>
        <row r="434">
          <cell r="A434" t="str">
            <v>2.2.2.3.20</v>
          </cell>
          <cell r="B434" t="str">
            <v xml:space="preserve"> SEGUROS Y FIANZAS </v>
          </cell>
          <cell r="C434">
            <v>15535.61</v>
          </cell>
          <cell r="D434">
            <v>0</v>
          </cell>
          <cell r="E434">
            <v>1675.44</v>
          </cell>
          <cell r="F434">
            <v>0</v>
          </cell>
          <cell r="G434">
            <v>17211.05</v>
          </cell>
          <cell r="H434">
            <v>0</v>
          </cell>
        </row>
        <row r="435">
          <cell r="A435" t="str">
            <v>2.2.2.3.20.3</v>
          </cell>
          <cell r="B435" t="str">
            <v>SEGUROS DE AUTOMOVIL</v>
          </cell>
          <cell r="C435">
            <v>15276.970000000001</v>
          </cell>
          <cell r="D435">
            <v>0</v>
          </cell>
          <cell r="E435">
            <v>1610.78</v>
          </cell>
          <cell r="F435">
            <v>0</v>
          </cell>
          <cell r="G435">
            <v>16887.75</v>
          </cell>
          <cell r="H435">
            <v>0</v>
          </cell>
        </row>
        <row r="436">
          <cell r="A436" t="str">
            <v>2.2.2.3.20.7</v>
          </cell>
          <cell r="B436" t="str">
            <v>OTROS SEGUROS Y FIANZAS</v>
          </cell>
          <cell r="C436">
            <v>258.63999999999942</v>
          </cell>
          <cell r="D436">
            <v>0</v>
          </cell>
          <cell r="E436">
            <v>64.66</v>
          </cell>
          <cell r="F436">
            <v>0</v>
          </cell>
          <cell r="G436">
            <v>323.29999999999939</v>
          </cell>
          <cell r="H436">
            <v>0</v>
          </cell>
        </row>
        <row r="437">
          <cell r="A437" t="str">
            <v>2.2.2.3.21</v>
          </cell>
          <cell r="B437" t="str">
            <v xml:space="preserve"> OTROS IMPUESTOS Y DERECHOS </v>
          </cell>
          <cell r="C437">
            <v>578</v>
          </cell>
          <cell r="D437">
            <v>0</v>
          </cell>
          <cell r="E437">
            <v>669.42</v>
          </cell>
          <cell r="F437">
            <v>0</v>
          </cell>
          <cell r="G437">
            <v>1247.42</v>
          </cell>
          <cell r="H437">
            <v>0</v>
          </cell>
        </row>
        <row r="438">
          <cell r="A438" t="str">
            <v>2.2.2.3.21.3</v>
          </cell>
          <cell r="B438" t="str">
            <v>PAGO DE DERECHOS</v>
          </cell>
          <cell r="C438">
            <v>578</v>
          </cell>
          <cell r="D438">
            <v>0</v>
          </cell>
          <cell r="E438">
            <v>669.42</v>
          </cell>
          <cell r="F438">
            <v>0</v>
          </cell>
          <cell r="G438">
            <v>1247.42</v>
          </cell>
          <cell r="H438">
            <v>0</v>
          </cell>
        </row>
        <row r="439">
          <cell r="A439" t="str">
            <v>2.2.2.3.23</v>
          </cell>
          <cell r="B439" t="str">
            <v xml:space="preserve"> MULTAS </v>
          </cell>
          <cell r="C439">
            <v>2140.3999999999996</v>
          </cell>
          <cell r="D439">
            <v>0</v>
          </cell>
          <cell r="E439">
            <v>0</v>
          </cell>
          <cell r="F439">
            <v>0</v>
          </cell>
          <cell r="G439">
            <v>2140.3999999999996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2140.3999999999996</v>
          </cell>
          <cell r="D440">
            <v>0</v>
          </cell>
          <cell r="E440">
            <v>0</v>
          </cell>
          <cell r="F440">
            <v>0</v>
          </cell>
          <cell r="G440">
            <v>2140.3999999999996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7327.5862999999954</v>
          </cell>
          <cell r="D441">
            <v>0</v>
          </cell>
          <cell r="E441">
            <v>1551.7240999999999</v>
          </cell>
          <cell r="F441">
            <v>0</v>
          </cell>
          <cell r="G441">
            <v>8879.3103999999948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7327.5862999999954</v>
          </cell>
          <cell r="D442">
            <v>0</v>
          </cell>
          <cell r="E442">
            <v>1551.7240999999999</v>
          </cell>
          <cell r="F442">
            <v>0</v>
          </cell>
          <cell r="G442">
            <v>8879.3103999999948</v>
          </cell>
          <cell r="H442">
            <v>0</v>
          </cell>
        </row>
        <row r="443">
          <cell r="A443" t="str">
            <v>2.2.2.3.33</v>
          </cell>
          <cell r="B443" t="str">
            <v>COMISIONES SOBRE VENTAS</v>
          </cell>
          <cell r="C443">
            <v>14500.000000000002</v>
          </cell>
          <cell r="D443">
            <v>0</v>
          </cell>
          <cell r="E443">
            <v>0</v>
          </cell>
          <cell r="F443">
            <v>0</v>
          </cell>
          <cell r="G443">
            <v>14500.000000000002</v>
          </cell>
          <cell r="H443">
            <v>0</v>
          </cell>
        </row>
        <row r="444">
          <cell r="A444" t="str">
            <v>2.2.2.3.34</v>
          </cell>
          <cell r="B444" t="str">
            <v xml:space="preserve"> COMISIONES BANCARIAS </v>
          </cell>
          <cell r="C444">
            <v>4407.9799999998941</v>
          </cell>
          <cell r="D444">
            <v>0</v>
          </cell>
          <cell r="E444">
            <v>762.11999999999989</v>
          </cell>
          <cell r="F444">
            <v>0.11</v>
          </cell>
          <cell r="G444">
            <v>5169.9899999998943</v>
          </cell>
          <cell r="H444">
            <v>0</v>
          </cell>
        </row>
        <row r="445">
          <cell r="A445" t="str">
            <v>2.2.2.3.34.1</v>
          </cell>
          <cell r="B445" t="str">
            <v>COMISIONES BANCARIAS</v>
          </cell>
          <cell r="C445">
            <v>4407.9799999998941</v>
          </cell>
          <cell r="D445">
            <v>0</v>
          </cell>
          <cell r="E445">
            <v>762.11999999999989</v>
          </cell>
          <cell r="F445">
            <v>0.11</v>
          </cell>
          <cell r="G445">
            <v>5169.9899999998943</v>
          </cell>
          <cell r="H445">
            <v>0</v>
          </cell>
        </row>
        <row r="446">
          <cell r="A446" t="str">
            <v>2.2.2.3.36</v>
          </cell>
          <cell r="B446" t="str">
            <v>OTRAS COMISIONES</v>
          </cell>
          <cell r="C446">
            <v>0</v>
          </cell>
          <cell r="D446">
            <v>0</v>
          </cell>
          <cell r="E446">
            <v>20.689599999999999</v>
          </cell>
          <cell r="F446">
            <v>0</v>
          </cell>
          <cell r="G446">
            <v>20.689600000014551</v>
          </cell>
          <cell r="H446">
            <v>0</v>
          </cell>
        </row>
        <row r="447">
          <cell r="A447" t="str">
            <v>2.2.2.3.50</v>
          </cell>
          <cell r="B447" t="str">
            <v>CAFETERIA Y GASTOS DE COMEDOR</v>
          </cell>
          <cell r="C447">
            <v>12080.418799999577</v>
          </cell>
          <cell r="D447">
            <v>0</v>
          </cell>
          <cell r="E447">
            <v>5972.3795</v>
          </cell>
          <cell r="F447">
            <v>0</v>
          </cell>
          <cell r="G447">
            <v>18052.798299999577</v>
          </cell>
          <cell r="H447">
            <v>0</v>
          </cell>
        </row>
        <row r="448">
          <cell r="A448" t="str">
            <v>2.2.2.3.54</v>
          </cell>
          <cell r="B448" t="str">
            <v>RENTA DE AUTOMOVILES</v>
          </cell>
          <cell r="C448">
            <v>130556.27999999968</v>
          </cell>
          <cell r="D448">
            <v>0</v>
          </cell>
          <cell r="E448">
            <v>32639.07</v>
          </cell>
          <cell r="F448">
            <v>0</v>
          </cell>
          <cell r="G448">
            <v>163195.34999999969</v>
          </cell>
          <cell r="H448">
            <v>0</v>
          </cell>
        </row>
        <row r="449">
          <cell r="A449" t="str">
            <v>2.2.2.3.61</v>
          </cell>
          <cell r="B449" t="str">
            <v>GASTOS VARIOS</v>
          </cell>
          <cell r="C449">
            <v>6622.8491000003996</v>
          </cell>
          <cell r="D449">
            <v>0</v>
          </cell>
          <cell r="E449">
            <v>89.5</v>
          </cell>
          <cell r="F449">
            <v>0</v>
          </cell>
          <cell r="G449">
            <v>6712.3491000003996</v>
          </cell>
          <cell r="H449">
            <v>0</v>
          </cell>
        </row>
        <row r="450">
          <cell r="A450" t="str">
            <v>2.2.2.3.72</v>
          </cell>
          <cell r="B450" t="str">
            <v>ESTACIONAMIENTOS PUBLICOS</v>
          </cell>
          <cell r="C450">
            <v>1522.748299999992</v>
          </cell>
          <cell r="D450">
            <v>0</v>
          </cell>
          <cell r="E450">
            <v>250.3997</v>
          </cell>
          <cell r="F450">
            <v>0</v>
          </cell>
          <cell r="G450">
            <v>1773.147999999992</v>
          </cell>
          <cell r="H450">
            <v>0</v>
          </cell>
        </row>
        <row r="451">
          <cell r="A451" t="str">
            <v>2.2.2.3.82</v>
          </cell>
          <cell r="B451" t="str">
            <v xml:space="preserve"> OTROS GASTOS GENERALES </v>
          </cell>
          <cell r="C451">
            <v>3037.9800000006435</v>
          </cell>
          <cell r="D451">
            <v>0</v>
          </cell>
          <cell r="E451">
            <v>476.23</v>
          </cell>
          <cell r="F451">
            <v>0</v>
          </cell>
          <cell r="G451">
            <v>3514.2100000006435</v>
          </cell>
          <cell r="H451">
            <v>0</v>
          </cell>
        </row>
        <row r="452">
          <cell r="A452" t="str">
            <v>2.2.2.3.82.1</v>
          </cell>
          <cell r="B452" t="str">
            <v>SERVICIOS TENENCIA/REFRENDO</v>
          </cell>
          <cell r="C452">
            <v>1187.310000000638</v>
          </cell>
          <cell r="D452">
            <v>0</v>
          </cell>
          <cell r="E452">
            <v>29.98</v>
          </cell>
          <cell r="F452">
            <v>0</v>
          </cell>
          <cell r="G452">
            <v>1217.290000000638</v>
          </cell>
          <cell r="H452">
            <v>0</v>
          </cell>
        </row>
        <row r="453">
          <cell r="A453" t="str">
            <v>2.2.2.3.82.3</v>
          </cell>
          <cell r="B453" t="str">
            <v>EMPAQUES, ENVIOS</v>
          </cell>
          <cell r="C453">
            <v>1850.6700000000055</v>
          </cell>
          <cell r="D453">
            <v>0</v>
          </cell>
          <cell r="E453">
            <v>446.25</v>
          </cell>
          <cell r="F453">
            <v>0</v>
          </cell>
          <cell r="G453">
            <v>2296.9200000000055</v>
          </cell>
          <cell r="H453">
            <v>0</v>
          </cell>
        </row>
        <row r="454">
          <cell r="A454" t="str">
            <v>2.3</v>
          </cell>
          <cell r="B454" t="str">
            <v xml:space="preserve"> OTROS INGRESOS Y OTROS GASTOS </v>
          </cell>
          <cell r="C454">
            <v>0</v>
          </cell>
          <cell r="D454">
            <v>-94031.047430000719</v>
          </cell>
          <cell r="E454">
            <v>14533.834201</v>
          </cell>
          <cell r="F454">
            <v>4.36E-2</v>
          </cell>
          <cell r="G454">
            <v>0</v>
          </cell>
          <cell r="H454">
            <v>-108564.83803100072</v>
          </cell>
        </row>
        <row r="455">
          <cell r="A455" t="str">
            <v>2.3.1</v>
          </cell>
          <cell r="B455" t="str">
            <v xml:space="preserve"> OTROS INGRESOS </v>
          </cell>
          <cell r="C455">
            <v>0</v>
          </cell>
          <cell r="D455">
            <v>-62.227699000028224</v>
          </cell>
          <cell r="E455">
            <v>0.19420100000000001</v>
          </cell>
          <cell r="F455">
            <v>4.36E-2</v>
          </cell>
          <cell r="G455">
            <v>0</v>
          </cell>
          <cell r="H455">
            <v>-62.378300000028226</v>
          </cell>
        </row>
        <row r="456">
          <cell r="A456" t="str">
            <v>2.3.1.13</v>
          </cell>
          <cell r="B456" t="str">
            <v>AJUSTE POR SALDOS PEQUEÑOS</v>
          </cell>
          <cell r="C456">
            <v>0</v>
          </cell>
          <cell r="D456">
            <v>-61.227699000028224</v>
          </cell>
          <cell r="E456">
            <v>0.19420100000000001</v>
          </cell>
          <cell r="F456">
            <v>4.36E-2</v>
          </cell>
          <cell r="G456">
            <v>0</v>
          </cell>
          <cell r="H456">
            <v>-61.378300000028226</v>
          </cell>
        </row>
        <row r="457">
          <cell r="A457" t="str">
            <v>2.3.1.14</v>
          </cell>
          <cell r="B457" t="str">
            <v>REDONDEO</v>
          </cell>
          <cell r="C457">
            <v>0</v>
          </cell>
          <cell r="D457">
            <v>-0.99999999999999978</v>
          </cell>
          <cell r="E457">
            <v>0</v>
          </cell>
          <cell r="F457">
            <v>0</v>
          </cell>
          <cell r="G457">
            <v>0</v>
          </cell>
          <cell r="H457">
            <v>-0.99999999999999978</v>
          </cell>
        </row>
        <row r="458">
          <cell r="A458" t="str">
            <v>2.3.2</v>
          </cell>
          <cell r="B458" t="str">
            <v xml:space="preserve"> OTROS GASTOS </v>
          </cell>
          <cell r="C458">
            <v>93968.819731000694</v>
          </cell>
          <cell r="D458">
            <v>0</v>
          </cell>
          <cell r="E458">
            <v>14533.64</v>
          </cell>
          <cell r="F458">
            <v>0</v>
          </cell>
          <cell r="G458">
            <v>108502.45973100069</v>
          </cell>
          <cell r="H458">
            <v>0</v>
          </cell>
        </row>
        <row r="459">
          <cell r="A459" t="str">
            <v>2.3.2.1</v>
          </cell>
          <cell r="B459" t="str">
            <v>OTROS GASTOS</v>
          </cell>
          <cell r="C459">
            <v>22097.560000000871</v>
          </cell>
          <cell r="D459">
            <v>0</v>
          </cell>
          <cell r="E459">
            <v>4740.8899999999994</v>
          </cell>
          <cell r="F459">
            <v>0</v>
          </cell>
          <cell r="G459">
            <v>26838.45000000087</v>
          </cell>
          <cell r="H459">
            <v>0</v>
          </cell>
        </row>
        <row r="460">
          <cell r="A460" t="str">
            <v>2.3.2.11</v>
          </cell>
          <cell r="B460" t="str">
            <v>MERMAS Y/O DESPERDICIOS DE INVENTARIOS</v>
          </cell>
          <cell r="C460">
            <v>31364.899730999838</v>
          </cell>
          <cell r="D460">
            <v>0</v>
          </cell>
          <cell r="E460">
            <v>9792.75</v>
          </cell>
          <cell r="F460">
            <v>0</v>
          </cell>
          <cell r="G460">
            <v>41157.649730999838</v>
          </cell>
          <cell r="H460">
            <v>0</v>
          </cell>
        </row>
        <row r="461">
          <cell r="A461" t="str">
            <v>2.3.2.14</v>
          </cell>
          <cell r="B461" t="str">
            <v xml:space="preserve"> GASTOS PERSONALES </v>
          </cell>
          <cell r="C461">
            <v>40506.359999999986</v>
          </cell>
          <cell r="D461">
            <v>0</v>
          </cell>
          <cell r="E461">
            <v>0</v>
          </cell>
          <cell r="F461">
            <v>0</v>
          </cell>
          <cell r="G461">
            <v>40506.359999999986</v>
          </cell>
          <cell r="H461">
            <v>0</v>
          </cell>
        </row>
        <row r="462">
          <cell r="A462" t="str">
            <v>2.3.2.14.2</v>
          </cell>
          <cell r="B462" t="str">
            <v xml:space="preserve"> DEDUCCIONES PERSONALES </v>
          </cell>
          <cell r="C462">
            <v>40506.359999999986</v>
          </cell>
          <cell r="D462">
            <v>0</v>
          </cell>
          <cell r="E462">
            <v>0</v>
          </cell>
          <cell r="F462">
            <v>0</v>
          </cell>
          <cell r="G462">
            <v>40506.359999999986</v>
          </cell>
          <cell r="H462">
            <v>0</v>
          </cell>
        </row>
        <row r="463">
          <cell r="A463" t="str">
            <v>2.3.2.14.2.1</v>
          </cell>
          <cell r="B463" t="str">
            <v>PRIMAS DE SEGUROS  DE GASTOS MEDICOS</v>
          </cell>
          <cell r="C463">
            <v>40506.359999999986</v>
          </cell>
          <cell r="D463">
            <v>0</v>
          </cell>
          <cell r="E463">
            <v>0</v>
          </cell>
          <cell r="F463">
            <v>0</v>
          </cell>
          <cell r="G463">
            <v>40506.359999999986</v>
          </cell>
          <cell r="H463">
            <v>0</v>
          </cell>
        </row>
        <row r="464">
          <cell r="A464" t="str">
            <v>2.4</v>
          </cell>
          <cell r="B464" t="str">
            <v xml:space="preserve"> RESULTADO INTEGRAL DE FINANCIAMIENTO </v>
          </cell>
          <cell r="C464">
            <v>11489.346599999488</v>
          </cell>
          <cell r="D464">
            <v>0</v>
          </cell>
          <cell r="E464">
            <v>4469.8112000000001</v>
          </cell>
          <cell r="F464">
            <v>2693.3716999999997</v>
          </cell>
          <cell r="G464">
            <v>13265.786099999481</v>
          </cell>
          <cell r="H464">
            <v>0</v>
          </cell>
        </row>
        <row r="465">
          <cell r="A465" t="str">
            <v>2.4.1</v>
          </cell>
          <cell r="B465" t="str">
            <v xml:space="preserve"> INTERESES A CARGO </v>
          </cell>
          <cell r="C465">
            <v>16846.980000000003</v>
          </cell>
          <cell r="D465">
            <v>0</v>
          </cell>
          <cell r="E465">
            <v>4436.47</v>
          </cell>
          <cell r="F465">
            <v>0</v>
          </cell>
          <cell r="G465">
            <v>21283.450000000004</v>
          </cell>
          <cell r="H465">
            <v>0</v>
          </cell>
        </row>
        <row r="466">
          <cell r="A466" t="str">
            <v>2.4.1.1</v>
          </cell>
          <cell r="B466" t="str">
            <v xml:space="preserve"> INTERESES A CARGO BANCARIOS </v>
          </cell>
          <cell r="C466">
            <v>10291.130000000005</v>
          </cell>
          <cell r="D466">
            <v>0</v>
          </cell>
          <cell r="E466">
            <v>2992.17</v>
          </cell>
          <cell r="F466">
            <v>0</v>
          </cell>
          <cell r="G466">
            <v>13283.300000000005</v>
          </cell>
          <cell r="H466">
            <v>0</v>
          </cell>
        </row>
        <row r="467">
          <cell r="A467" t="str">
            <v>2.4.1.1.1</v>
          </cell>
          <cell r="B467" t="str">
            <v>INTERESES A CARGO NACIONALES BANCARIOS</v>
          </cell>
          <cell r="C467">
            <v>10291.130000000005</v>
          </cell>
          <cell r="D467">
            <v>0</v>
          </cell>
          <cell r="E467">
            <v>2992.17</v>
          </cell>
          <cell r="F467">
            <v>0</v>
          </cell>
          <cell r="G467">
            <v>13283.300000000005</v>
          </cell>
          <cell r="H467">
            <v>0</v>
          </cell>
        </row>
        <row r="468">
          <cell r="A468" t="str">
            <v>2.4.1.3</v>
          </cell>
          <cell r="B468" t="str">
            <v xml:space="preserve"> INTERESES A CARGO DE PERSONAS MORALES </v>
          </cell>
          <cell r="C468">
            <v>6555.85</v>
          </cell>
          <cell r="D468">
            <v>0</v>
          </cell>
          <cell r="E468">
            <v>1444.3</v>
          </cell>
          <cell r="F468">
            <v>0</v>
          </cell>
          <cell r="G468">
            <v>8000.1500000000005</v>
          </cell>
          <cell r="H468">
            <v>0</v>
          </cell>
        </row>
        <row r="469">
          <cell r="A469" t="str">
            <v>2.4.1.3.1</v>
          </cell>
          <cell r="B469" t="str">
            <v>INTERESES A CARGO DE PERSONAS MORALES NACIONAL</v>
          </cell>
          <cell r="C469">
            <v>6555.85</v>
          </cell>
          <cell r="D469">
            <v>0</v>
          </cell>
          <cell r="E469">
            <v>1444.3</v>
          </cell>
          <cell r="F469">
            <v>0</v>
          </cell>
          <cell r="G469">
            <v>8000.1500000000005</v>
          </cell>
          <cell r="H469">
            <v>0</v>
          </cell>
        </row>
        <row r="470">
          <cell r="A470" t="str">
            <v>2.4.3</v>
          </cell>
          <cell r="B470" t="str">
            <v xml:space="preserve"> FLUCTUACION CAMBIARIA </v>
          </cell>
          <cell r="C470">
            <v>2660.0303999994649</v>
          </cell>
          <cell r="D470">
            <v>0</v>
          </cell>
          <cell r="E470">
            <v>33.341200000000001</v>
          </cell>
          <cell r="F470">
            <v>2693.3717000000001</v>
          </cell>
          <cell r="G470">
            <v>0</v>
          </cell>
          <cell r="H470">
            <v>0</v>
          </cell>
        </row>
        <row r="471">
          <cell r="A471" t="str">
            <v>2.4.3.1</v>
          </cell>
          <cell r="B471" t="str">
            <v xml:space="preserve"> PERDIDA CAMBIARIA </v>
          </cell>
          <cell r="C471">
            <v>109471.44660000014</v>
          </cell>
          <cell r="D471">
            <v>0</v>
          </cell>
          <cell r="E471">
            <v>33.341200000000001</v>
          </cell>
          <cell r="F471">
            <v>0</v>
          </cell>
          <cell r="G471">
            <v>109504.78780000014</v>
          </cell>
          <cell r="H471">
            <v>0</v>
          </cell>
        </row>
        <row r="472">
          <cell r="A472" t="str">
            <v>2.4.3.1.1</v>
          </cell>
          <cell r="B472" t="str">
            <v>PERDIDA CAMBIARIA</v>
          </cell>
          <cell r="C472">
            <v>109471.44660000014</v>
          </cell>
          <cell r="D472">
            <v>0</v>
          </cell>
          <cell r="E472">
            <v>33.341200000000001</v>
          </cell>
          <cell r="F472">
            <v>0</v>
          </cell>
          <cell r="G472">
            <v>109504.78780000014</v>
          </cell>
          <cell r="H472">
            <v>0</v>
          </cell>
        </row>
        <row r="473">
          <cell r="A473" t="str">
            <v>2.4.3.2</v>
          </cell>
          <cell r="B473" t="str">
            <v xml:space="preserve"> GANANCIA CAMBIARIA </v>
          </cell>
          <cell r="C473">
            <v>0</v>
          </cell>
          <cell r="D473">
            <v>106811.41620000068</v>
          </cell>
          <cell r="E473">
            <v>0</v>
          </cell>
          <cell r="F473">
            <v>2693.3717000000001</v>
          </cell>
          <cell r="G473">
            <v>0</v>
          </cell>
          <cell r="H473">
            <v>109504.78790000068</v>
          </cell>
        </row>
        <row r="474">
          <cell r="A474" t="str">
            <v>2.4.3.2.1</v>
          </cell>
          <cell r="B474" t="str">
            <v>GANANCIA CAMBIARIA</v>
          </cell>
          <cell r="C474">
            <v>0</v>
          </cell>
          <cell r="D474">
            <v>106811.41620000068</v>
          </cell>
          <cell r="E474">
            <v>0</v>
          </cell>
          <cell r="F474">
            <v>2693.3717000000001</v>
          </cell>
          <cell r="G474">
            <v>0</v>
          </cell>
          <cell r="H474">
            <v>109504.78790000068</v>
          </cell>
        </row>
        <row r="475">
          <cell r="A475" t="str">
            <v>2.4.6</v>
          </cell>
          <cell r="B475" t="str">
            <v xml:space="preserve"> OTROS CONCEPTOS FINANCIEROS </v>
          </cell>
          <cell r="C475">
            <v>-8017.6637999999803</v>
          </cell>
          <cell r="D475">
            <v>0</v>
          </cell>
          <cell r="E475">
            <v>0</v>
          </cell>
          <cell r="F475">
            <v>0</v>
          </cell>
          <cell r="G475">
            <v>-8017.6637999999793</v>
          </cell>
          <cell r="H475">
            <v>0</v>
          </cell>
        </row>
        <row r="476">
          <cell r="A476" t="str">
            <v>2.4.6.2</v>
          </cell>
          <cell r="B476" t="str">
            <v xml:space="preserve"> OTROS CONCEPTOS FINANCIEROS A FAVOR </v>
          </cell>
          <cell r="C476">
            <v>0</v>
          </cell>
          <cell r="D476">
            <v>8017.6637999999803</v>
          </cell>
          <cell r="E476">
            <v>0</v>
          </cell>
          <cell r="F476">
            <v>0</v>
          </cell>
          <cell r="G476">
            <v>0</v>
          </cell>
          <cell r="H476">
            <v>8017.6637999999793</v>
          </cell>
        </row>
        <row r="477">
          <cell r="A477" t="str">
            <v>2.4.6.2.2</v>
          </cell>
          <cell r="B477" t="str">
            <v>DESCUENTO SOBRE COMPRAS COMERCIAL</v>
          </cell>
          <cell r="C477">
            <v>0</v>
          </cell>
          <cell r="D477">
            <v>8017.6637999999803</v>
          </cell>
          <cell r="E477">
            <v>0</v>
          </cell>
          <cell r="F477">
            <v>0</v>
          </cell>
          <cell r="G477">
            <v>0</v>
          </cell>
          <cell r="H477">
            <v>8017.6637999999793</v>
          </cell>
        </row>
        <row r="478">
          <cell r="A478"/>
          <cell r="B478" t="str">
            <v>&lt;div align="right"&gt; TOTALES &lt;/div&gt;</v>
          </cell>
          <cell r="C478">
            <v>25759089.529234666</v>
          </cell>
          <cell r="D478">
            <v>25759090.201596603</v>
          </cell>
          <cell r="E478">
            <v>9807268.7146545537</v>
          </cell>
          <cell r="F478">
            <v>9807268.714598</v>
          </cell>
          <cell r="G478">
            <v>27788853.22589767</v>
          </cell>
          <cell r="H478">
            <v>27788853.898203053</v>
          </cell>
        </row>
      </sheetData>
      <sheetData sheetId="5">
        <row r="2">
          <cell r="A2" t="str">
            <v>1.1</v>
          </cell>
          <cell r="B2" t="str">
            <v xml:space="preserve"> ACTIVO </v>
          </cell>
          <cell r="C2">
            <v>21465965.142529022</v>
          </cell>
          <cell r="D2">
            <v>0</v>
          </cell>
          <cell r="E2">
            <v>5161891.5481369998</v>
          </cell>
          <cell r="F2">
            <v>5094265.3498530006</v>
          </cell>
          <cell r="G2">
            <v>21533591.340813015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17845522.531128984</v>
          </cell>
          <cell r="D3">
            <v>0</v>
          </cell>
          <cell r="E3">
            <v>5161891.5481369998</v>
          </cell>
          <cell r="F3">
            <v>5030651.7041530004</v>
          </cell>
          <cell r="G3">
            <v>17976762.375112977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342626.64345251338</v>
          </cell>
          <cell r="D4">
            <v>0</v>
          </cell>
          <cell r="E4">
            <v>1902127.3299999998</v>
          </cell>
          <cell r="F4">
            <v>2000308.27</v>
          </cell>
          <cell r="G4">
            <v>244445.70345251338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342626.64345251338</v>
          </cell>
          <cell r="D5">
            <v>0</v>
          </cell>
          <cell r="E5">
            <v>1902127.3299999998</v>
          </cell>
          <cell r="F5">
            <v>2000308.27</v>
          </cell>
          <cell r="G5">
            <v>244445.70345251338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342626.64345251338</v>
          </cell>
          <cell r="D6">
            <v>0</v>
          </cell>
          <cell r="E6">
            <v>1902127.3299999998</v>
          </cell>
          <cell r="F6">
            <v>2000308.27</v>
          </cell>
          <cell r="G6">
            <v>244445.70345251338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34449</v>
          </cell>
          <cell r="F7">
            <v>34449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34449</v>
          </cell>
          <cell r="F8">
            <v>34449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34449</v>
          </cell>
          <cell r="F9">
            <v>34449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335812.10065251437</v>
          </cell>
          <cell r="D10">
            <v>0</v>
          </cell>
          <cell r="E10">
            <v>1867678.3299999998</v>
          </cell>
          <cell r="F10">
            <v>1965859.27</v>
          </cell>
          <cell r="G10">
            <v>237631.16065251437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335812.10065251437</v>
          </cell>
          <cell r="D11">
            <v>0</v>
          </cell>
          <cell r="E11">
            <v>1867678.3299999998</v>
          </cell>
          <cell r="F11">
            <v>1965859.27</v>
          </cell>
          <cell r="G11">
            <v>237631.16065251437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180624.85070048273</v>
          </cell>
          <cell r="D12">
            <v>0</v>
          </cell>
          <cell r="E12">
            <v>1439220.92</v>
          </cell>
          <cell r="F12">
            <v>1449363.65</v>
          </cell>
          <cell r="G12">
            <v>170482.12070048274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27304.780000027269</v>
          </cell>
          <cell r="D13">
            <v>0</v>
          </cell>
          <cell r="E13">
            <v>129500</v>
          </cell>
          <cell r="F13">
            <v>124466.62</v>
          </cell>
          <cell r="G13">
            <v>32338.160000027274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127882.4700000044</v>
          </cell>
          <cell r="D14">
            <v>0</v>
          </cell>
          <cell r="E14">
            <v>298957.40999999997</v>
          </cell>
          <cell r="F14">
            <v>392029</v>
          </cell>
          <cell r="G14">
            <v>34810.88000000437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4527734.2329567233</v>
          </cell>
          <cell r="D15">
            <v>0</v>
          </cell>
          <cell r="E15">
            <v>1941225.5312959997</v>
          </cell>
          <cell r="F15">
            <v>1756268.2629679998</v>
          </cell>
          <cell r="G15">
            <v>4712691.5012847241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4263142.2849009633</v>
          </cell>
          <cell r="D16">
            <v>0</v>
          </cell>
          <cell r="E16">
            <v>1941225.5312959997</v>
          </cell>
          <cell r="F16">
            <v>1756051.9157679998</v>
          </cell>
          <cell r="G16">
            <v>4448315.9004289648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4263142.2849009633</v>
          </cell>
          <cell r="D17">
            <v>0</v>
          </cell>
          <cell r="E17">
            <v>1941225.5312959997</v>
          </cell>
          <cell r="F17">
            <v>1756051.9157679998</v>
          </cell>
          <cell r="G17">
            <v>4448315.9004289648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38434.129200000003</v>
          </cell>
          <cell r="F18">
            <v>0</v>
          </cell>
          <cell r="G18">
            <v>45974.082000000089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934.81273057404906</v>
          </cell>
          <cell r="D19">
            <v>0</v>
          </cell>
          <cell r="E19">
            <v>130817.42599600001</v>
          </cell>
          <cell r="F19">
            <v>130817.426001</v>
          </cell>
          <cell r="G19">
            <v>934.81272557405464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4351.5775999999996</v>
          </cell>
          <cell r="F20">
            <v>4351.5775999999996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1392.004400000209</v>
          </cell>
          <cell r="D21">
            <v>0</v>
          </cell>
          <cell r="E21">
            <v>1475.52</v>
          </cell>
          <cell r="F21">
            <v>0</v>
          </cell>
          <cell r="G21">
            <v>2867.524400000209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33754.609598004259</v>
          </cell>
          <cell r="D22">
            <v>0</v>
          </cell>
          <cell r="E22">
            <v>84676.206799999971</v>
          </cell>
          <cell r="F22">
            <v>33754.596400000002</v>
          </cell>
          <cell r="G22">
            <v>84676.219998004235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0</v>
          </cell>
          <cell r="D23">
            <v>0</v>
          </cell>
          <cell r="E23">
            <v>73913.204799999992</v>
          </cell>
          <cell r="F23">
            <v>0</v>
          </cell>
          <cell r="G23">
            <v>73913.204799999992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138631.27730399696</v>
          </cell>
          <cell r="D24">
            <v>0</v>
          </cell>
          <cell r="E24">
            <v>0</v>
          </cell>
          <cell r="F24">
            <v>0</v>
          </cell>
          <cell r="G24">
            <v>138631.27730399696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105098.67609999888</v>
          </cell>
          <cell r="D25">
            <v>0</v>
          </cell>
          <cell r="E25">
            <v>0</v>
          </cell>
          <cell r="F25">
            <v>119000.0236</v>
          </cell>
          <cell r="G25">
            <v>-13901.347500001124</v>
          </cell>
          <cell r="H25">
            <v>0</v>
          </cell>
        </row>
        <row r="26">
          <cell r="A26" t="str">
            <v>1.1.1.3.1.1.14</v>
          </cell>
          <cell r="B26" t="str">
            <v xml:space="preserve">CLINICA FUTURA S.A. DE C.V.  </v>
          </cell>
          <cell r="C26">
            <v>61928.722800000003</v>
          </cell>
          <cell r="D26">
            <v>0</v>
          </cell>
          <cell r="E26">
            <v>0</v>
          </cell>
          <cell r="F26">
            <v>61928.722800000003</v>
          </cell>
          <cell r="G26">
            <v>0</v>
          </cell>
          <cell r="H26">
            <v>0</v>
          </cell>
        </row>
        <row r="27">
          <cell r="A27" t="str">
            <v>1.1.1.3.1.1.15</v>
          </cell>
          <cell r="B27" t="str">
            <v xml:space="preserve">INTER MEDICA SOLUTIONS DM S.A. DE C.V.  </v>
          </cell>
          <cell r="C27">
            <v>90712.909798995592</v>
          </cell>
          <cell r="D27">
            <v>0</v>
          </cell>
          <cell r="E27">
            <v>56543.040000000001</v>
          </cell>
          <cell r="F27">
            <v>90714.668000000005</v>
          </cell>
          <cell r="G27">
            <v>56541.281798995587</v>
          </cell>
          <cell r="H27">
            <v>0</v>
          </cell>
        </row>
        <row r="28">
          <cell r="A28" t="str">
            <v>1.1.1.3.1.1.17</v>
          </cell>
          <cell r="B28" t="str">
            <v xml:space="preserve">HOSPITAL SANTA COLETA, S.A.DE C.V.  </v>
          </cell>
          <cell r="C28">
            <v>0</v>
          </cell>
          <cell r="D28">
            <v>0</v>
          </cell>
          <cell r="E28">
            <v>35630.235200000003</v>
          </cell>
          <cell r="F28">
            <v>35630.235200000003</v>
          </cell>
          <cell r="G28">
            <v>0</v>
          </cell>
          <cell r="H28">
            <v>0</v>
          </cell>
        </row>
        <row r="29">
          <cell r="A29" t="str">
            <v>1.1.1.3.1.1.20</v>
          </cell>
          <cell r="B29" t="str">
            <v xml:space="preserve">CENTRO HOSPITALARIO UNIVERSIDAD S.A. DE C.V.  </v>
          </cell>
          <cell r="C29">
            <v>417767.28080700897</v>
          </cell>
          <cell r="D29">
            <v>0</v>
          </cell>
          <cell r="E29">
            <v>129190.91680000001</v>
          </cell>
          <cell r="F29">
            <v>125149.2332</v>
          </cell>
          <cell r="G29">
            <v>421808.96440700896</v>
          </cell>
          <cell r="H29">
            <v>0</v>
          </cell>
        </row>
        <row r="30">
          <cell r="A30" t="str">
            <v>1.1.1.3.1.1.21</v>
          </cell>
          <cell r="B30" t="str">
            <v xml:space="preserve">CENTRO HOSPITALARIO PATRIOTISMO S.A. DE C.V.  </v>
          </cell>
          <cell r="C30">
            <v>401300.72819900094</v>
          </cell>
          <cell r="D30">
            <v>0</v>
          </cell>
          <cell r="E30">
            <v>235623.89799999999</v>
          </cell>
          <cell r="F30">
            <v>0</v>
          </cell>
          <cell r="G30">
            <v>636924.62619900098</v>
          </cell>
          <cell r="H30">
            <v>0</v>
          </cell>
        </row>
        <row r="31">
          <cell r="A31" t="str">
            <v>1.1.1.3.1.1.22</v>
          </cell>
          <cell r="B31" t="str">
            <v xml:space="preserve">WTC SPORTS CLINIC AMBULATORIAS S.A. DE C.V.  </v>
          </cell>
          <cell r="C31">
            <v>173343.46360499901</v>
          </cell>
          <cell r="D31">
            <v>0</v>
          </cell>
          <cell r="E31">
            <v>0</v>
          </cell>
          <cell r="F31">
            <v>0</v>
          </cell>
          <cell r="G31">
            <v>173343.46360499901</v>
          </cell>
          <cell r="H31">
            <v>0</v>
          </cell>
        </row>
        <row r="32">
          <cell r="A32" t="str">
            <v>1.1.1.3.1.1.23</v>
          </cell>
          <cell r="B32" t="str">
            <v xml:space="preserve">DISTRIBUIDORA DE ARTROSERVICIOS SA DE CV  </v>
          </cell>
          <cell r="C32">
            <v>0</v>
          </cell>
          <cell r="D32">
            <v>0</v>
          </cell>
          <cell r="E32">
            <v>29580</v>
          </cell>
          <cell r="F32">
            <v>29580</v>
          </cell>
          <cell r="G32">
            <v>0</v>
          </cell>
          <cell r="H32">
            <v>0</v>
          </cell>
        </row>
        <row r="33">
          <cell r="A33" t="str">
            <v>1.1.1.3.1.1.25</v>
          </cell>
          <cell r="B33" t="str">
            <v xml:space="preserve">SOCIEDAD MEDICA REFORMA S.C  </v>
          </cell>
          <cell r="C33">
            <v>81935.150799999945</v>
          </cell>
          <cell r="D33">
            <v>0</v>
          </cell>
          <cell r="E33">
            <v>0</v>
          </cell>
          <cell r="F33">
            <v>81935.138400000011</v>
          </cell>
          <cell r="G33">
            <v>0</v>
          </cell>
          <cell r="H33">
            <v>0</v>
          </cell>
        </row>
        <row r="34">
          <cell r="A34" t="str">
            <v>1.1.1.3.1.1.26</v>
          </cell>
          <cell r="B34" t="str">
            <v xml:space="preserve">STAR MEDICA, S.A. DE C.V.  </v>
          </cell>
          <cell r="C34">
            <v>201858.1118040029</v>
          </cell>
          <cell r="D34">
            <v>0</v>
          </cell>
          <cell r="E34">
            <v>33754.596400000002</v>
          </cell>
          <cell r="F34">
            <v>0</v>
          </cell>
          <cell r="G34">
            <v>235612.70820400291</v>
          </cell>
          <cell r="H34">
            <v>0</v>
          </cell>
        </row>
        <row r="35">
          <cell r="A35" t="str">
            <v>1.1.1.3.1.1.29</v>
          </cell>
          <cell r="B35" t="str">
            <v xml:space="preserve">OPERADORA SAN ANGEL INN S.A. DE C.V.  </v>
          </cell>
          <cell r="C35">
            <v>349890.36839700001</v>
          </cell>
          <cell r="D35">
            <v>0</v>
          </cell>
          <cell r="E35">
            <v>104731.8992</v>
          </cell>
          <cell r="F35">
            <v>0</v>
          </cell>
          <cell r="G35">
            <v>454622.267597</v>
          </cell>
          <cell r="H35">
            <v>0</v>
          </cell>
        </row>
        <row r="36">
          <cell r="A36" t="str">
            <v>1.1.1.3.1.1.30</v>
          </cell>
          <cell r="B36" t="str">
            <v xml:space="preserve">OPERADORA HMG S.A DE C.V  </v>
          </cell>
          <cell r="C36">
            <v>88351.671601999085</v>
          </cell>
          <cell r="D36">
            <v>0</v>
          </cell>
          <cell r="E36">
            <v>63079.964800000002</v>
          </cell>
          <cell r="F36">
            <v>47879.2552</v>
          </cell>
          <cell r="G36">
            <v>103552.38120199909</v>
          </cell>
          <cell r="H36">
            <v>0</v>
          </cell>
        </row>
        <row r="37">
          <cell r="A37" t="str">
            <v>1.1.1.3.1.1.32</v>
          </cell>
          <cell r="B37" t="str">
            <v xml:space="preserve">NOOR CLINIC S.A. DE C.V.  </v>
          </cell>
          <cell r="C37">
            <v>58705.859200000006</v>
          </cell>
          <cell r="D37">
            <v>0</v>
          </cell>
          <cell r="E37">
            <v>0</v>
          </cell>
          <cell r="F37">
            <v>58705.86</v>
          </cell>
          <cell r="G37">
            <v>0</v>
          </cell>
          <cell r="H37">
            <v>0</v>
          </cell>
        </row>
        <row r="38">
          <cell r="A38" t="str">
            <v>1.1.1.3.1.1.34</v>
          </cell>
          <cell r="B38" t="str">
            <v xml:space="preserve">SERGIO BERNAL CADENA  </v>
          </cell>
          <cell r="C38">
            <v>96822.997600999777</v>
          </cell>
          <cell r="D38">
            <v>0</v>
          </cell>
          <cell r="E38">
            <v>0</v>
          </cell>
          <cell r="F38">
            <v>0</v>
          </cell>
          <cell r="G38">
            <v>96822.997600999777</v>
          </cell>
          <cell r="H38">
            <v>0</v>
          </cell>
        </row>
        <row r="39">
          <cell r="A39" t="str">
            <v>1.1.1.3.1.1.37</v>
          </cell>
          <cell r="B39" t="str">
            <v xml:space="preserve">CLS MEDICA EN ORTOPEDIA S DE RL DE CV  </v>
          </cell>
          <cell r="C39">
            <v>92084.517199999769</v>
          </cell>
          <cell r="D39">
            <v>0</v>
          </cell>
          <cell r="E39">
            <v>0</v>
          </cell>
          <cell r="F39">
            <v>0</v>
          </cell>
          <cell r="G39">
            <v>92084.517199999769</v>
          </cell>
          <cell r="H39">
            <v>0</v>
          </cell>
        </row>
        <row r="40">
          <cell r="A40" t="str">
            <v>1.1.1.3.1.1.38</v>
          </cell>
          <cell r="B40" t="str">
            <v xml:space="preserve">SERVICIOS DE SALUD DEL ESTADO DE QUERETARO  </v>
          </cell>
          <cell r="C40">
            <v>23902.393661379116</v>
          </cell>
          <cell r="D40">
            <v>0</v>
          </cell>
          <cell r="E40">
            <v>0</v>
          </cell>
          <cell r="F40">
            <v>15901.98006</v>
          </cell>
          <cell r="G40">
            <v>8000.4136013791158</v>
          </cell>
          <cell r="H40">
            <v>0</v>
          </cell>
        </row>
        <row r="41">
          <cell r="A41" t="str">
            <v>1.1.1.3.1.1.39</v>
          </cell>
          <cell r="B41" t="str">
            <v xml:space="preserve">COMERCIALIZADORA Y DISTRIBUIDORA METROPOLITANA S.A. DE C.V.  </v>
          </cell>
          <cell r="C41">
            <v>14645</v>
          </cell>
          <cell r="D41">
            <v>0</v>
          </cell>
          <cell r="E41">
            <v>0</v>
          </cell>
          <cell r="F41">
            <v>14645</v>
          </cell>
          <cell r="G41">
            <v>0</v>
          </cell>
          <cell r="H41">
            <v>0</v>
          </cell>
        </row>
        <row r="42">
          <cell r="A42" t="str">
            <v>1.1.1.3.1.1.41</v>
          </cell>
          <cell r="B42" t="str">
            <v xml:space="preserve">SEDNA HOSPITAL S.A. DE C.V.  </v>
          </cell>
          <cell r="C42">
            <v>2900.0120009998791</v>
          </cell>
          <cell r="D42">
            <v>0</v>
          </cell>
          <cell r="E42">
            <v>0</v>
          </cell>
          <cell r="F42">
            <v>2900</v>
          </cell>
          <cell r="G42">
            <v>0</v>
          </cell>
          <cell r="H42">
            <v>0</v>
          </cell>
        </row>
        <row r="43">
          <cell r="A43" t="str">
            <v>1.1.1.3.1.1.43</v>
          </cell>
          <cell r="B43" t="str">
            <v xml:space="preserve">LHM Importaciones SA. de CV.  </v>
          </cell>
          <cell r="C43">
            <v>10150</v>
          </cell>
          <cell r="D43">
            <v>0</v>
          </cell>
          <cell r="E43">
            <v>0</v>
          </cell>
          <cell r="F43">
            <v>10150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204464.88239999989</v>
          </cell>
          <cell r="D44">
            <v>0</v>
          </cell>
          <cell r="E44">
            <v>0</v>
          </cell>
          <cell r="F44">
            <v>0</v>
          </cell>
          <cell r="G44">
            <v>204464.88239999989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64676.00840000005</v>
          </cell>
          <cell r="D45">
            <v>0</v>
          </cell>
          <cell r="E45">
            <v>0</v>
          </cell>
          <cell r="F45">
            <v>0</v>
          </cell>
          <cell r="G45">
            <v>64676.00840000005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14586.0836</v>
          </cell>
          <cell r="G46">
            <v>0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3000.0036</v>
          </cell>
          <cell r="G47">
            <v>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89876.383994999807</v>
          </cell>
          <cell r="D48">
            <v>0</v>
          </cell>
          <cell r="E48">
            <v>18583.327600000001</v>
          </cell>
          <cell r="F48">
            <v>13666.3776</v>
          </cell>
          <cell r="G48">
            <v>94793.333994999804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61188.828799999668</v>
          </cell>
          <cell r="D49">
            <v>0</v>
          </cell>
          <cell r="E49">
            <v>0</v>
          </cell>
          <cell r="F49">
            <v>7992.4000000000005</v>
          </cell>
          <cell r="G49">
            <v>53196.428799999667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7540</v>
          </cell>
          <cell r="G50">
            <v>0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1160.0035999999964</v>
          </cell>
          <cell r="D51">
            <v>0</v>
          </cell>
          <cell r="E51">
            <v>0</v>
          </cell>
          <cell r="F51">
            <v>0</v>
          </cell>
          <cell r="G51">
            <v>1160.0035999999964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17441.638800000001</v>
          </cell>
          <cell r="G52">
            <v>0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91199.200397000182</v>
          </cell>
          <cell r="D54">
            <v>0</v>
          </cell>
          <cell r="E54">
            <v>109511.656</v>
          </cell>
          <cell r="F54">
            <v>37720.415999999997</v>
          </cell>
          <cell r="G54">
            <v>162990.44039700017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311580.73680100043</v>
          </cell>
          <cell r="D55">
            <v>0</v>
          </cell>
          <cell r="E55">
            <v>83020.271999999983</v>
          </cell>
          <cell r="F55">
            <v>43275.7952</v>
          </cell>
          <cell r="G55">
            <v>351325.21360100043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16122.628400000161</v>
          </cell>
          <cell r="D56">
            <v>0</v>
          </cell>
          <cell r="E56">
            <v>0</v>
          </cell>
          <cell r="F56">
            <v>16122.608</v>
          </cell>
          <cell r="G56">
            <v>2.0400000161316711E-2</v>
          </cell>
          <cell r="H56">
            <v>0</v>
          </cell>
        </row>
        <row r="57">
          <cell r="A57" t="str">
            <v>1.1.1.3.1.1.148</v>
          </cell>
          <cell r="B57" t="str">
            <v xml:space="preserve">SANATORIO TRINIDAD S.A. DE C.V.  </v>
          </cell>
          <cell r="C57">
            <v>32825.969999000314</v>
          </cell>
          <cell r="D57">
            <v>0</v>
          </cell>
          <cell r="E57">
            <v>44150.620799999997</v>
          </cell>
          <cell r="F57">
            <v>32825.970000000008</v>
          </cell>
          <cell r="G57">
            <v>44150.620799000302</v>
          </cell>
          <cell r="H57">
            <v>0</v>
          </cell>
        </row>
        <row r="58">
          <cell r="A58" t="str">
            <v>1.1.1.3.1.1.185</v>
          </cell>
          <cell r="B58" t="str">
            <v>OLGA ARMINDA SALIM BALBOA</v>
          </cell>
          <cell r="C58">
            <v>31917.63200099998</v>
          </cell>
          <cell r="D58">
            <v>0</v>
          </cell>
          <cell r="E58">
            <v>0</v>
          </cell>
          <cell r="F58">
            <v>0</v>
          </cell>
          <cell r="G58">
            <v>31917.63200099998</v>
          </cell>
          <cell r="H58">
            <v>0</v>
          </cell>
        </row>
        <row r="59">
          <cell r="A59" t="str">
            <v>1.1.1.3.1.1.193</v>
          </cell>
          <cell r="B59" t="str">
            <v xml:space="preserve">W&amp;amp;GPM PROVEEDOR UNIVERSAL S.A DE C.V.  </v>
          </cell>
          <cell r="C59">
            <v>13361.924000000115</v>
          </cell>
          <cell r="D59">
            <v>0</v>
          </cell>
          <cell r="E59">
            <v>0</v>
          </cell>
          <cell r="F59">
            <v>13361.923999000001</v>
          </cell>
          <cell r="G59">
            <v>0</v>
          </cell>
          <cell r="H59">
            <v>0</v>
          </cell>
        </row>
        <row r="60">
          <cell r="A60" t="str">
            <v>1.1.1.3.1.1.198</v>
          </cell>
          <cell r="B60" t="str">
            <v>JESUS IVAN MUÑOZ DIAZ</v>
          </cell>
          <cell r="C60">
            <v>127.23999999999978</v>
          </cell>
          <cell r="D60">
            <v>0</v>
          </cell>
          <cell r="E60">
            <v>0</v>
          </cell>
          <cell r="F60">
            <v>0</v>
          </cell>
          <cell r="G60">
            <v>127.23999999999978</v>
          </cell>
          <cell r="H60">
            <v>0</v>
          </cell>
        </row>
        <row r="61">
          <cell r="A61" t="str">
            <v>1.1.1.3.1.1.199</v>
          </cell>
          <cell r="B61" t="str">
            <v xml:space="preserve">PLANET MART SERVICES S.A DE C.V.  </v>
          </cell>
          <cell r="C61">
            <v>206096.99360099807</v>
          </cell>
          <cell r="D61">
            <v>0</v>
          </cell>
          <cell r="E61">
            <v>229873.14</v>
          </cell>
          <cell r="F61">
            <v>174369.29759999999</v>
          </cell>
          <cell r="G61">
            <v>261600.8360009981</v>
          </cell>
          <cell r="H61">
            <v>0</v>
          </cell>
        </row>
        <row r="62">
          <cell r="A62" t="str">
            <v>1.1.1.3.1.1.212</v>
          </cell>
          <cell r="B62" t="str">
            <v xml:space="preserve">SOCIEDAD DE BENEFICENCIA ESPAÑOLA IAP  </v>
          </cell>
          <cell r="C62">
            <v>13554.600000000002</v>
          </cell>
          <cell r="D62">
            <v>0</v>
          </cell>
          <cell r="E62">
            <v>0</v>
          </cell>
          <cell r="F62">
            <v>13554.6</v>
          </cell>
          <cell r="G62">
            <v>0</v>
          </cell>
          <cell r="H62">
            <v>0</v>
          </cell>
        </row>
        <row r="63">
          <cell r="A63" t="str">
            <v>1.1.1.3.1.1.221</v>
          </cell>
          <cell r="B63" t="str">
            <v xml:space="preserve">BUPA MEXICO COMPAÑIA DE SEGUROS S,A DE C.V.  </v>
          </cell>
          <cell r="C63">
            <v>11663.99992</v>
          </cell>
          <cell r="D63">
            <v>0</v>
          </cell>
          <cell r="E63">
            <v>0</v>
          </cell>
          <cell r="F63">
            <v>11663.99992</v>
          </cell>
          <cell r="G63">
            <v>0</v>
          </cell>
          <cell r="H63">
            <v>0</v>
          </cell>
        </row>
        <row r="64">
          <cell r="A64" t="str">
            <v>1.1.1.3.1.1.260</v>
          </cell>
          <cell r="B64" t="str">
            <v xml:space="preserve">ORTHOPEDICS HADAR, S.A. DE C.V.  </v>
          </cell>
          <cell r="C64">
            <v>12835.020101000031</v>
          </cell>
          <cell r="D64">
            <v>0</v>
          </cell>
          <cell r="E64">
            <v>33519.417999999998</v>
          </cell>
          <cell r="F64">
            <v>46354.438099999999</v>
          </cell>
          <cell r="G64">
            <v>0</v>
          </cell>
          <cell r="H64">
            <v>0</v>
          </cell>
        </row>
        <row r="65">
          <cell r="A65" t="str">
            <v>1.1.1.3.1.1.271</v>
          </cell>
          <cell r="B65" t="str">
            <v>EDITH WEHBER GARCIA</v>
          </cell>
          <cell r="C65">
            <v>31648.094400000002</v>
          </cell>
          <cell r="D65">
            <v>0</v>
          </cell>
          <cell r="E65">
            <v>0</v>
          </cell>
          <cell r="F65">
            <v>31648.094400000002</v>
          </cell>
          <cell r="G65">
            <v>0</v>
          </cell>
          <cell r="H65">
            <v>0</v>
          </cell>
        </row>
        <row r="66">
          <cell r="A66" t="str">
            <v>1.1.1.3.1.1.277</v>
          </cell>
          <cell r="B66" t="str">
            <v xml:space="preserve">CENTRO HOSPITALARIO MAC S.A. DE C.V.  </v>
          </cell>
          <cell r="C66">
            <v>15997.130798999991</v>
          </cell>
          <cell r="D66">
            <v>0</v>
          </cell>
          <cell r="E66">
            <v>42543.464</v>
          </cell>
          <cell r="F66">
            <v>8248.3307999999997</v>
          </cell>
          <cell r="G66">
            <v>50292.263998999988</v>
          </cell>
          <cell r="H66">
            <v>0</v>
          </cell>
        </row>
        <row r="67">
          <cell r="A67" t="str">
            <v>1.1.1.3.1.1.285</v>
          </cell>
          <cell r="B67" t="str">
            <v xml:space="preserve">AXA ASSISTANCE MEXICO S.A. DE C.V.  </v>
          </cell>
          <cell r="C67">
            <v>129040.9635969993</v>
          </cell>
          <cell r="D67">
            <v>0</v>
          </cell>
          <cell r="E67">
            <v>0</v>
          </cell>
          <cell r="F67">
            <v>0</v>
          </cell>
          <cell r="G67">
            <v>129040.9635969993</v>
          </cell>
          <cell r="H67">
            <v>0</v>
          </cell>
        </row>
        <row r="68">
          <cell r="A68" t="str">
            <v>1.1.1.3.1.1.290</v>
          </cell>
          <cell r="B68" t="str">
            <v>GUILLERMINA JIMENEZ RODRIGUEZ</v>
          </cell>
          <cell r="C68">
            <v>3.5500000000001819</v>
          </cell>
          <cell r="D68">
            <v>0</v>
          </cell>
          <cell r="E68">
            <v>0</v>
          </cell>
          <cell r="F68">
            <v>0</v>
          </cell>
          <cell r="G68">
            <v>3.5500000000001819</v>
          </cell>
          <cell r="H68">
            <v>0</v>
          </cell>
        </row>
        <row r="69">
          <cell r="A69" t="str">
            <v>1.1.1.3.1.1.318</v>
          </cell>
          <cell r="B69" t="str">
            <v xml:space="preserve">RECYORTOPEDICS S.A. DE C.V.  </v>
          </cell>
          <cell r="C69">
            <v>57958.530000000086</v>
          </cell>
          <cell r="D69">
            <v>0</v>
          </cell>
          <cell r="E69">
            <v>12306.15</v>
          </cell>
          <cell r="F69">
            <v>50094.599999999991</v>
          </cell>
          <cell r="G69">
            <v>20170.080000000096</v>
          </cell>
          <cell r="H69">
            <v>0</v>
          </cell>
        </row>
        <row r="70">
          <cell r="A70" t="str">
            <v>1.1.1.3.1.1.373</v>
          </cell>
          <cell r="B70" t="str">
            <v xml:space="preserve">PROVEEDORA GENUS S.A. DE C.V.  </v>
          </cell>
          <cell r="C70">
            <v>0</v>
          </cell>
          <cell r="D70">
            <v>0</v>
          </cell>
          <cell r="E70">
            <v>108631.274</v>
          </cell>
          <cell r="F70">
            <v>108631.274</v>
          </cell>
          <cell r="G70">
            <v>0</v>
          </cell>
          <cell r="H70">
            <v>0</v>
          </cell>
        </row>
        <row r="71">
          <cell r="A71" t="str">
            <v>1.1.1.3.1.1.376</v>
          </cell>
          <cell r="B71" t="str">
            <v xml:space="preserve">ORTOLAP DEL SURESTE SA DE CV  </v>
          </cell>
          <cell r="C71">
            <v>117977.8348</v>
          </cell>
          <cell r="D71">
            <v>0</v>
          </cell>
          <cell r="E71">
            <v>0</v>
          </cell>
          <cell r="F71">
            <v>0</v>
          </cell>
          <cell r="G71">
            <v>117977.8348</v>
          </cell>
          <cell r="H71">
            <v>0</v>
          </cell>
        </row>
        <row r="72">
          <cell r="A72" t="str">
            <v>1.1.1.3.1.1.384</v>
          </cell>
          <cell r="B72" t="str">
            <v xml:space="preserve">SURGICAL SKILLS SC  </v>
          </cell>
          <cell r="C72">
            <v>0</v>
          </cell>
          <cell r="D72">
            <v>0</v>
          </cell>
          <cell r="E72">
            <v>11600</v>
          </cell>
          <cell r="F72">
            <v>11600</v>
          </cell>
          <cell r="G72">
            <v>0</v>
          </cell>
          <cell r="H72">
            <v>0</v>
          </cell>
        </row>
        <row r="73">
          <cell r="A73" t="str">
            <v>1.1.1.3.1.1.395</v>
          </cell>
          <cell r="B73" t="str">
            <v xml:space="preserve">3I ELECTRONICS SA DE CV  </v>
          </cell>
          <cell r="C73">
            <v>0</v>
          </cell>
          <cell r="D73">
            <v>0</v>
          </cell>
          <cell r="E73">
            <v>26051.622663999999</v>
          </cell>
          <cell r="F73">
            <v>26051.622663999991</v>
          </cell>
          <cell r="G73">
            <v>0</v>
          </cell>
          <cell r="H73">
            <v>0</v>
          </cell>
        </row>
        <row r="74">
          <cell r="A74" t="str">
            <v>1.1.1.3.1.1.396</v>
          </cell>
          <cell r="B74" t="str">
            <v xml:space="preserve">CLINICA DE RODILLA Y PIE S.C.  </v>
          </cell>
          <cell r="C74">
            <v>7999.9999879999996</v>
          </cell>
          <cell r="D74">
            <v>0</v>
          </cell>
          <cell r="E74">
            <v>0</v>
          </cell>
          <cell r="F74">
            <v>7999.9999879999996</v>
          </cell>
          <cell r="G74">
            <v>0</v>
          </cell>
          <cell r="H74">
            <v>0</v>
          </cell>
        </row>
        <row r="75">
          <cell r="A75" t="str">
            <v>1.1.1.3.1.1.404</v>
          </cell>
          <cell r="B75" t="str">
            <v>SERGIO DAVID LOPEZ RODRIGUEZ</v>
          </cell>
          <cell r="C75">
            <v>0</v>
          </cell>
          <cell r="D75">
            <v>0</v>
          </cell>
          <cell r="E75">
            <v>6960</v>
          </cell>
          <cell r="F75">
            <v>6960</v>
          </cell>
          <cell r="G75">
            <v>0</v>
          </cell>
          <cell r="H75">
            <v>0</v>
          </cell>
        </row>
        <row r="76">
          <cell r="A76" t="str">
            <v>1.1.1.3.1.1.405</v>
          </cell>
          <cell r="B76" t="str">
            <v xml:space="preserve">TECNOLOGIA MEDICA DIART S.A. DE C.V.  </v>
          </cell>
          <cell r="C76">
            <v>0</v>
          </cell>
          <cell r="D76">
            <v>0</v>
          </cell>
          <cell r="E76">
            <v>19598.2464</v>
          </cell>
          <cell r="F76">
            <v>19598.2464</v>
          </cell>
          <cell r="G76">
            <v>0</v>
          </cell>
          <cell r="H76">
            <v>0</v>
          </cell>
        </row>
        <row r="77">
          <cell r="A77" t="str">
            <v>1.1.1.3.1.1.406</v>
          </cell>
          <cell r="B77" t="str">
            <v xml:space="preserve">CADE INSTRUMENTS &amp;amp; TECH, S.A. DE C.V.  </v>
          </cell>
          <cell r="C77">
            <v>0</v>
          </cell>
          <cell r="D77">
            <v>0</v>
          </cell>
          <cell r="E77">
            <v>47113.724800000011</v>
          </cell>
          <cell r="F77">
            <v>42740.478400000007</v>
          </cell>
          <cell r="G77">
            <v>4373.2464000000036</v>
          </cell>
          <cell r="H77">
            <v>0</v>
          </cell>
        </row>
        <row r="78">
          <cell r="A78" t="str">
            <v>1.1.1.3.1.1.407</v>
          </cell>
          <cell r="B78" t="str">
            <v>JOSE AZAEL HERRERA SOLORIO</v>
          </cell>
          <cell r="C78">
            <v>0</v>
          </cell>
          <cell r="D78">
            <v>0</v>
          </cell>
          <cell r="E78">
            <v>35500.000028000002</v>
          </cell>
          <cell r="F78">
            <v>35500.000028000002</v>
          </cell>
          <cell r="G78">
            <v>0</v>
          </cell>
          <cell r="H78">
            <v>0</v>
          </cell>
        </row>
        <row r="79">
          <cell r="A79" t="str">
            <v>1.1.1.3.1.1.408</v>
          </cell>
          <cell r="B79" t="str">
            <v xml:space="preserve">STEPHANE MICHEL PHILIPPE PIAT </v>
          </cell>
          <cell r="C79">
            <v>0</v>
          </cell>
          <cell r="D79">
            <v>0</v>
          </cell>
          <cell r="E79">
            <v>4640</v>
          </cell>
          <cell r="F79">
            <v>4640</v>
          </cell>
          <cell r="G79">
            <v>0</v>
          </cell>
          <cell r="H79">
            <v>0</v>
          </cell>
        </row>
        <row r="80">
          <cell r="A80" t="str">
            <v>1.1.1.3.1.1.409</v>
          </cell>
          <cell r="B80" t="str">
            <v>TANYA GEORGINA REDONDO BERMÚDEZ</v>
          </cell>
          <cell r="C80">
            <v>0</v>
          </cell>
          <cell r="D80">
            <v>0</v>
          </cell>
          <cell r="E80">
            <v>25520</v>
          </cell>
          <cell r="F80">
            <v>25520</v>
          </cell>
          <cell r="G80">
            <v>0</v>
          </cell>
          <cell r="H80">
            <v>0</v>
          </cell>
        </row>
        <row r="81">
          <cell r="A81" t="str">
            <v>1.1.1.3.1.1.410</v>
          </cell>
          <cell r="B81" t="str">
            <v>EDGAR MONROY ORDOÑEZ</v>
          </cell>
          <cell r="C81">
            <v>0</v>
          </cell>
          <cell r="D81">
            <v>0</v>
          </cell>
          <cell r="E81">
            <v>18200.000032</v>
          </cell>
          <cell r="F81">
            <v>18200.000032</v>
          </cell>
          <cell r="G81">
            <v>0</v>
          </cell>
          <cell r="H81">
            <v>0</v>
          </cell>
        </row>
        <row r="82">
          <cell r="A82" t="str">
            <v>1.1.1.3.1.1.411</v>
          </cell>
          <cell r="B82" t="str">
            <v>RAMÓN ESTRADA HERRERA</v>
          </cell>
          <cell r="C82">
            <v>0</v>
          </cell>
          <cell r="D82">
            <v>0</v>
          </cell>
          <cell r="E82">
            <v>42100.000176000009</v>
          </cell>
          <cell r="F82">
            <v>42100.000176000001</v>
          </cell>
          <cell r="G82">
            <v>0</v>
          </cell>
          <cell r="H82">
            <v>0</v>
          </cell>
        </row>
        <row r="83">
          <cell r="A83" t="str">
            <v>1.1.1.3.2</v>
          </cell>
          <cell r="B83" t="str">
            <v xml:space="preserve"> A CARGO DE OTROS DEUDORES </v>
          </cell>
          <cell r="C83">
            <v>264591.94805575965</v>
          </cell>
          <cell r="D83">
            <v>0</v>
          </cell>
          <cell r="E83">
            <v>0</v>
          </cell>
          <cell r="F83">
            <v>216.34719999999999</v>
          </cell>
          <cell r="G83">
            <v>264375.60085575969</v>
          </cell>
          <cell r="H83">
            <v>0</v>
          </cell>
        </row>
        <row r="84">
          <cell r="A84" t="str">
            <v>1.1.1.3.2.4</v>
          </cell>
          <cell r="B84" t="str">
            <v xml:space="preserve"> DEUDORES DIVERSOS </v>
          </cell>
          <cell r="C84">
            <v>19978.378055759691</v>
          </cell>
          <cell r="D84">
            <v>0</v>
          </cell>
          <cell r="E84">
            <v>0</v>
          </cell>
          <cell r="F84">
            <v>216.34719999999999</v>
          </cell>
          <cell r="G84">
            <v>19762.030855759695</v>
          </cell>
          <cell r="H84">
            <v>0</v>
          </cell>
        </row>
        <row r="85">
          <cell r="A85" t="str">
            <v>1.1.1.3.2.4.1</v>
          </cell>
          <cell r="B85" t="str">
            <v xml:space="preserve"> DEUDORES DIVERSOS </v>
          </cell>
          <cell r="C85">
            <v>19978.378055759691</v>
          </cell>
          <cell r="D85">
            <v>0</v>
          </cell>
          <cell r="E85">
            <v>0</v>
          </cell>
          <cell r="F85">
            <v>216.34719999999999</v>
          </cell>
          <cell r="G85">
            <v>19762.030855759695</v>
          </cell>
          <cell r="H85">
            <v>0</v>
          </cell>
        </row>
        <row r="86">
          <cell r="A86" t="str">
            <v>1.1.1.3.2.4.1.7</v>
          </cell>
          <cell r="B86" t="str">
            <v xml:space="preserve">DIVERSOS  </v>
          </cell>
          <cell r="C86">
            <v>1635.2020480000647</v>
          </cell>
          <cell r="D86">
            <v>0</v>
          </cell>
          <cell r="E86">
            <v>0</v>
          </cell>
          <cell r="F86">
            <v>216.34719999999999</v>
          </cell>
          <cell r="G86">
            <v>1418.8548480000647</v>
          </cell>
          <cell r="H86">
            <v>0</v>
          </cell>
        </row>
        <row r="87">
          <cell r="A87" t="str">
            <v>1.1.1.3.2.4.1.8</v>
          </cell>
          <cell r="B87" t="str">
            <v xml:space="preserve"> LOURDES VELAZQUEZ MERIN </v>
          </cell>
          <cell r="C87">
            <v>4400</v>
          </cell>
          <cell r="D87">
            <v>0</v>
          </cell>
          <cell r="E87">
            <v>0</v>
          </cell>
          <cell r="F87">
            <v>0</v>
          </cell>
          <cell r="G87">
            <v>4400</v>
          </cell>
          <cell r="H87">
            <v>0</v>
          </cell>
        </row>
        <row r="88">
          <cell r="A88" t="str">
            <v>1.1.1.3.2.4.1.11</v>
          </cell>
          <cell r="B88" t="str">
            <v>JULIO CESAR FUENTES MENDOZA</v>
          </cell>
          <cell r="C88">
            <v>13943.178</v>
          </cell>
          <cell r="D88">
            <v>0</v>
          </cell>
          <cell r="E88">
            <v>0</v>
          </cell>
          <cell r="F88">
            <v>0</v>
          </cell>
          <cell r="G88">
            <v>13943.178</v>
          </cell>
          <cell r="H88">
            <v>0</v>
          </cell>
        </row>
        <row r="89">
          <cell r="A89" t="str">
            <v>1.1.1.3.2.5</v>
          </cell>
          <cell r="B89" t="str">
            <v xml:space="preserve"> IMPUESTOS A FAVOR </v>
          </cell>
          <cell r="C89">
            <v>244613.56999999998</v>
          </cell>
          <cell r="D89">
            <v>0</v>
          </cell>
          <cell r="E89">
            <v>0</v>
          </cell>
          <cell r="F89">
            <v>0</v>
          </cell>
          <cell r="G89">
            <v>244613.56999999998</v>
          </cell>
          <cell r="H89">
            <v>0</v>
          </cell>
        </row>
        <row r="90">
          <cell r="A90" t="str">
            <v>1.1.1.3.2.5.1</v>
          </cell>
          <cell r="B90" t="str">
            <v>IVA A FAVOR</v>
          </cell>
          <cell r="C90">
            <v>-0.15000000001600711</v>
          </cell>
          <cell r="D90">
            <v>0</v>
          </cell>
          <cell r="E90">
            <v>0</v>
          </cell>
          <cell r="F90">
            <v>0</v>
          </cell>
          <cell r="G90">
            <v>-0.15000000001600711</v>
          </cell>
          <cell r="H90">
            <v>0</v>
          </cell>
        </row>
        <row r="91">
          <cell r="A91" t="str">
            <v>1.1.1.3.2.5.2</v>
          </cell>
          <cell r="B91" t="str">
            <v xml:space="preserve"> ISR A FAVOR 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1.1.1.3.2.5.2.1</v>
          </cell>
          <cell r="B92" t="str">
            <v>ISR  PERSONAS MORALES REGIMEN GENERAL A FAVOR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1.1.1.3.2.5.7</v>
          </cell>
          <cell r="B93" t="str">
            <v>PAGO DE LO INDEBIDO</v>
          </cell>
          <cell r="C93">
            <v>1327.7199999999998</v>
          </cell>
          <cell r="D93">
            <v>0</v>
          </cell>
          <cell r="E93">
            <v>0</v>
          </cell>
          <cell r="F93">
            <v>0</v>
          </cell>
          <cell r="G93">
            <v>1327.7199999999998</v>
          </cell>
          <cell r="H93">
            <v>0</v>
          </cell>
        </row>
        <row r="94">
          <cell r="A94" t="str">
            <v>1.1.1.5</v>
          </cell>
          <cell r="B94" t="str">
            <v xml:space="preserve"> INVENTARIOS </v>
          </cell>
          <cell r="C94">
            <v>10921123.371431004</v>
          </cell>
          <cell r="D94">
            <v>0</v>
          </cell>
          <cell r="E94">
            <v>789068.6399999999</v>
          </cell>
          <cell r="F94">
            <v>757471.53154400026</v>
          </cell>
          <cell r="G94">
            <v>10952720.479886999</v>
          </cell>
          <cell r="H94">
            <v>0</v>
          </cell>
        </row>
        <row r="95">
          <cell r="A95" t="str">
            <v>1.1.1.5.1</v>
          </cell>
          <cell r="B95" t="str">
            <v xml:space="preserve"> PRODUCTOS TERMINADOS </v>
          </cell>
          <cell r="C95">
            <v>10921123.371431004</v>
          </cell>
          <cell r="D95">
            <v>0</v>
          </cell>
          <cell r="E95">
            <v>789068.6399999999</v>
          </cell>
          <cell r="F95">
            <v>757471.53154400026</v>
          </cell>
          <cell r="G95">
            <v>10952720.479886999</v>
          </cell>
          <cell r="H95">
            <v>0</v>
          </cell>
        </row>
        <row r="96">
          <cell r="A96" t="str">
            <v>1.1.1.5.1.1</v>
          </cell>
          <cell r="B96" t="str">
            <v xml:space="preserve"> ALMACÉN GENERAL </v>
          </cell>
          <cell r="C96">
            <v>11076555.072263002</v>
          </cell>
          <cell r="D96">
            <v>0</v>
          </cell>
          <cell r="E96">
            <v>789068.6399999999</v>
          </cell>
          <cell r="F96">
            <v>757471.53154400026</v>
          </cell>
          <cell r="G96">
            <v>11108152.180718997</v>
          </cell>
          <cell r="H96">
            <v>0</v>
          </cell>
        </row>
        <row r="97">
          <cell r="A97" t="str">
            <v>1.1.1.5.1.3</v>
          </cell>
          <cell r="B97" t="str">
            <v xml:space="preserve"> ALMACEN REMISIONES </v>
          </cell>
          <cell r="C97">
            <v>58066.854234000268</v>
          </cell>
          <cell r="D97">
            <v>0</v>
          </cell>
          <cell r="E97">
            <v>0</v>
          </cell>
          <cell r="F97">
            <v>0</v>
          </cell>
          <cell r="G97">
            <v>58066.854234000268</v>
          </cell>
          <cell r="H97">
            <v>0</v>
          </cell>
        </row>
        <row r="98">
          <cell r="A98" t="str">
            <v>1.1.1.5.1.4</v>
          </cell>
          <cell r="B98" t="str">
            <v xml:space="preserve"> ALMACÉN CONSIGNACION </v>
          </cell>
          <cell r="C98">
            <v>258.75938200000564</v>
          </cell>
          <cell r="D98">
            <v>0</v>
          </cell>
          <cell r="E98">
            <v>0</v>
          </cell>
          <cell r="F98">
            <v>0</v>
          </cell>
          <cell r="G98">
            <v>258.75938200000564</v>
          </cell>
          <cell r="H98">
            <v>0</v>
          </cell>
        </row>
        <row r="99">
          <cell r="A99" t="str">
            <v>1.1.1.5.1.5</v>
          </cell>
          <cell r="B99" t="str">
            <v xml:space="preserve"> ALMACÉN QUERÉTARO </v>
          </cell>
          <cell r="C99">
            <v>-1603.5287360000411</v>
          </cell>
          <cell r="D99">
            <v>0</v>
          </cell>
          <cell r="E99">
            <v>0</v>
          </cell>
          <cell r="F99">
            <v>0</v>
          </cell>
          <cell r="G99">
            <v>-1603.5287360000411</v>
          </cell>
          <cell r="H99">
            <v>0</v>
          </cell>
        </row>
        <row r="100">
          <cell r="A100" t="str">
            <v>1.1.1.5.1.6</v>
          </cell>
          <cell r="B100" t="str">
            <v xml:space="preserve"> ALMACÉN MEDSTENT </v>
          </cell>
          <cell r="C100">
            <v>-212153.7898669992</v>
          </cell>
          <cell r="D100">
            <v>0</v>
          </cell>
          <cell r="E100">
            <v>0</v>
          </cell>
          <cell r="F100">
            <v>0</v>
          </cell>
          <cell r="G100">
            <v>-212153.7898669992</v>
          </cell>
          <cell r="H100">
            <v>0</v>
          </cell>
        </row>
        <row r="101">
          <cell r="A101" t="str">
            <v>1.1.1.9</v>
          </cell>
          <cell r="B101" t="str">
            <v xml:space="preserve"> PAGOS ANTICIPADOS </v>
          </cell>
          <cell r="C101">
            <v>33697.01219224037</v>
          </cell>
          <cell r="D101">
            <v>0</v>
          </cell>
          <cell r="E101">
            <v>123060.20000000001</v>
          </cell>
          <cell r="F101">
            <v>117609.94</v>
          </cell>
          <cell r="G101">
            <v>39147.272192240373</v>
          </cell>
          <cell r="H101">
            <v>0</v>
          </cell>
        </row>
        <row r="102">
          <cell r="A102" t="str">
            <v>1.1.1.9.1</v>
          </cell>
          <cell r="B102" t="str">
            <v xml:space="preserve"> ANTICIPO A PROVEEDORES </v>
          </cell>
          <cell r="C102">
            <v>5843.4021922403717</v>
          </cell>
          <cell r="D102">
            <v>0</v>
          </cell>
          <cell r="E102">
            <v>38273.519999999997</v>
          </cell>
          <cell r="F102">
            <v>38667.919999999998</v>
          </cell>
          <cell r="G102">
            <v>5449.0021922403721</v>
          </cell>
          <cell r="H102">
            <v>0</v>
          </cell>
        </row>
        <row r="103">
          <cell r="A103" t="str">
            <v>1.1.1.9.1.1</v>
          </cell>
          <cell r="B103" t="str">
            <v xml:space="preserve"> ANTICIPO A PROVEEDORES NACIONAL </v>
          </cell>
          <cell r="C103">
            <v>5843.4021922403717</v>
          </cell>
          <cell r="D103">
            <v>0</v>
          </cell>
          <cell r="E103">
            <v>38273.519999999997</v>
          </cell>
          <cell r="F103">
            <v>38667.919999999998</v>
          </cell>
          <cell r="G103">
            <v>5449.0021922403721</v>
          </cell>
          <cell r="H103">
            <v>0</v>
          </cell>
        </row>
        <row r="104">
          <cell r="A104" t="str">
            <v>1.1.1.9.1.1.11</v>
          </cell>
          <cell r="B104" t="str">
            <v xml:space="preserve">SERVICIO GASOLINERO XOLA SA DE CV  </v>
          </cell>
          <cell r="C104">
            <v>5000</v>
          </cell>
          <cell r="D104">
            <v>0</v>
          </cell>
          <cell r="E104">
            <v>5000</v>
          </cell>
          <cell r="F104">
            <v>5000</v>
          </cell>
          <cell r="G104">
            <v>5000</v>
          </cell>
          <cell r="H104">
            <v>0</v>
          </cell>
        </row>
        <row r="105">
          <cell r="A105" t="str">
            <v>1.1.1.9.1.1.16</v>
          </cell>
          <cell r="B105" t="str">
            <v xml:space="preserve">AB&amp;amp;C LEASING DE MEXICO SAPI DE CV  </v>
          </cell>
          <cell r="C105">
            <v>394.39999999999418</v>
          </cell>
          <cell r="D105">
            <v>0</v>
          </cell>
          <cell r="E105">
            <v>0</v>
          </cell>
          <cell r="F105">
            <v>394.4</v>
          </cell>
          <cell r="G105">
            <v>0</v>
          </cell>
          <cell r="H105">
            <v>0</v>
          </cell>
        </row>
        <row r="106">
          <cell r="A106" t="str">
            <v>1.1.1.9.1.1.20</v>
          </cell>
          <cell r="B106" t="str">
            <v xml:space="preserve">CATARINO SEBASTIAN ESTRELLA MENDEZ  </v>
          </cell>
          <cell r="C106">
            <v>0</v>
          </cell>
          <cell r="D106">
            <v>0</v>
          </cell>
          <cell r="E106">
            <v>30000</v>
          </cell>
          <cell r="F106">
            <v>30000</v>
          </cell>
          <cell r="G106">
            <v>0</v>
          </cell>
          <cell r="H106">
            <v>0</v>
          </cell>
        </row>
        <row r="107">
          <cell r="A107" t="str">
            <v>1.1.1.9.1.1.41</v>
          </cell>
          <cell r="B107" t="str">
            <v xml:space="preserve">MATTAR ISSI SERVICES S.A. DE C.V.  </v>
          </cell>
          <cell r="C107">
            <v>0</v>
          </cell>
          <cell r="D107">
            <v>0</v>
          </cell>
          <cell r="E107">
            <v>3273.52</v>
          </cell>
          <cell r="F107">
            <v>3273.52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27853.61</v>
          </cell>
          <cell r="D109">
            <v>0</v>
          </cell>
          <cell r="E109">
            <v>5844.66</v>
          </cell>
          <cell r="F109">
            <v>0</v>
          </cell>
          <cell r="G109">
            <v>33698.270000000004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27853.61</v>
          </cell>
          <cell r="D110">
            <v>0</v>
          </cell>
          <cell r="E110">
            <v>5844.66</v>
          </cell>
          <cell r="F110">
            <v>0</v>
          </cell>
          <cell r="G110">
            <v>33698.270000000004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27853.61</v>
          </cell>
          <cell r="D111">
            <v>0</v>
          </cell>
          <cell r="E111">
            <v>5844.66</v>
          </cell>
          <cell r="F111">
            <v>0</v>
          </cell>
          <cell r="G111">
            <v>33698.270000000004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0</v>
          </cell>
          <cell r="D112">
            <v>0</v>
          </cell>
          <cell r="E112">
            <v>78942.02</v>
          </cell>
          <cell r="F112">
            <v>78942.02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0</v>
          </cell>
          <cell r="D113">
            <v>0</v>
          </cell>
          <cell r="E113">
            <v>78942.02</v>
          </cell>
          <cell r="F113">
            <v>78942.02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0</v>
          </cell>
          <cell r="D114">
            <v>0</v>
          </cell>
          <cell r="E114">
            <v>71018.98000000001</v>
          </cell>
          <cell r="F114">
            <v>71018.98000000001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0</v>
          </cell>
          <cell r="D115">
            <v>0</v>
          </cell>
          <cell r="E115">
            <v>7923.04</v>
          </cell>
          <cell r="F115">
            <v>7923.04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2020341.2710965008</v>
          </cell>
          <cell r="D116">
            <v>0</v>
          </cell>
          <cell r="E116">
            <v>406409.84684100037</v>
          </cell>
          <cell r="F116">
            <v>398993.69964100007</v>
          </cell>
          <cell r="G116">
            <v>2027757.4182965013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-3279.3988558294013</v>
          </cell>
          <cell r="D117">
            <v>0</v>
          </cell>
          <cell r="E117">
            <v>199040.78964100039</v>
          </cell>
          <cell r="F117">
            <v>199495.86</v>
          </cell>
          <cell r="G117">
            <v>-3734.4692148289987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-3279.3956558294594</v>
          </cell>
          <cell r="D118">
            <v>0</v>
          </cell>
          <cell r="E118">
            <v>199040.78964100039</v>
          </cell>
          <cell r="F118">
            <v>199495.86</v>
          </cell>
          <cell r="G118">
            <v>-3734.4660148290568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-3279.3956558294594</v>
          </cell>
          <cell r="D119">
            <v>0</v>
          </cell>
          <cell r="E119">
            <v>199040.78964100039</v>
          </cell>
          <cell r="F119">
            <v>199495.86</v>
          </cell>
          <cell r="G119">
            <v>-3734.4660148290568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2023293.4499523302</v>
          </cell>
          <cell r="D120">
            <v>0</v>
          </cell>
          <cell r="E120">
            <v>207105.25719999999</v>
          </cell>
          <cell r="F120">
            <v>199167.83964100009</v>
          </cell>
          <cell r="G120">
            <v>2031230.8675113302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2023293.4500523303</v>
          </cell>
          <cell r="D121">
            <v>0</v>
          </cell>
          <cell r="E121">
            <v>207105.25719999999</v>
          </cell>
          <cell r="F121">
            <v>199167.83964100009</v>
          </cell>
          <cell r="G121">
            <v>2031230.8676113302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2023293.4500523303</v>
          </cell>
          <cell r="D122">
            <v>0</v>
          </cell>
          <cell r="E122">
            <v>207105.25719999999</v>
          </cell>
          <cell r="F122">
            <v>199167.83964100009</v>
          </cell>
          <cell r="G122">
            <v>2031230.8676113302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327.21999999999025</v>
          </cell>
          <cell r="D123">
            <v>0</v>
          </cell>
          <cell r="E123">
            <v>263.8</v>
          </cell>
          <cell r="F123">
            <v>330</v>
          </cell>
          <cell r="G123">
            <v>261.01999999999026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327.21999999999025</v>
          </cell>
          <cell r="D124">
            <v>0</v>
          </cell>
          <cell r="E124">
            <v>263.8</v>
          </cell>
          <cell r="F124">
            <v>330</v>
          </cell>
          <cell r="G124">
            <v>261.01999999999026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327.21999999999025</v>
          </cell>
          <cell r="D125">
            <v>0</v>
          </cell>
          <cell r="E125">
            <v>263.8</v>
          </cell>
          <cell r="F125">
            <v>330</v>
          </cell>
          <cell r="G125">
            <v>261.01999999999026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3620442.6114000366</v>
          </cell>
          <cell r="D126">
            <v>0</v>
          </cell>
          <cell r="E126">
            <v>0</v>
          </cell>
          <cell r="F126">
            <v>63613.645700000052</v>
          </cell>
          <cell r="G126">
            <v>3556828.9657000364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3533512.1714000367</v>
          </cell>
          <cell r="D127">
            <v>0</v>
          </cell>
          <cell r="E127">
            <v>0</v>
          </cell>
          <cell r="F127">
            <v>63613.645700000052</v>
          </cell>
          <cell r="G127">
            <v>3469898.5257000364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10915209.4398</v>
          </cell>
          <cell r="D128">
            <v>0</v>
          </cell>
          <cell r="E128">
            <v>0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12357.29</v>
          </cell>
          <cell r="D134">
            <v>0</v>
          </cell>
          <cell r="E134">
            <v>0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12357.29</v>
          </cell>
          <cell r="D135">
            <v>0</v>
          </cell>
          <cell r="E135">
            <v>0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7381697.2683999632</v>
          </cell>
          <cell r="E143">
            <v>0</v>
          </cell>
          <cell r="F143">
            <v>63613.645700000052</v>
          </cell>
          <cell r="G143">
            <v>0</v>
          </cell>
          <cell r="H143">
            <v>7445310.9140999634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3890075.0175999878</v>
          </cell>
          <cell r="E144">
            <v>0</v>
          </cell>
          <cell r="F144">
            <v>61441.833600000049</v>
          </cell>
          <cell r="G144">
            <v>0</v>
          </cell>
          <cell r="H144">
            <v>3951516.8511999878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57712.839999999982</v>
          </cell>
          <cell r="E145">
            <v>0</v>
          </cell>
          <cell r="F145">
            <v>1559.806</v>
          </cell>
          <cell r="G145">
            <v>0</v>
          </cell>
          <cell r="H145">
            <v>59272.645999999979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6540.2653000000109</v>
          </cell>
          <cell r="E146">
            <v>0</v>
          </cell>
          <cell r="F146">
            <v>102.9757</v>
          </cell>
          <cell r="G146">
            <v>0</v>
          </cell>
          <cell r="H146">
            <v>6643.2410000000109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3401469.1454999759</v>
          </cell>
          <cell r="E147">
            <v>0</v>
          </cell>
          <cell r="F147">
            <v>509.03039999999999</v>
          </cell>
          <cell r="G147">
            <v>0</v>
          </cell>
          <cell r="H147">
            <v>3401978.1758999759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15760355.556070447</v>
          </cell>
          <cell r="E153">
            <v>2174453.596837</v>
          </cell>
          <cell r="F153">
            <v>2249805.0716909999</v>
          </cell>
          <cell r="G153">
            <v>0</v>
          </cell>
          <cell r="H153">
            <v>15835707.030924449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15760355.556070447</v>
          </cell>
          <cell r="E154">
            <v>2174453.596837</v>
          </cell>
          <cell r="F154">
            <v>2249805.0716909999</v>
          </cell>
          <cell r="G154">
            <v>0</v>
          </cell>
          <cell r="H154">
            <v>15835707.030924449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14758938.374706268</v>
          </cell>
          <cell r="E155">
            <v>1491571.7997000001</v>
          </cell>
          <cell r="F155">
            <v>1506326.8908000002</v>
          </cell>
          <cell r="G155">
            <v>0</v>
          </cell>
          <cell r="H155">
            <v>14773693.46580627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14758938.374706268</v>
          </cell>
          <cell r="E156">
            <v>1491571.7997000001</v>
          </cell>
          <cell r="F156">
            <v>1506326.8908000002</v>
          </cell>
          <cell r="G156">
            <v>0</v>
          </cell>
          <cell r="H156">
            <v>14773693.46580627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1328756.8000000003</v>
          </cell>
          <cell r="E157">
            <v>232232</v>
          </cell>
          <cell r="F157">
            <v>128191.6</v>
          </cell>
          <cell r="G157">
            <v>0</v>
          </cell>
          <cell r="H157">
            <v>1224716.4000000004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32712</v>
          </cell>
          <cell r="E158">
            <v>32712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1417242.0476000234</v>
          </cell>
          <cell r="E159">
            <v>588416.32999999984</v>
          </cell>
          <cell r="F159">
            <v>741809.39000000013</v>
          </cell>
          <cell r="G159">
            <v>0</v>
          </cell>
          <cell r="H159">
            <v>1570635.1076000237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62508.69</v>
          </cell>
          <cell r="F160">
            <v>62508.69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25555.799999999115</v>
          </cell>
          <cell r="E161">
            <v>0</v>
          </cell>
          <cell r="F161">
            <v>31604.2</v>
          </cell>
          <cell r="G161">
            <v>0</v>
          </cell>
          <cell r="H161">
            <v>57159.999999999112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205712.08</v>
          </cell>
          <cell r="F162">
            <v>205712.08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348.00019999989308</v>
          </cell>
          <cell r="E164">
            <v>25320.62</v>
          </cell>
          <cell r="F164">
            <v>25320.620200000001</v>
          </cell>
          <cell r="G164">
            <v>0</v>
          </cell>
          <cell r="H164">
            <v>348.00039999989531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0</v>
          </cell>
          <cell r="E165">
            <v>15850.13</v>
          </cell>
          <cell r="F165">
            <v>15850.13</v>
          </cell>
          <cell r="G165">
            <v>0</v>
          </cell>
          <cell r="H165">
            <v>0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3273.52</v>
          </cell>
          <cell r="F167">
            <v>3273.52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118227.2</v>
          </cell>
          <cell r="F168">
            <v>118227.2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29706.090020461648</v>
          </cell>
          <cell r="E169">
            <v>5329.59</v>
          </cell>
          <cell r="F169">
            <v>3049.85</v>
          </cell>
          <cell r="G169">
            <v>0</v>
          </cell>
          <cell r="H169">
            <v>27426.350020461647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0</v>
          </cell>
          <cell r="E170">
            <v>8700</v>
          </cell>
          <cell r="F170">
            <v>8700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518.00130000000354</v>
          </cell>
          <cell r="E171">
            <v>0</v>
          </cell>
          <cell r="F171">
            <v>0</v>
          </cell>
          <cell r="G171">
            <v>0</v>
          </cell>
          <cell r="H171">
            <v>518.00130000000354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19.93</v>
          </cell>
          <cell r="F172">
            <v>19.93</v>
          </cell>
          <cell r="G172">
            <v>0</v>
          </cell>
          <cell r="H172">
            <v>0</v>
          </cell>
        </row>
        <row r="173">
          <cell r="A173" t="str">
            <v>1.2.1.1.1.30</v>
          </cell>
          <cell r="B173" t="str">
            <v xml:space="preserve">7-ELEVEN MeXICO, SA DE CV  </v>
          </cell>
          <cell r="C173">
            <v>0</v>
          </cell>
          <cell r="D173">
            <v>0</v>
          </cell>
          <cell r="E173">
            <v>12</v>
          </cell>
          <cell r="F173">
            <v>24</v>
          </cell>
          <cell r="G173">
            <v>0</v>
          </cell>
          <cell r="H173">
            <v>12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3061</v>
          </cell>
          <cell r="F175">
            <v>3061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47594.741000000271</v>
          </cell>
          <cell r="E176">
            <v>29574.310000000009</v>
          </cell>
          <cell r="F176">
            <v>29574.31</v>
          </cell>
          <cell r="G176">
            <v>0</v>
          </cell>
          <cell r="H176">
            <v>47594.741000000264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597</v>
          </cell>
          <cell r="E178">
            <v>607</v>
          </cell>
          <cell r="F178">
            <v>209</v>
          </cell>
          <cell r="G178">
            <v>0</v>
          </cell>
          <cell r="H178">
            <v>199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0</v>
          </cell>
          <cell r="E179">
            <v>3000</v>
          </cell>
          <cell r="F179">
            <v>3000</v>
          </cell>
          <cell r="G179">
            <v>0</v>
          </cell>
          <cell r="H179">
            <v>0</v>
          </cell>
        </row>
        <row r="180">
          <cell r="A180" t="str">
            <v>1.2.1.1.1.50</v>
          </cell>
          <cell r="B180" t="str">
            <v xml:space="preserve">TIENDAS SORIANA, S.A DE C.V  </v>
          </cell>
          <cell r="C180">
            <v>0</v>
          </cell>
          <cell r="D180">
            <v>0</v>
          </cell>
          <cell r="E180">
            <v>1487.54</v>
          </cell>
          <cell r="F180">
            <v>1487.54</v>
          </cell>
          <cell r="G180">
            <v>0</v>
          </cell>
          <cell r="H180">
            <v>0</v>
          </cell>
        </row>
        <row r="181">
          <cell r="A181" t="str">
            <v>1.2.1.1.1.52</v>
          </cell>
          <cell r="B181" t="str">
            <v xml:space="preserve">ELECTRICA PALMA, S.A. DE C.V.  </v>
          </cell>
          <cell r="C181">
            <v>0</v>
          </cell>
          <cell r="D181">
            <v>164.50060000000121</v>
          </cell>
          <cell r="E181">
            <v>164.5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1.2.1.1.1.55</v>
          </cell>
          <cell r="B182" t="str">
            <v xml:space="preserve">AXA Seguros, S.A. de C.V.  </v>
          </cell>
          <cell r="C182">
            <v>0</v>
          </cell>
          <cell r="D182">
            <v>44814.16</v>
          </cell>
          <cell r="E182">
            <v>6402.02</v>
          </cell>
          <cell r="F182">
            <v>0</v>
          </cell>
          <cell r="G182">
            <v>0</v>
          </cell>
          <cell r="H182">
            <v>38412.14</v>
          </cell>
        </row>
        <row r="183">
          <cell r="A183" t="str">
            <v>1.2.1.1.1.56</v>
          </cell>
          <cell r="B183" t="str">
            <v xml:space="preserve">MEDSTENT, S.A. DE C.V.  </v>
          </cell>
          <cell r="C183">
            <v>0</v>
          </cell>
          <cell r="D183">
            <v>10784412.569056513</v>
          </cell>
          <cell r="E183">
            <v>17476.9895</v>
          </cell>
          <cell r="F183">
            <v>0</v>
          </cell>
          <cell r="G183">
            <v>0</v>
          </cell>
          <cell r="H183">
            <v>10766935.579556514</v>
          </cell>
        </row>
        <row r="184">
          <cell r="A184" t="str">
            <v>1.2.1.1.1.67</v>
          </cell>
          <cell r="B184" t="str">
            <v xml:space="preserve">Rocio Ruiz Olvera  </v>
          </cell>
          <cell r="C184">
            <v>0</v>
          </cell>
          <cell r="D184">
            <v>69191.680000000168</v>
          </cell>
          <cell r="E184">
            <v>0</v>
          </cell>
          <cell r="F184">
            <v>0</v>
          </cell>
          <cell r="G184">
            <v>0</v>
          </cell>
          <cell r="H184">
            <v>69191.680000000168</v>
          </cell>
        </row>
        <row r="185">
          <cell r="A185" t="str">
            <v>1.2.1.1.1.68</v>
          </cell>
          <cell r="B185" t="str">
            <v xml:space="preserve">NR FINANCE MEXICO S.A. DE C.V. SOFOM ER  </v>
          </cell>
          <cell r="C185">
            <v>0</v>
          </cell>
          <cell r="D185">
            <v>86850</v>
          </cell>
          <cell r="E185">
            <v>0</v>
          </cell>
          <cell r="F185">
            <v>0</v>
          </cell>
          <cell r="G185">
            <v>0</v>
          </cell>
          <cell r="H185">
            <v>86850</v>
          </cell>
        </row>
        <row r="186">
          <cell r="A186" t="str">
            <v>1.2.1.1.1.69</v>
          </cell>
          <cell r="B186" t="str">
            <v xml:space="preserve">Roberto Osante Kretchmar  </v>
          </cell>
          <cell r="C186">
            <v>0</v>
          </cell>
          <cell r="D186">
            <v>50732.6</v>
          </cell>
          <cell r="E186">
            <v>0</v>
          </cell>
          <cell r="F186">
            <v>0</v>
          </cell>
          <cell r="G186">
            <v>0</v>
          </cell>
          <cell r="H186">
            <v>50732.6</v>
          </cell>
        </row>
        <row r="187">
          <cell r="A187" t="str">
            <v>1.2.1.1.1.70</v>
          </cell>
          <cell r="B187" t="str">
            <v xml:space="preserve">AT&amp;amp;T Comercializacion Movil, S. de R.L. de C.V.  </v>
          </cell>
          <cell r="C187">
            <v>0</v>
          </cell>
          <cell r="D187">
            <v>0</v>
          </cell>
          <cell r="E187">
            <v>10693</v>
          </cell>
          <cell r="F187">
            <v>10693.000400000001</v>
          </cell>
          <cell r="G187">
            <v>0</v>
          </cell>
          <cell r="H187">
            <v>0</v>
          </cell>
        </row>
        <row r="188">
          <cell r="A188" t="str">
            <v>1.2.1.1.1.74</v>
          </cell>
          <cell r="B188" t="str">
            <v xml:space="preserve">FONDO NACIONAL DE INFRAESTRUCTURA  </v>
          </cell>
          <cell r="C188">
            <v>0</v>
          </cell>
          <cell r="D188">
            <v>0</v>
          </cell>
          <cell r="E188">
            <v>58</v>
          </cell>
          <cell r="F188">
            <v>116</v>
          </cell>
          <cell r="G188">
            <v>0</v>
          </cell>
          <cell r="H188">
            <v>58</v>
          </cell>
        </row>
        <row r="189">
          <cell r="A189" t="str">
            <v>1.2.1.1.1.76</v>
          </cell>
          <cell r="B189" t="str">
            <v xml:space="preserve">CFE SUMINISTRADOR DE SERVICIOS BASICOS  </v>
          </cell>
          <cell r="C189">
            <v>0</v>
          </cell>
          <cell r="D189">
            <v>919.60000000000218</v>
          </cell>
          <cell r="E189">
            <v>0</v>
          </cell>
          <cell r="F189">
            <v>0</v>
          </cell>
          <cell r="G189">
            <v>0</v>
          </cell>
          <cell r="H189">
            <v>919.60000000000218</v>
          </cell>
        </row>
        <row r="190">
          <cell r="A190" t="str">
            <v>1.2.1.1.1.80</v>
          </cell>
          <cell r="B190" t="str">
            <v xml:space="preserve">MERAKI BARRAGAN DISTRIBUIDORES SA DE CV  </v>
          </cell>
          <cell r="C190">
            <v>0</v>
          </cell>
          <cell r="D190">
            <v>6392.3002000000124</v>
          </cell>
          <cell r="E190">
            <v>0</v>
          </cell>
          <cell r="F190">
            <v>8148.56</v>
          </cell>
          <cell r="G190">
            <v>0</v>
          </cell>
          <cell r="H190">
            <v>14540.860200000014</v>
          </cell>
        </row>
        <row r="191">
          <cell r="A191" t="str">
            <v>1.2.1.1.1.84</v>
          </cell>
          <cell r="B191" t="str">
            <v xml:space="preserve">Miranda Lagunas y Asociados S.C.  </v>
          </cell>
          <cell r="C191">
            <v>0</v>
          </cell>
          <cell r="D191">
            <v>178640</v>
          </cell>
          <cell r="E191">
            <v>17864</v>
          </cell>
          <cell r="F191">
            <v>17864</v>
          </cell>
          <cell r="G191">
            <v>0</v>
          </cell>
          <cell r="H191">
            <v>178640</v>
          </cell>
        </row>
        <row r="192">
          <cell r="A192" t="str">
            <v>1.2.1.1.1.85</v>
          </cell>
          <cell r="B192" t="str">
            <v xml:space="preserve">AB&amp;amp;C LEASING DE MEXICO SAPI DE CV  </v>
          </cell>
          <cell r="C192">
            <v>0</v>
          </cell>
          <cell r="D192">
            <v>0</v>
          </cell>
          <cell r="E192">
            <v>20874.46</v>
          </cell>
          <cell r="F192">
            <v>20874.46</v>
          </cell>
          <cell r="G192">
            <v>0</v>
          </cell>
          <cell r="H192">
            <v>0</v>
          </cell>
        </row>
        <row r="193">
          <cell r="A193" t="str">
            <v>1.2.1.1.1.93</v>
          </cell>
          <cell r="B193" t="str">
            <v xml:space="preserve">AUTOBUSES DE LA PIEDAD S.A DE C.V  </v>
          </cell>
          <cell r="C193">
            <v>0</v>
          </cell>
          <cell r="D193">
            <v>0</v>
          </cell>
          <cell r="E193">
            <v>195</v>
          </cell>
          <cell r="F193">
            <v>195</v>
          </cell>
          <cell r="G193">
            <v>0</v>
          </cell>
          <cell r="H193">
            <v>0</v>
          </cell>
        </row>
        <row r="194">
          <cell r="A194" t="str">
            <v>1.2.1.1.1.150</v>
          </cell>
          <cell r="B194" t="str">
            <v xml:space="preserve">PARK AUTO, S.A. DE C.V.  </v>
          </cell>
          <cell r="C194">
            <v>0</v>
          </cell>
          <cell r="D194">
            <v>0</v>
          </cell>
          <cell r="E194">
            <v>0</v>
          </cell>
          <cell r="F194">
            <v>133</v>
          </cell>
          <cell r="G194">
            <v>0</v>
          </cell>
          <cell r="H194">
            <v>133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159.99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1.2.1.1.1.171</v>
          </cell>
          <cell r="B196" t="str">
            <v xml:space="preserve">Casa Marcus, S.A. de C.V.  </v>
          </cell>
          <cell r="C196">
            <v>0</v>
          </cell>
          <cell r="D196">
            <v>0</v>
          </cell>
          <cell r="E196">
            <v>315</v>
          </cell>
          <cell r="F196">
            <v>315</v>
          </cell>
          <cell r="G196">
            <v>0</v>
          </cell>
          <cell r="H196">
            <v>0</v>
          </cell>
        </row>
        <row r="197">
          <cell r="A197" t="str">
            <v>1.2.1.1.1.178</v>
          </cell>
          <cell r="B197" t="str">
            <v xml:space="preserve">ADT Private Security Services de México S.A. de C.V.  </v>
          </cell>
          <cell r="C197">
            <v>0</v>
          </cell>
          <cell r="D197">
            <v>1367.4499999999898</v>
          </cell>
          <cell r="E197">
            <v>1367.45</v>
          </cell>
          <cell r="F197">
            <v>1367.45</v>
          </cell>
          <cell r="G197">
            <v>0</v>
          </cell>
          <cell r="H197">
            <v>1367.4499999999898</v>
          </cell>
        </row>
        <row r="198">
          <cell r="A198" t="str">
            <v>1.2.1.1.1.184</v>
          </cell>
          <cell r="B198" t="str">
            <v xml:space="preserve">GRUPO HOTELERO H C SA DE CV.  </v>
          </cell>
          <cell r="C198">
            <v>0</v>
          </cell>
          <cell r="D198">
            <v>0</v>
          </cell>
          <cell r="E198">
            <v>451.37</v>
          </cell>
          <cell r="F198">
            <v>451.37</v>
          </cell>
          <cell r="G198">
            <v>0</v>
          </cell>
          <cell r="H198">
            <v>0</v>
          </cell>
        </row>
        <row r="199">
          <cell r="A199" t="str">
            <v>1.2.1.1.1.187</v>
          </cell>
          <cell r="B199" t="str">
            <v xml:space="preserve">CADENA COMERCIAL OXXO, S.A. DE C.V.  </v>
          </cell>
          <cell r="C199">
            <v>0</v>
          </cell>
          <cell r="D199">
            <v>4</v>
          </cell>
          <cell r="E199">
            <v>168</v>
          </cell>
          <cell r="F199">
            <v>270</v>
          </cell>
          <cell r="G199">
            <v>0</v>
          </cell>
          <cell r="H199">
            <v>106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180</v>
          </cell>
          <cell r="E201">
            <v>0</v>
          </cell>
          <cell r="F201">
            <v>0</v>
          </cell>
          <cell r="G201">
            <v>0</v>
          </cell>
          <cell r="H201">
            <v>180</v>
          </cell>
        </row>
        <row r="202">
          <cell r="A202" t="str">
            <v>1.2.1.1.1.279</v>
          </cell>
          <cell r="B202" t="str">
            <v xml:space="preserve">LANCETA HG, S.A. DE C.V.  </v>
          </cell>
          <cell r="C202">
            <v>0</v>
          </cell>
          <cell r="D202">
            <v>586.96</v>
          </cell>
          <cell r="E202">
            <v>0</v>
          </cell>
          <cell r="F202">
            <v>934.38999999999987</v>
          </cell>
          <cell r="G202">
            <v>0</v>
          </cell>
          <cell r="H202">
            <v>1521.35</v>
          </cell>
        </row>
        <row r="203">
          <cell r="A203" t="str">
            <v>1.2.1.1.1.300</v>
          </cell>
          <cell r="B203" t="str">
            <v xml:space="preserve">BRILOS DE MÉXICO S.A. DE C.V.  </v>
          </cell>
          <cell r="C203">
            <v>0</v>
          </cell>
          <cell r="D203">
            <v>57385.660299999756</v>
          </cell>
          <cell r="E203">
            <v>22911.599999999999</v>
          </cell>
          <cell r="F203">
            <v>0</v>
          </cell>
          <cell r="G203">
            <v>0</v>
          </cell>
          <cell r="H203">
            <v>34474.060299999757</v>
          </cell>
        </row>
        <row r="204">
          <cell r="A204" t="str">
            <v>1.2.1.1.1.337</v>
          </cell>
          <cell r="B204" t="str">
            <v xml:space="preserve">AEROCOMIDAS, S.A. DE C.V.  </v>
          </cell>
          <cell r="C204">
            <v>0</v>
          </cell>
          <cell r="D204">
            <v>0</v>
          </cell>
          <cell r="E204">
            <v>0</v>
          </cell>
          <cell r="F204">
            <v>325</v>
          </cell>
          <cell r="G204">
            <v>0</v>
          </cell>
          <cell r="H204">
            <v>325</v>
          </cell>
        </row>
        <row r="205">
          <cell r="A205" t="str">
            <v>1.2.1.1.1.341</v>
          </cell>
          <cell r="B205" t="str">
            <v xml:space="preserve">JUDHIT MEDINA CONTRERAS  </v>
          </cell>
          <cell r="C205">
            <v>0</v>
          </cell>
          <cell r="D205">
            <v>340</v>
          </cell>
          <cell r="E205">
            <v>0</v>
          </cell>
          <cell r="F205">
            <v>0</v>
          </cell>
          <cell r="G205">
            <v>0</v>
          </cell>
          <cell r="H205">
            <v>340</v>
          </cell>
        </row>
        <row r="206">
          <cell r="A206" t="str">
            <v>1.2.1.1.1.357</v>
          </cell>
          <cell r="B206" t="str">
            <v xml:space="preserve">CRESTA DEL VALLE, S.A. DE C.V.  </v>
          </cell>
          <cell r="C206">
            <v>0</v>
          </cell>
          <cell r="D206">
            <v>0</v>
          </cell>
          <cell r="E206">
            <v>27146</v>
          </cell>
          <cell r="F206">
            <v>27146</v>
          </cell>
          <cell r="G206">
            <v>0</v>
          </cell>
          <cell r="H206">
            <v>0</v>
          </cell>
        </row>
        <row r="207">
          <cell r="A207" t="str">
            <v>1.2.1.1.1.362</v>
          </cell>
          <cell r="B207" t="str">
            <v xml:space="preserve">MARIO ALBERTO MORENO CASTAÑEDA  </v>
          </cell>
          <cell r="C207">
            <v>0</v>
          </cell>
          <cell r="D207">
            <v>0</v>
          </cell>
          <cell r="E207">
            <v>0</v>
          </cell>
          <cell r="F207">
            <v>6380</v>
          </cell>
          <cell r="G207">
            <v>0</v>
          </cell>
          <cell r="H207">
            <v>6380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1.2.1.1.1.515</v>
          </cell>
          <cell r="B210" t="str">
            <v xml:space="preserve">INTER MEDICA SOLUTIONS DM S.A. DE C.V.  </v>
          </cell>
          <cell r="C210">
            <v>0</v>
          </cell>
          <cell r="D210">
            <v>18901.489999999998</v>
          </cell>
          <cell r="E210">
            <v>0</v>
          </cell>
          <cell r="F210">
            <v>0</v>
          </cell>
          <cell r="G210">
            <v>0</v>
          </cell>
          <cell r="H210">
            <v>18901.489999999998</v>
          </cell>
        </row>
        <row r="211">
          <cell r="A211" t="str">
            <v>1.2.1.1.1.553</v>
          </cell>
          <cell r="B211" t="str">
            <v xml:space="preserve">SEGUROS BBVA BANCOMER SA DE CV GRUPO FINANCIERO BBVA BANCOMER  </v>
          </cell>
          <cell r="C211">
            <v>0</v>
          </cell>
          <cell r="D211">
            <v>3635.9600000000009</v>
          </cell>
          <cell r="E211">
            <v>605.97</v>
          </cell>
          <cell r="F211">
            <v>0</v>
          </cell>
          <cell r="G211">
            <v>0</v>
          </cell>
          <cell r="H211">
            <v>3029.9900000000007</v>
          </cell>
        </row>
        <row r="212">
          <cell r="A212" t="str">
            <v>1.2.1.1.1.560</v>
          </cell>
          <cell r="B212" t="str">
            <v xml:space="preserve">PMC PINTURAS SA DE CV  </v>
          </cell>
          <cell r="C212">
            <v>0</v>
          </cell>
          <cell r="D212">
            <v>137.5</v>
          </cell>
          <cell r="E212">
            <v>0</v>
          </cell>
          <cell r="F212">
            <v>0</v>
          </cell>
          <cell r="G212">
            <v>0</v>
          </cell>
          <cell r="H212">
            <v>137.5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116</v>
          </cell>
          <cell r="F213">
            <v>116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41</v>
          </cell>
          <cell r="F214">
            <v>41</v>
          </cell>
          <cell r="G214">
            <v>0</v>
          </cell>
          <cell r="H214">
            <v>0</v>
          </cell>
        </row>
        <row r="215">
          <cell r="A215" t="str">
            <v>1.2.1.1.1.576</v>
          </cell>
          <cell r="B215" t="str">
            <v xml:space="preserve">OPERADORA DE ESTACIONAMIENTOS BICENTENARIO, S.A. DE C.V.  </v>
          </cell>
          <cell r="C215">
            <v>0</v>
          </cell>
          <cell r="D215">
            <v>0</v>
          </cell>
          <cell r="E215">
            <v>0</v>
          </cell>
          <cell r="F215">
            <v>29</v>
          </cell>
          <cell r="G215">
            <v>0</v>
          </cell>
          <cell r="H215">
            <v>29</v>
          </cell>
        </row>
        <row r="216">
          <cell r="A216" t="str">
            <v>1.2.1.1.1.614</v>
          </cell>
          <cell r="B216" t="str">
            <v xml:space="preserve">SERVICIOS SIMPA SA DE CV  </v>
          </cell>
          <cell r="C216">
            <v>0</v>
          </cell>
          <cell r="D216">
            <v>0</v>
          </cell>
          <cell r="E216">
            <v>2527.06</v>
          </cell>
          <cell r="F216">
            <v>3487.15</v>
          </cell>
          <cell r="G216">
            <v>0</v>
          </cell>
          <cell r="H216">
            <v>960.09000000000015</v>
          </cell>
        </row>
        <row r="217">
          <cell r="A217" t="str">
            <v>1.2.1.1.1.625</v>
          </cell>
          <cell r="B217" t="str">
            <v xml:space="preserve">DOGO DEL CENTRO SA DE CV  </v>
          </cell>
          <cell r="C217">
            <v>0</v>
          </cell>
          <cell r="D217">
            <v>173</v>
          </cell>
          <cell r="E217">
            <v>173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0</v>
          </cell>
          <cell r="E218">
            <v>50</v>
          </cell>
          <cell r="F218">
            <v>50</v>
          </cell>
          <cell r="G218">
            <v>0</v>
          </cell>
          <cell r="H218">
            <v>0</v>
          </cell>
        </row>
        <row r="219">
          <cell r="A219" t="str">
            <v>1.2.1.1.1.647</v>
          </cell>
          <cell r="B219" t="str">
            <v xml:space="preserve">LAMBRE COMERCIALIZADORA Y PRODUCTORA SA DE CV  </v>
          </cell>
          <cell r="C219">
            <v>0</v>
          </cell>
          <cell r="D219">
            <v>0</v>
          </cell>
          <cell r="E219">
            <v>1044</v>
          </cell>
          <cell r="F219">
            <v>1044</v>
          </cell>
          <cell r="G219">
            <v>0</v>
          </cell>
          <cell r="H219">
            <v>0</v>
          </cell>
        </row>
        <row r="220">
          <cell r="A220" t="str">
            <v>1.2.1.1.1.648</v>
          </cell>
          <cell r="B220" t="str">
            <v xml:space="preserve">ALLIANZ MÉXICO, S.A. COMPAÑÍA DE SEGUROS  </v>
          </cell>
          <cell r="C220">
            <v>0</v>
          </cell>
          <cell r="D220">
            <v>0</v>
          </cell>
          <cell r="E220">
            <v>6449</v>
          </cell>
          <cell r="F220">
            <v>6449</v>
          </cell>
          <cell r="G220">
            <v>0</v>
          </cell>
          <cell r="H220">
            <v>0</v>
          </cell>
        </row>
        <row r="221">
          <cell r="A221" t="str">
            <v>1.2.1.1.1.649</v>
          </cell>
          <cell r="B221" t="str">
            <v xml:space="preserve">SuperISSSTE  </v>
          </cell>
          <cell r="C221">
            <v>0</v>
          </cell>
          <cell r="D221">
            <v>0</v>
          </cell>
          <cell r="E221">
            <v>427.01</v>
          </cell>
          <cell r="F221">
            <v>427.01</v>
          </cell>
          <cell r="G221">
            <v>0</v>
          </cell>
          <cell r="H221">
            <v>0</v>
          </cell>
        </row>
        <row r="222">
          <cell r="A222" t="str">
            <v>1.2.1.1.1.650</v>
          </cell>
          <cell r="B222" t="str">
            <v xml:space="preserve">GRUPO COMERCIAL DSW S.A DE C.V.  </v>
          </cell>
          <cell r="C222">
            <v>0</v>
          </cell>
          <cell r="D222">
            <v>0</v>
          </cell>
          <cell r="E222">
            <v>1791.4702</v>
          </cell>
          <cell r="F222">
            <v>1791.4702</v>
          </cell>
          <cell r="G222">
            <v>0</v>
          </cell>
          <cell r="H222">
            <v>0</v>
          </cell>
        </row>
        <row r="223">
          <cell r="A223" t="str">
            <v>1.2.1.1.1.651</v>
          </cell>
          <cell r="B223" t="str">
            <v xml:space="preserve">DUFRY YUCATAN S.A. DE C.V.  </v>
          </cell>
          <cell r="C223">
            <v>0</v>
          </cell>
          <cell r="D223">
            <v>0</v>
          </cell>
          <cell r="E223">
            <v>150</v>
          </cell>
          <cell r="F223">
            <v>150</v>
          </cell>
          <cell r="G223">
            <v>0</v>
          </cell>
          <cell r="H223">
            <v>0</v>
          </cell>
        </row>
        <row r="224">
          <cell r="A224" t="str">
            <v>1.2.1.1.1.652</v>
          </cell>
          <cell r="B224" t="str">
            <v xml:space="preserve">P PARK ADMINISTRACION, S.A. DE C.V.  </v>
          </cell>
          <cell r="C224">
            <v>0</v>
          </cell>
          <cell r="D224">
            <v>0</v>
          </cell>
          <cell r="E224">
            <v>36</v>
          </cell>
          <cell r="F224">
            <v>36</v>
          </cell>
          <cell r="G224">
            <v>0</v>
          </cell>
          <cell r="H224">
            <v>0</v>
          </cell>
        </row>
        <row r="225">
          <cell r="A225" t="str">
            <v>1.2.1.3</v>
          </cell>
          <cell r="B225" t="str">
            <v xml:space="preserve"> OBLIGACIONES ACUMULADAS </v>
          </cell>
          <cell r="C225">
            <v>0</v>
          </cell>
          <cell r="D225">
            <v>58180.543770719654</v>
          </cell>
          <cell r="E225">
            <v>157047.58000000002</v>
          </cell>
          <cell r="F225">
            <v>161234.31020000001</v>
          </cell>
          <cell r="G225">
            <v>0</v>
          </cell>
          <cell r="H225">
            <v>62367.27397071966</v>
          </cell>
        </row>
        <row r="226">
          <cell r="A226" t="str">
            <v>1.2.1.3.1</v>
          </cell>
          <cell r="B226" t="str">
            <v xml:space="preserve"> ACREEDORES DIVERSOS </v>
          </cell>
          <cell r="C226">
            <v>0</v>
          </cell>
          <cell r="D226">
            <v>4261.5537707260346</v>
          </cell>
          <cell r="E226">
            <v>34449</v>
          </cell>
          <cell r="F226">
            <v>34449.000200000009</v>
          </cell>
          <cell r="G226">
            <v>0</v>
          </cell>
          <cell r="H226">
            <v>4261.5539707260441</v>
          </cell>
        </row>
        <row r="227">
          <cell r="A227" t="str">
            <v>1.2.1.3.1.1</v>
          </cell>
          <cell r="B227" t="str">
            <v xml:space="preserve"> ACREEDORES DIVERSOS NACIONALES </v>
          </cell>
          <cell r="C227">
            <v>0</v>
          </cell>
          <cell r="D227">
            <v>4261.5537707260346</v>
          </cell>
          <cell r="E227">
            <v>34449</v>
          </cell>
          <cell r="F227">
            <v>34449.000200000009</v>
          </cell>
          <cell r="G227">
            <v>0</v>
          </cell>
          <cell r="H227">
            <v>4261.5539707260441</v>
          </cell>
        </row>
        <row r="228">
          <cell r="A228" t="str">
            <v>1.2.1.3.1.1.7</v>
          </cell>
          <cell r="B228" t="str">
            <v>RICARDO RAMOS NORIEGA</v>
          </cell>
          <cell r="C228">
            <v>0</v>
          </cell>
          <cell r="D228">
            <v>1216.5500000000002</v>
          </cell>
          <cell r="E228">
            <v>0</v>
          </cell>
          <cell r="F228">
            <v>0</v>
          </cell>
          <cell r="G228">
            <v>0</v>
          </cell>
          <cell r="H228">
            <v>1216.5500000000002</v>
          </cell>
        </row>
        <row r="229">
          <cell r="A229" t="str">
            <v>1.2.1.3.1.1.11</v>
          </cell>
          <cell r="B229" t="str">
            <v>LOURDES VELAZQUEZ MERIN</v>
          </cell>
          <cell r="C229">
            <v>0</v>
          </cell>
          <cell r="D229">
            <v>3045.0037707260344</v>
          </cell>
          <cell r="E229">
            <v>34449</v>
          </cell>
          <cell r="F229">
            <v>34449.000200000009</v>
          </cell>
          <cell r="G229">
            <v>0</v>
          </cell>
          <cell r="H229">
            <v>3045.0039707260439</v>
          </cell>
        </row>
        <row r="230">
          <cell r="A230" t="str">
            <v>1.2.1.3.2</v>
          </cell>
          <cell r="B230" t="str">
            <v xml:space="preserve"> IMPUESTOS Y DERECHOS POR PAGAR </v>
          </cell>
          <cell r="C230">
            <v>0</v>
          </cell>
          <cell r="D230">
            <v>24724.560000000056</v>
          </cell>
          <cell r="E230">
            <v>24723</v>
          </cell>
          <cell r="F230">
            <v>11133</v>
          </cell>
          <cell r="G230">
            <v>0</v>
          </cell>
          <cell r="H230">
            <v>11134.560000000056</v>
          </cell>
        </row>
        <row r="231">
          <cell r="A231" t="str">
            <v>1.2.1.3.2.1</v>
          </cell>
          <cell r="B231" t="str">
            <v>IVA POR PAGAR</v>
          </cell>
          <cell r="C231">
            <v>0</v>
          </cell>
          <cell r="D231">
            <v>20596.560000000056</v>
          </cell>
          <cell r="E231">
            <v>20595</v>
          </cell>
          <cell r="F231">
            <v>7927</v>
          </cell>
          <cell r="G231">
            <v>0</v>
          </cell>
          <cell r="H231">
            <v>7928.5600000000559</v>
          </cell>
        </row>
        <row r="232">
          <cell r="A232" t="str">
            <v>1.2.1.3.2.3</v>
          </cell>
          <cell r="B232" t="str">
            <v>IMPUESTO ESTATAL SOBRE NOMINAS</v>
          </cell>
          <cell r="C232">
            <v>0</v>
          </cell>
          <cell r="D232">
            <v>4128</v>
          </cell>
          <cell r="E232">
            <v>4128</v>
          </cell>
          <cell r="F232">
            <v>3206</v>
          </cell>
          <cell r="G232">
            <v>0</v>
          </cell>
          <cell r="H232">
            <v>3206</v>
          </cell>
        </row>
        <row r="233">
          <cell r="A233" t="str">
            <v>1.2.1.3.3</v>
          </cell>
          <cell r="B233" t="str">
            <v xml:space="preserve"> CONTRIBUCIONES DE SEGURIDAD SOCIAL POR PAGAR </v>
          </cell>
          <cell r="C233">
            <v>0</v>
          </cell>
          <cell r="D233">
            <v>12903.10999999987</v>
          </cell>
          <cell r="E233">
            <v>12903.11</v>
          </cell>
          <cell r="F233">
            <v>36710.29</v>
          </cell>
          <cell r="G233">
            <v>0</v>
          </cell>
          <cell r="H233">
            <v>36710.28999999987</v>
          </cell>
        </row>
        <row r="234">
          <cell r="A234" t="str">
            <v>1.2.1.3.3.1</v>
          </cell>
          <cell r="B234" t="str">
            <v>CUOTAS PATRONALES IMSS POR PAGAR</v>
          </cell>
          <cell r="C234">
            <v>0</v>
          </cell>
          <cell r="D234">
            <v>12903.110000000102</v>
          </cell>
          <cell r="E234">
            <v>12903.11</v>
          </cell>
          <cell r="F234">
            <v>12328.81</v>
          </cell>
          <cell r="G234">
            <v>0</v>
          </cell>
          <cell r="H234">
            <v>12328.810000000101</v>
          </cell>
        </row>
        <row r="235">
          <cell r="A235" t="str">
            <v>1.2.1.3.3.2</v>
          </cell>
          <cell r="B235" t="str">
            <v>APORTACIONES AL INFONAVIT POR PAGAR</v>
          </cell>
          <cell r="C235">
            <v>0</v>
          </cell>
          <cell r="D235">
            <v>0</v>
          </cell>
          <cell r="E235">
            <v>0</v>
          </cell>
          <cell r="F235">
            <v>12010.59</v>
          </cell>
          <cell r="G235">
            <v>0</v>
          </cell>
          <cell r="H235">
            <v>12010.589999999767</v>
          </cell>
        </row>
        <row r="236">
          <cell r="A236" t="str">
            <v>1.2.1.3.3.3</v>
          </cell>
          <cell r="B236" t="str">
            <v>APORTACIONES AL SAR POR PAGAR</v>
          </cell>
          <cell r="C236">
            <v>0</v>
          </cell>
          <cell r="D236">
            <v>0</v>
          </cell>
          <cell r="E236">
            <v>0</v>
          </cell>
          <cell r="F236">
            <v>12370.89</v>
          </cell>
          <cell r="G236">
            <v>0</v>
          </cell>
          <cell r="H236">
            <v>12370.89</v>
          </cell>
        </row>
        <row r="237">
          <cell r="A237" t="str">
            <v>1.2.1.3.4</v>
          </cell>
          <cell r="B237" t="str">
            <v xml:space="preserve"> BENEFICIOS A LOS EMPLEADOS </v>
          </cell>
          <cell r="C237">
            <v>0</v>
          </cell>
          <cell r="D237">
            <v>16291.319999993691</v>
          </cell>
          <cell r="E237">
            <v>84972.47</v>
          </cell>
          <cell r="F237">
            <v>78942.02</v>
          </cell>
          <cell r="G237">
            <v>0</v>
          </cell>
          <cell r="H237">
            <v>10260.869999993694</v>
          </cell>
        </row>
        <row r="238">
          <cell r="A238" t="str">
            <v>1.2.1.3.4.1</v>
          </cell>
          <cell r="B238" t="str">
            <v xml:space="preserve"> BENEFICIOS DIRECTOS </v>
          </cell>
          <cell r="C238">
            <v>0</v>
          </cell>
          <cell r="D238">
            <v>16291.319999993691</v>
          </cell>
          <cell r="E238">
            <v>84972.47</v>
          </cell>
          <cell r="F238">
            <v>78942.02</v>
          </cell>
          <cell r="G238">
            <v>0</v>
          </cell>
          <cell r="H238">
            <v>10260.869999993694</v>
          </cell>
        </row>
        <row r="239">
          <cell r="A239" t="str">
            <v>1.2.1.3.4.1.1</v>
          </cell>
          <cell r="B239" t="str">
            <v xml:space="preserve"> SUELDOS POR PAGAR </v>
          </cell>
          <cell r="C239">
            <v>0</v>
          </cell>
          <cell r="D239">
            <v>6030.449999993667</v>
          </cell>
          <cell r="E239">
            <v>84972.47</v>
          </cell>
          <cell r="F239">
            <v>78942.02</v>
          </cell>
          <cell r="G239">
            <v>0</v>
          </cell>
          <cell r="H239">
            <v>0</v>
          </cell>
        </row>
        <row r="240">
          <cell r="A240" t="str">
            <v>1.2.1.3.4.1.1.1</v>
          </cell>
          <cell r="B240" t="str">
            <v>SUELDOS POR PAGAR</v>
          </cell>
          <cell r="C240">
            <v>0</v>
          </cell>
          <cell r="D240">
            <v>6030.449999993667</v>
          </cell>
          <cell r="E240">
            <v>84972.47</v>
          </cell>
          <cell r="F240">
            <v>78942.02</v>
          </cell>
          <cell r="G240">
            <v>0</v>
          </cell>
          <cell r="H240">
            <v>0</v>
          </cell>
        </row>
        <row r="241">
          <cell r="A241" t="str">
            <v>1.2.1.3.4.1.5</v>
          </cell>
          <cell r="B241" t="str">
            <v>PARTICIPACION DE LOS TRABAJADORES EN LAS UTILIDADES POR PAGAR</v>
          </cell>
          <cell r="C241">
            <v>0</v>
          </cell>
          <cell r="D241">
            <v>10260.870000000024</v>
          </cell>
          <cell r="E241">
            <v>0</v>
          </cell>
          <cell r="F241">
            <v>0</v>
          </cell>
          <cell r="G241">
            <v>0</v>
          </cell>
          <cell r="H241">
            <v>10260.870000000024</v>
          </cell>
        </row>
        <row r="242">
          <cell r="A242" t="str">
            <v>1.2.1.4</v>
          </cell>
          <cell r="B242" t="str">
            <v xml:space="preserve"> RETENCIONES DE EFECTIVO Y COBROS POR CUENTA DE TERCEROS </v>
          </cell>
          <cell r="C242">
            <v>0</v>
          </cell>
          <cell r="D242">
            <v>31476.609999998691</v>
          </cell>
          <cell r="E242">
            <v>21215.17</v>
          </cell>
          <cell r="F242">
            <v>42439.92</v>
          </cell>
          <cell r="G242">
            <v>0</v>
          </cell>
          <cell r="H242">
            <v>52701.359999998691</v>
          </cell>
        </row>
        <row r="243">
          <cell r="A243" t="str">
            <v>1.2.1.4.1</v>
          </cell>
          <cell r="B243" t="str">
            <v xml:space="preserve"> IMPUESTOS RETENIDOS </v>
          </cell>
          <cell r="C243">
            <v>0</v>
          </cell>
          <cell r="D243">
            <v>18785.049999999384</v>
          </cell>
          <cell r="E243">
            <v>21215.17</v>
          </cell>
          <cell r="F243">
            <v>26945.859999999997</v>
          </cell>
          <cell r="G243">
            <v>0</v>
          </cell>
          <cell r="H243">
            <v>24515.739999999383</v>
          </cell>
        </row>
        <row r="244">
          <cell r="A244" t="str">
            <v>1.2.1.4.1.1</v>
          </cell>
          <cell r="B244" t="str">
            <v xml:space="preserve"> IMPUESTO SOBRE LA RENTA RETENIDO </v>
          </cell>
          <cell r="C244">
            <v>0</v>
          </cell>
          <cell r="D244">
            <v>13238.179999999476</v>
          </cell>
          <cell r="E244">
            <v>16164</v>
          </cell>
          <cell r="F244">
            <v>17122.78</v>
          </cell>
          <cell r="G244">
            <v>0</v>
          </cell>
          <cell r="H244">
            <v>14196.959999999475</v>
          </cell>
        </row>
        <row r="245">
          <cell r="A245" t="str">
            <v>1.2.1.4.1.1.1</v>
          </cell>
          <cell r="B245" t="str">
            <v xml:space="preserve"> ISR RETENIDO A RESIDENTES EN EL PAIS </v>
          </cell>
          <cell r="C245">
            <v>0</v>
          </cell>
          <cell r="D245">
            <v>13238.179999999476</v>
          </cell>
          <cell r="E245">
            <v>16164</v>
          </cell>
          <cell r="F245">
            <v>17122.78</v>
          </cell>
          <cell r="G245">
            <v>0</v>
          </cell>
          <cell r="H245">
            <v>14196.959999999475</v>
          </cell>
        </row>
        <row r="246">
          <cell r="A246" t="str">
            <v>1.2.1.4.1.1.1.1</v>
          </cell>
          <cell r="B246" t="str">
            <v>ISR RETENIDO POR SALARIOS</v>
          </cell>
          <cell r="C246">
            <v>0</v>
          </cell>
          <cell r="D246">
            <v>10091.549999999464</v>
          </cell>
          <cell r="E246">
            <v>13017</v>
          </cell>
          <cell r="F246">
            <v>10565.82</v>
          </cell>
          <cell r="G246">
            <v>0</v>
          </cell>
          <cell r="H246">
            <v>7640.3699999994642</v>
          </cell>
        </row>
        <row r="247">
          <cell r="A247" t="str">
            <v>1.2.1.4.1.1.1.4</v>
          </cell>
          <cell r="B247" t="str">
            <v>ISR RETENIDO POR ARRENDAMIENTOS AL 10%</v>
          </cell>
          <cell r="C247">
            <v>0</v>
          </cell>
          <cell r="D247">
            <v>3146.9800000000105</v>
          </cell>
          <cell r="E247">
            <v>3147</v>
          </cell>
          <cell r="F247">
            <v>6556.96</v>
          </cell>
          <cell r="G247">
            <v>0</v>
          </cell>
          <cell r="H247">
            <v>6556.9400000000105</v>
          </cell>
        </row>
        <row r="248">
          <cell r="A248" t="str">
            <v>1.2.1.4.1.1.1.5</v>
          </cell>
          <cell r="B248" t="str">
            <v>ISR RETENIDO POR HONORARIOS AL 10%</v>
          </cell>
          <cell r="C248">
            <v>0</v>
          </cell>
          <cell r="D248">
            <v>-0.34999999999854481</v>
          </cell>
          <cell r="E248">
            <v>0</v>
          </cell>
          <cell r="F248">
            <v>0</v>
          </cell>
          <cell r="G248">
            <v>0</v>
          </cell>
          <cell r="H248">
            <v>-0.34999999999854481</v>
          </cell>
        </row>
        <row r="249">
          <cell r="A249" t="str">
            <v>1.2.1.4.1.2</v>
          </cell>
          <cell r="B249" t="str">
            <v xml:space="preserve"> IMPUESTO AL VALOR AGREGADO RETENIDO </v>
          </cell>
          <cell r="C249">
            <v>0</v>
          </cell>
          <cell r="D249">
            <v>3355.510000000213</v>
          </cell>
          <cell r="E249">
            <v>3357</v>
          </cell>
          <cell r="F249">
            <v>6995.12</v>
          </cell>
          <cell r="G249">
            <v>0</v>
          </cell>
          <cell r="H249">
            <v>6993.6300000002129</v>
          </cell>
        </row>
        <row r="250">
          <cell r="A250" t="str">
            <v>1.2.1.4.1.2.1</v>
          </cell>
          <cell r="B250" t="str">
            <v>IVA RETENIDO POR PAGAR</v>
          </cell>
          <cell r="C250">
            <v>0</v>
          </cell>
          <cell r="D250">
            <v>3355.510000000213</v>
          </cell>
          <cell r="E250">
            <v>3357</v>
          </cell>
          <cell r="F250">
            <v>6995.12</v>
          </cell>
          <cell r="G250">
            <v>0</v>
          </cell>
          <cell r="H250">
            <v>6993.6300000002129</v>
          </cell>
        </row>
        <row r="251">
          <cell r="A251" t="str">
            <v>1.2.1.4.1.4</v>
          </cell>
          <cell r="B251" t="str">
            <v xml:space="preserve"> CUOTAS OBRERAS IMSS </v>
          </cell>
          <cell r="C251">
            <v>0</v>
          </cell>
          <cell r="D251">
            <v>2191.359999999695</v>
          </cell>
          <cell r="E251">
            <v>1694.17</v>
          </cell>
          <cell r="F251">
            <v>2827.96</v>
          </cell>
          <cell r="G251">
            <v>0</v>
          </cell>
          <cell r="H251">
            <v>3325.149999999695</v>
          </cell>
        </row>
        <row r="252">
          <cell r="A252" t="str">
            <v>1.2.1.4.1.4.1</v>
          </cell>
          <cell r="B252" t="str">
            <v>CUOTAS OBRERAS IMSS</v>
          </cell>
          <cell r="C252">
            <v>0</v>
          </cell>
          <cell r="D252">
            <v>2191.359999999695</v>
          </cell>
          <cell r="E252">
            <v>1694.17</v>
          </cell>
          <cell r="F252">
            <v>2827.96</v>
          </cell>
          <cell r="G252">
            <v>0</v>
          </cell>
          <cell r="H252">
            <v>3325.149999999695</v>
          </cell>
        </row>
        <row r="253">
          <cell r="A253" t="str">
            <v>1.2.1.4.2</v>
          </cell>
          <cell r="B253" t="str">
            <v xml:space="preserve"> COBROS POR CUENTA DE TERCEROS </v>
          </cell>
          <cell r="C253">
            <v>0</v>
          </cell>
          <cell r="D253">
            <v>12691.559999999306</v>
          </cell>
          <cell r="E253">
            <v>0</v>
          </cell>
          <cell r="F253">
            <v>15494.06</v>
          </cell>
          <cell r="G253">
            <v>0</v>
          </cell>
          <cell r="H253">
            <v>28185.619999999304</v>
          </cell>
        </row>
        <row r="254">
          <cell r="A254" t="str">
            <v>1.2.1.4.2.1</v>
          </cell>
          <cell r="B254" t="str">
            <v>AMORTIZACION DE CREDITOS INFONAVIT</v>
          </cell>
          <cell r="C254">
            <v>0</v>
          </cell>
          <cell r="D254">
            <v>7348.5800000000745</v>
          </cell>
          <cell r="E254">
            <v>0</v>
          </cell>
          <cell r="F254">
            <v>15494.06</v>
          </cell>
          <cell r="G254">
            <v>0</v>
          </cell>
          <cell r="H254">
            <v>22842.640000000072</v>
          </cell>
        </row>
        <row r="255">
          <cell r="A255" t="str">
            <v>1.2.1.4.2.3</v>
          </cell>
          <cell r="B255" t="str">
            <v>APORTACION VOLUNTARIA AL SAR</v>
          </cell>
          <cell r="C255">
            <v>0</v>
          </cell>
          <cell r="D255">
            <v>5125.71</v>
          </cell>
          <cell r="E255">
            <v>0</v>
          </cell>
          <cell r="F255">
            <v>0</v>
          </cell>
          <cell r="G255">
            <v>0</v>
          </cell>
          <cell r="H255">
            <v>5125.71</v>
          </cell>
        </row>
        <row r="256">
          <cell r="A256" t="str">
            <v>1.2.1.4.2.6</v>
          </cell>
          <cell r="B256" t="str">
            <v>PENSION ALIMENTICIA</v>
          </cell>
          <cell r="C256">
            <v>0</v>
          </cell>
          <cell r="D256">
            <v>217.26999999998952</v>
          </cell>
          <cell r="E256">
            <v>0</v>
          </cell>
          <cell r="F256">
            <v>0</v>
          </cell>
          <cell r="G256">
            <v>0</v>
          </cell>
          <cell r="H256">
            <v>217.26999999998952</v>
          </cell>
        </row>
        <row r="257">
          <cell r="A257" t="str">
            <v>1.2.1.5</v>
          </cell>
          <cell r="B257" t="str">
            <v xml:space="preserve"> ANTICIPOS DE CLIENTES </v>
          </cell>
          <cell r="C257">
            <v>0</v>
          </cell>
          <cell r="D257">
            <v>69980.482818487566</v>
          </cell>
          <cell r="E257">
            <v>8000</v>
          </cell>
          <cell r="F257">
            <v>2500</v>
          </cell>
          <cell r="G257">
            <v>0</v>
          </cell>
          <cell r="H257">
            <v>64480.482818487551</v>
          </cell>
        </row>
        <row r="258">
          <cell r="A258" t="str">
            <v>1.2.1.5.1</v>
          </cell>
          <cell r="B258" t="str">
            <v xml:space="preserve"> ANTICIPOS DE CLIENTES </v>
          </cell>
          <cell r="C258">
            <v>0</v>
          </cell>
          <cell r="D258">
            <v>69980.482818487566</v>
          </cell>
          <cell r="E258">
            <v>8000</v>
          </cell>
          <cell r="F258">
            <v>2500</v>
          </cell>
          <cell r="G258">
            <v>0</v>
          </cell>
          <cell r="H258">
            <v>64480.482818487551</v>
          </cell>
        </row>
        <row r="259">
          <cell r="A259" t="str">
            <v>1.2.1.5.1.1</v>
          </cell>
          <cell r="B259" t="str">
            <v xml:space="preserve"> ANTICIPOS DE CLIENTES NACIONALES </v>
          </cell>
          <cell r="C259">
            <v>0</v>
          </cell>
          <cell r="D259">
            <v>69980.482818487566</v>
          </cell>
          <cell r="E259">
            <v>8000</v>
          </cell>
          <cell r="F259">
            <v>2500</v>
          </cell>
          <cell r="G259">
            <v>0</v>
          </cell>
          <cell r="H259">
            <v>64480.482818487551</v>
          </cell>
        </row>
        <row r="260">
          <cell r="A260" t="str">
            <v>1.2.1.5.1.1.1</v>
          </cell>
          <cell r="B260" t="str">
            <v xml:space="preserve">PUBLICO EN GENERAL  </v>
          </cell>
          <cell r="C260">
            <v>0</v>
          </cell>
          <cell r="D260">
            <v>29612.542559867026</v>
          </cell>
          <cell r="E260">
            <v>4500</v>
          </cell>
          <cell r="F260">
            <v>0</v>
          </cell>
          <cell r="G260">
            <v>0</v>
          </cell>
          <cell r="H260">
            <v>25112.542559867026</v>
          </cell>
        </row>
        <row r="261">
          <cell r="A261" t="str">
            <v>1.2.1.5.1.1.13</v>
          </cell>
          <cell r="B261" t="str">
            <v xml:space="preserve">AXA Seguros, S.A. de C.V.  </v>
          </cell>
          <cell r="C261">
            <v>0</v>
          </cell>
          <cell r="D261">
            <v>29.431034000000182</v>
          </cell>
          <cell r="E261">
            <v>0</v>
          </cell>
          <cell r="F261">
            <v>0</v>
          </cell>
          <cell r="G261">
            <v>0</v>
          </cell>
          <cell r="H261">
            <v>29.431034000000182</v>
          </cell>
        </row>
        <row r="262">
          <cell r="A262" t="str">
            <v>1.2.1.5.1.1.42</v>
          </cell>
          <cell r="B262" t="str">
            <v xml:space="preserve">ORTHOPEDIC MEDICAL CENTER S.A. DE C.V.  </v>
          </cell>
          <cell r="C262">
            <v>0</v>
          </cell>
          <cell r="D262">
            <v>1000</v>
          </cell>
          <cell r="E262">
            <v>0</v>
          </cell>
          <cell r="F262">
            <v>0</v>
          </cell>
          <cell r="G262">
            <v>0</v>
          </cell>
          <cell r="H262">
            <v>1000</v>
          </cell>
        </row>
        <row r="263">
          <cell r="A263" t="str">
            <v>1.2.1.5.1.1.83</v>
          </cell>
          <cell r="B263" t="str">
            <v xml:space="preserve">BRILOS DE MÉXICO S.A. DE C.V.  </v>
          </cell>
          <cell r="C263">
            <v>0</v>
          </cell>
          <cell r="D263">
            <v>21687.125284379232</v>
          </cell>
          <cell r="E263">
            <v>0</v>
          </cell>
          <cell r="F263">
            <v>0</v>
          </cell>
          <cell r="G263">
            <v>0</v>
          </cell>
          <cell r="H263">
            <v>21687.125284379232</v>
          </cell>
        </row>
        <row r="264">
          <cell r="A264" t="str">
            <v>1.2.1.5.1.1.106</v>
          </cell>
          <cell r="B264" t="str">
            <v xml:space="preserve">VOLKSWAGEN LEASING SA DE CV  </v>
          </cell>
          <cell r="C264">
            <v>0</v>
          </cell>
          <cell r="D264">
            <v>12749.956897</v>
          </cell>
          <cell r="E264">
            <v>0</v>
          </cell>
          <cell r="F264">
            <v>0</v>
          </cell>
          <cell r="G264">
            <v>0</v>
          </cell>
          <cell r="H264">
            <v>12749.956897</v>
          </cell>
        </row>
        <row r="265">
          <cell r="A265" t="str">
            <v>1.2.1.5.1.1.121</v>
          </cell>
          <cell r="B265" t="str">
            <v xml:space="preserve">HBD CENTRO DE CIRUGIA DE CORTA ESTANCIA MEXICO UNO S A P I DE C V  </v>
          </cell>
          <cell r="C265">
            <v>0</v>
          </cell>
          <cell r="D265">
            <v>1000</v>
          </cell>
          <cell r="E265">
            <v>0</v>
          </cell>
          <cell r="F265">
            <v>0</v>
          </cell>
          <cell r="G265">
            <v>0</v>
          </cell>
          <cell r="H265">
            <v>1000</v>
          </cell>
        </row>
        <row r="266">
          <cell r="A266" t="str">
            <v>1.2.1.5.1.1.122</v>
          </cell>
          <cell r="B266" t="str">
            <v>CARLOS PONCE BIUSTOS</v>
          </cell>
          <cell r="C266">
            <v>0</v>
          </cell>
          <cell r="D266">
            <v>15.862069</v>
          </cell>
          <cell r="E266">
            <v>0</v>
          </cell>
          <cell r="F266">
            <v>0</v>
          </cell>
          <cell r="G266">
            <v>0</v>
          </cell>
          <cell r="H266">
            <v>15.862069</v>
          </cell>
        </row>
        <row r="267">
          <cell r="A267" t="str">
            <v>1.2.1.5.1.1.123</v>
          </cell>
          <cell r="B267" t="str">
            <v>FLOR ADRIANA LUNA JAIME</v>
          </cell>
          <cell r="C267">
            <v>0</v>
          </cell>
          <cell r="D267">
            <v>27.043102999999999</v>
          </cell>
          <cell r="E267">
            <v>0</v>
          </cell>
          <cell r="F267">
            <v>0</v>
          </cell>
          <cell r="G267">
            <v>0</v>
          </cell>
          <cell r="H267">
            <v>27.043102999999999</v>
          </cell>
        </row>
        <row r="268">
          <cell r="A268" t="str">
            <v>1.2.1.5.1.1.124</v>
          </cell>
          <cell r="B268" t="str">
            <v>SERGIO GABRIEL NOGUEIRA PARRODI</v>
          </cell>
          <cell r="C268">
            <v>0</v>
          </cell>
          <cell r="D268">
            <v>14.543103</v>
          </cell>
          <cell r="E268">
            <v>0</v>
          </cell>
          <cell r="F268">
            <v>0</v>
          </cell>
          <cell r="G268">
            <v>0</v>
          </cell>
          <cell r="H268">
            <v>14.543103</v>
          </cell>
        </row>
        <row r="269">
          <cell r="A269" t="str">
            <v>1.2.1.5.1.1.126</v>
          </cell>
          <cell r="B269" t="str">
            <v>JANET IVON RODRIGUEZ CASTILLO</v>
          </cell>
          <cell r="C269">
            <v>0</v>
          </cell>
          <cell r="D269">
            <v>8.3448279999999997</v>
          </cell>
          <cell r="E269">
            <v>0</v>
          </cell>
          <cell r="F269">
            <v>0</v>
          </cell>
          <cell r="G269">
            <v>0</v>
          </cell>
          <cell r="H269">
            <v>8.3448279999999997</v>
          </cell>
        </row>
        <row r="270">
          <cell r="A270" t="str">
            <v>1.2.1.5.1.1.127</v>
          </cell>
          <cell r="B270" t="str">
            <v>SOFIA KARINA KURI GARCIA</v>
          </cell>
          <cell r="C270">
            <v>0</v>
          </cell>
          <cell r="D270">
            <v>335.62927199999831</v>
          </cell>
          <cell r="E270">
            <v>0</v>
          </cell>
          <cell r="F270">
            <v>0</v>
          </cell>
          <cell r="G270">
            <v>0</v>
          </cell>
          <cell r="H270">
            <v>335.62927199999831</v>
          </cell>
        </row>
        <row r="271">
          <cell r="A271" t="str">
            <v>1.2.1.5.1.1.139</v>
          </cell>
          <cell r="B271" t="str">
            <v xml:space="preserve">3I ELECTRONICS SA DE CV  </v>
          </cell>
          <cell r="C271">
            <v>0</v>
          </cell>
          <cell r="D271">
            <v>3500</v>
          </cell>
          <cell r="E271">
            <v>3500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1.2.1.5.1.1.140</v>
          </cell>
          <cell r="B272" t="str">
            <v>ELSA AMELIA JUAREZ ROJAS</v>
          </cell>
          <cell r="C272">
            <v>0</v>
          </cell>
          <cell r="D272">
            <v>0</v>
          </cell>
          <cell r="E272">
            <v>0</v>
          </cell>
          <cell r="F272">
            <v>2500</v>
          </cell>
          <cell r="G272">
            <v>0</v>
          </cell>
          <cell r="H272">
            <v>2500</v>
          </cell>
        </row>
        <row r="273">
          <cell r="A273" t="str">
            <v>1.2.1.8</v>
          </cell>
          <cell r="B273" t="str">
            <v xml:space="preserve"> PASIVOS FINANCIEROS E INSTRUMENTOS FINANCIEROS DE DEUDA </v>
          </cell>
          <cell r="C273">
            <v>0</v>
          </cell>
          <cell r="D273">
            <v>253058.57999999973</v>
          </cell>
          <cell r="E273">
            <v>22864.23</v>
          </cell>
          <cell r="F273">
            <v>38707.879999999997</v>
          </cell>
          <cell r="G273">
            <v>0</v>
          </cell>
          <cell r="H273">
            <v>268902.22999999975</v>
          </cell>
        </row>
        <row r="274">
          <cell r="A274" t="str">
            <v>1.2.1.8.1</v>
          </cell>
          <cell r="B274" t="str">
            <v xml:space="preserve"> DOCUMENTOS POR PAGAR </v>
          </cell>
          <cell r="C274">
            <v>0</v>
          </cell>
          <cell r="D274">
            <v>253058.57999999973</v>
          </cell>
          <cell r="E274">
            <v>22864.23</v>
          </cell>
          <cell r="F274">
            <v>38707.879999999997</v>
          </cell>
          <cell r="G274">
            <v>0</v>
          </cell>
          <cell r="H274">
            <v>268902.22999999975</v>
          </cell>
        </row>
        <row r="275">
          <cell r="A275" t="str">
            <v>1.2.1.8.1.1</v>
          </cell>
          <cell r="B275" t="str">
            <v xml:space="preserve"> PRESTAMOS BANCARIOS </v>
          </cell>
          <cell r="C275">
            <v>0</v>
          </cell>
          <cell r="D275">
            <v>253058.57999999973</v>
          </cell>
          <cell r="E275">
            <v>22864.23</v>
          </cell>
          <cell r="F275">
            <v>38707.879999999997</v>
          </cell>
          <cell r="G275">
            <v>0</v>
          </cell>
          <cell r="H275">
            <v>268902.22999999975</v>
          </cell>
        </row>
        <row r="276">
          <cell r="A276" t="str">
            <v>1.2.1.8.1.1.1</v>
          </cell>
          <cell r="B276" t="str">
            <v xml:space="preserve"> PRESTAMOS BANCARIOS NACIONALES </v>
          </cell>
          <cell r="C276">
            <v>0</v>
          </cell>
          <cell r="D276">
            <v>253058.57999999973</v>
          </cell>
          <cell r="E276">
            <v>22864.23</v>
          </cell>
          <cell r="F276">
            <v>38707.879999999997</v>
          </cell>
          <cell r="G276">
            <v>0</v>
          </cell>
          <cell r="H276">
            <v>268902.22999999975</v>
          </cell>
        </row>
        <row r="277">
          <cell r="A277" t="str">
            <v>1.2.1.8.1.1.1.1</v>
          </cell>
          <cell r="B277" t="str">
            <v>T.E. JOSE LUCIO FUENTES LUCIO</v>
          </cell>
          <cell r="C277">
            <v>0</v>
          </cell>
          <cell r="D277">
            <v>123570.54000000015</v>
          </cell>
          <cell r="E277">
            <v>11477.18</v>
          </cell>
          <cell r="F277">
            <v>36443.279999999999</v>
          </cell>
          <cell r="G277">
            <v>0</v>
          </cell>
          <cell r="H277">
            <v>148536.64000000016</v>
          </cell>
        </row>
        <row r="278">
          <cell r="A278" t="str">
            <v>1.2.1.8.1.1.1.2</v>
          </cell>
          <cell r="B278" t="str">
            <v>T.E. LOURDES  VELAZQUEZ MARIN</v>
          </cell>
          <cell r="C278">
            <v>0</v>
          </cell>
          <cell r="D278">
            <v>129488.03999999957</v>
          </cell>
          <cell r="E278">
            <v>11387.05</v>
          </cell>
          <cell r="F278">
            <v>2264.6</v>
          </cell>
          <cell r="G278">
            <v>0</v>
          </cell>
          <cell r="H278">
            <v>120365.58999999957</v>
          </cell>
        </row>
        <row r="279">
          <cell r="A279" t="str">
            <v>1.2.1.11</v>
          </cell>
          <cell r="B279" t="str">
            <v xml:space="preserve"> OTROS PASIVOS A CORTO PLAZO </v>
          </cell>
          <cell r="C279">
            <v>0</v>
          </cell>
          <cell r="D279">
            <v>588720.96477497136</v>
          </cell>
          <cell r="E279">
            <v>473754.8171369998</v>
          </cell>
          <cell r="F279">
            <v>498596.0706909998</v>
          </cell>
          <cell r="G279">
            <v>0</v>
          </cell>
          <cell r="H279">
            <v>613562.21832897142</v>
          </cell>
        </row>
        <row r="280">
          <cell r="A280" t="str">
            <v>1.2.1.11.1</v>
          </cell>
          <cell r="B280" t="str">
            <v xml:space="preserve"> IMPUESTOS TRASLADADOS COBRADOS </v>
          </cell>
          <cell r="C280">
            <v>0</v>
          </cell>
          <cell r="D280">
            <v>1.3818529210984707</v>
          </cell>
          <cell r="E280">
            <v>207422.86</v>
          </cell>
          <cell r="F280">
            <v>207422.90499500011</v>
          </cell>
          <cell r="G280">
            <v>0</v>
          </cell>
          <cell r="H280">
            <v>1.4268479212187231</v>
          </cell>
        </row>
        <row r="281">
          <cell r="A281" t="str">
            <v>1.2.1.11.1.1</v>
          </cell>
          <cell r="B281" t="str">
            <v xml:space="preserve"> IVA TRASLADADO COBRADO </v>
          </cell>
          <cell r="C281">
            <v>0</v>
          </cell>
          <cell r="D281">
            <v>1.3818529210984707</v>
          </cell>
          <cell r="E281">
            <v>207422.86</v>
          </cell>
          <cell r="F281">
            <v>207422.90499500011</v>
          </cell>
          <cell r="G281">
            <v>0</v>
          </cell>
          <cell r="H281">
            <v>1.4268479212187231</v>
          </cell>
        </row>
        <row r="282">
          <cell r="A282" t="str">
            <v>1.2.1.11.1.1.1</v>
          </cell>
          <cell r="B282" t="str">
            <v>IVA TRASLADADO COBRADO</v>
          </cell>
          <cell r="C282">
            <v>0</v>
          </cell>
          <cell r="D282">
            <v>1.3818529210984707</v>
          </cell>
          <cell r="E282">
            <v>207422.86</v>
          </cell>
          <cell r="F282">
            <v>207422.90499500011</v>
          </cell>
          <cell r="G282">
            <v>0</v>
          </cell>
          <cell r="H282">
            <v>1.4268479212187231</v>
          </cell>
        </row>
        <row r="283">
          <cell r="A283" t="str">
            <v>1.2.1.11.2</v>
          </cell>
          <cell r="B283" t="str">
            <v xml:space="preserve"> IMPUESTOS TRASLADADOS NO COBRADOS </v>
          </cell>
          <cell r="C283">
            <v>0</v>
          </cell>
          <cell r="D283">
            <v>588019.60292205028</v>
          </cell>
          <cell r="E283">
            <v>242214.05713699979</v>
          </cell>
          <cell r="F283">
            <v>267755.24569599971</v>
          </cell>
          <cell r="G283">
            <v>0</v>
          </cell>
          <cell r="H283">
            <v>613560.7914810502</v>
          </cell>
        </row>
        <row r="284">
          <cell r="A284" t="str">
            <v>1.2.1.11.2.1</v>
          </cell>
          <cell r="B284" t="str">
            <v xml:space="preserve"> IVA TRASLADADO NO COBRADO </v>
          </cell>
          <cell r="C284">
            <v>0</v>
          </cell>
          <cell r="D284">
            <v>588019.60292205028</v>
          </cell>
          <cell r="E284">
            <v>242214.05713699979</v>
          </cell>
          <cell r="F284">
            <v>267755.24569599971</v>
          </cell>
          <cell r="G284">
            <v>0</v>
          </cell>
          <cell r="H284">
            <v>613560.7914810502</v>
          </cell>
        </row>
        <row r="285">
          <cell r="A285" t="str">
            <v>1.2.1.11.2.1.1</v>
          </cell>
          <cell r="B285" t="str">
            <v>IVA TRASLADADO 16% NO COBRADO</v>
          </cell>
          <cell r="C285">
            <v>0</v>
          </cell>
          <cell r="D285">
            <v>588019.60292205028</v>
          </cell>
          <cell r="E285">
            <v>242214.05713699979</v>
          </cell>
          <cell r="F285">
            <v>267755.24569599971</v>
          </cell>
          <cell r="G285">
            <v>0</v>
          </cell>
          <cell r="H285">
            <v>613560.7914810502</v>
          </cell>
        </row>
        <row r="286">
          <cell r="A286" t="str">
            <v>1.2.1.11.3</v>
          </cell>
          <cell r="B286" t="str">
            <v xml:space="preserve"> IMPUESTOS RETENIDOS NO PAGADOS </v>
          </cell>
          <cell r="C286">
            <v>0</v>
          </cell>
          <cell r="D286">
            <v>699.97999999998137</v>
          </cell>
          <cell r="E286">
            <v>24117.899999999998</v>
          </cell>
          <cell r="F286">
            <v>23417.919999999998</v>
          </cell>
          <cell r="G286">
            <v>0</v>
          </cell>
          <cell r="H286">
            <v>0</v>
          </cell>
        </row>
        <row r="287">
          <cell r="A287" t="str">
            <v>1.2.1.11.3.1</v>
          </cell>
          <cell r="B287" t="str">
            <v xml:space="preserve"> ISR RETENIDO NO PAGADO </v>
          </cell>
          <cell r="C287">
            <v>0</v>
          </cell>
          <cell r="D287">
            <v>699.97999999998137</v>
          </cell>
          <cell r="E287">
            <v>17122.78</v>
          </cell>
          <cell r="F287">
            <v>16422.8</v>
          </cell>
          <cell r="G287">
            <v>0</v>
          </cell>
          <cell r="H287">
            <v>0</v>
          </cell>
        </row>
        <row r="288">
          <cell r="A288" t="str">
            <v>1.2.1.11.3.1.1</v>
          </cell>
          <cell r="B288" t="str">
            <v xml:space="preserve"> ISR RETENIDO A RESIDENTES EN EL PAIS NO PAGADO </v>
          </cell>
          <cell r="C288">
            <v>0</v>
          </cell>
          <cell r="D288">
            <v>699.97999999998137</v>
          </cell>
          <cell r="E288">
            <v>17122.78</v>
          </cell>
          <cell r="F288">
            <v>16422.8</v>
          </cell>
          <cell r="G288">
            <v>0</v>
          </cell>
          <cell r="H288">
            <v>0</v>
          </cell>
        </row>
        <row r="289">
          <cell r="A289" t="str">
            <v>1.2.1.11.3.1.1.1</v>
          </cell>
          <cell r="B289" t="str">
            <v>ISR RETENIDO POR SALARIOS</v>
          </cell>
          <cell r="C289">
            <v>0</v>
          </cell>
          <cell r="D289">
            <v>699.97999999998137</v>
          </cell>
          <cell r="E289">
            <v>10565.82</v>
          </cell>
          <cell r="F289">
            <v>9865.84</v>
          </cell>
          <cell r="G289">
            <v>0</v>
          </cell>
          <cell r="H289">
            <v>0</v>
          </cell>
        </row>
        <row r="290">
          <cell r="A290" t="str">
            <v>1.2.1.11.3.1.1.4</v>
          </cell>
          <cell r="B290" t="str">
            <v>ISR RETENIDO POR ARRENDAMIENTOS  AL 10% NO PAGADO</v>
          </cell>
          <cell r="C290">
            <v>0</v>
          </cell>
          <cell r="D290">
            <v>0</v>
          </cell>
          <cell r="E290">
            <v>6556.96</v>
          </cell>
          <cell r="F290">
            <v>6556.96</v>
          </cell>
          <cell r="G290">
            <v>0</v>
          </cell>
          <cell r="H290">
            <v>0</v>
          </cell>
        </row>
        <row r="291">
          <cell r="A291" t="str">
            <v>1.2.1.11.3.2</v>
          </cell>
          <cell r="B291" t="str">
            <v xml:space="preserve"> IVA RETENIDO NO PAGADO </v>
          </cell>
          <cell r="C291">
            <v>0</v>
          </cell>
          <cell r="D291">
            <v>0</v>
          </cell>
          <cell r="E291">
            <v>6995.12</v>
          </cell>
          <cell r="F291">
            <v>6995.12</v>
          </cell>
          <cell r="G291">
            <v>0</v>
          </cell>
          <cell r="H291">
            <v>0</v>
          </cell>
        </row>
        <row r="292">
          <cell r="A292" t="str">
            <v>1.2.1.11.3.2.1</v>
          </cell>
          <cell r="B292" t="str">
            <v>IVA RETENCION  2/3 NO PAGADO</v>
          </cell>
          <cell r="C292">
            <v>0</v>
          </cell>
          <cell r="D292">
            <v>0</v>
          </cell>
          <cell r="E292">
            <v>6995.12</v>
          </cell>
          <cell r="F292">
            <v>6995.12</v>
          </cell>
          <cell r="G292">
            <v>0</v>
          </cell>
          <cell r="H292">
            <v>0</v>
          </cell>
        </row>
        <row r="293">
          <cell r="A293" t="str">
            <v>1.3</v>
          </cell>
          <cell r="B293" t="str">
            <v xml:space="preserve"> CAPITAL CONTABLE </v>
          </cell>
          <cell r="C293">
            <v>0</v>
          </cell>
          <cell r="D293">
            <v>5676743.4902666397</v>
          </cell>
          <cell r="E293">
            <v>0</v>
          </cell>
          <cell r="F293">
            <v>0</v>
          </cell>
          <cell r="G293">
            <v>0</v>
          </cell>
          <cell r="H293">
            <v>5676743.4902666397</v>
          </cell>
        </row>
        <row r="294">
          <cell r="A294" t="str">
            <v>1.3.1</v>
          </cell>
          <cell r="B294" t="str">
            <v xml:space="preserve"> CAPITAL CONTRIBUIDO </v>
          </cell>
          <cell r="C294">
            <v>0</v>
          </cell>
          <cell r="D294">
            <v>1650000</v>
          </cell>
          <cell r="E294">
            <v>0</v>
          </cell>
          <cell r="F294">
            <v>0</v>
          </cell>
          <cell r="G294">
            <v>0</v>
          </cell>
          <cell r="H294">
            <v>1650000</v>
          </cell>
        </row>
        <row r="295">
          <cell r="A295" t="str">
            <v>1.3.1.1</v>
          </cell>
          <cell r="B295" t="str">
            <v xml:space="preserve"> CAPITAL SOCIAL 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1.3.1.1.1</v>
          </cell>
          <cell r="B296" t="str">
            <v xml:space="preserve"> CAPITAL SOCIAL FIJO </v>
          </cell>
          <cell r="C296">
            <v>0</v>
          </cell>
          <cell r="D296">
            <v>1600000</v>
          </cell>
          <cell r="E296">
            <v>0</v>
          </cell>
          <cell r="F296">
            <v>0</v>
          </cell>
          <cell r="G296">
            <v>0</v>
          </cell>
          <cell r="H296">
            <v>1600000</v>
          </cell>
        </row>
        <row r="297">
          <cell r="A297" t="str">
            <v>1.3.1.1.1.1</v>
          </cell>
          <cell r="B297" t="str">
            <v xml:space="preserve"> CAPITAL SOCIAL FIJO SUSCRITO </v>
          </cell>
          <cell r="C297">
            <v>0</v>
          </cell>
          <cell r="D297">
            <v>1600000</v>
          </cell>
          <cell r="E297">
            <v>0</v>
          </cell>
          <cell r="F297">
            <v>0</v>
          </cell>
          <cell r="G297">
            <v>0</v>
          </cell>
          <cell r="H297">
            <v>1600000</v>
          </cell>
        </row>
        <row r="298">
          <cell r="A298" t="str">
            <v>1.3.1.1.1.1.1</v>
          </cell>
          <cell r="B298" t="str">
            <v>CAPITAL SOCIAL FIJO SUSCRITO</v>
          </cell>
          <cell r="C298">
            <v>0</v>
          </cell>
          <cell r="D298">
            <v>1600000</v>
          </cell>
          <cell r="E298">
            <v>0</v>
          </cell>
          <cell r="F298">
            <v>0</v>
          </cell>
          <cell r="G298">
            <v>0</v>
          </cell>
          <cell r="H298">
            <v>1600000</v>
          </cell>
        </row>
        <row r="299">
          <cell r="A299" t="str">
            <v>1.3.1.2</v>
          </cell>
          <cell r="B299" t="str">
            <v xml:space="preserve"> APORTACIONES PARA FUTUROS AUMENTOS DE CAPITAL </v>
          </cell>
          <cell r="C299">
            <v>0</v>
          </cell>
          <cell r="D299">
            <v>50000</v>
          </cell>
          <cell r="E299">
            <v>0</v>
          </cell>
          <cell r="F299">
            <v>0</v>
          </cell>
          <cell r="G299">
            <v>0</v>
          </cell>
          <cell r="H299">
            <v>50000</v>
          </cell>
        </row>
        <row r="300">
          <cell r="A300" t="str">
            <v>1.3.1.2.1</v>
          </cell>
          <cell r="B300" t="str">
            <v xml:space="preserve"> APORTACIONES PARA FUTUROS AUMENTOS DE CAPITAL </v>
          </cell>
          <cell r="C300">
            <v>0</v>
          </cell>
          <cell r="D300">
            <v>50000</v>
          </cell>
          <cell r="E300">
            <v>0</v>
          </cell>
          <cell r="F300">
            <v>0</v>
          </cell>
          <cell r="G300">
            <v>0</v>
          </cell>
          <cell r="H300">
            <v>50000</v>
          </cell>
        </row>
        <row r="301">
          <cell r="A301" t="str">
            <v>1.3.1.2.1.2</v>
          </cell>
          <cell r="B301" t="str">
            <v>LOURDES VELAZQUEZ MERIN</v>
          </cell>
          <cell r="C301">
            <v>0</v>
          </cell>
          <cell r="D301">
            <v>50000</v>
          </cell>
          <cell r="E301">
            <v>0</v>
          </cell>
          <cell r="F301">
            <v>0</v>
          </cell>
          <cell r="G301">
            <v>0</v>
          </cell>
          <cell r="H301">
            <v>50000</v>
          </cell>
        </row>
        <row r="302">
          <cell r="A302" t="str">
            <v>1.3.2</v>
          </cell>
          <cell r="B302" t="str">
            <v xml:space="preserve"> CAPITAL GANADO (DEFICIT) </v>
          </cell>
          <cell r="C302">
            <v>0</v>
          </cell>
          <cell r="D302">
            <v>4026743.4902666397</v>
          </cell>
          <cell r="E302">
            <v>0</v>
          </cell>
          <cell r="F302">
            <v>0</v>
          </cell>
          <cell r="G302">
            <v>0</v>
          </cell>
          <cell r="H302">
            <v>4026743.4902666397</v>
          </cell>
        </row>
        <row r="303">
          <cell r="A303" t="str">
            <v>1.3.2.1</v>
          </cell>
          <cell r="B303" t="str">
            <v xml:space="preserve"> UTILIDADES O PERDIDAS ACUMULADAS </v>
          </cell>
          <cell r="C303">
            <v>0</v>
          </cell>
          <cell r="D303">
            <v>4026743.4902666397</v>
          </cell>
          <cell r="E303">
            <v>0</v>
          </cell>
          <cell r="F303">
            <v>0</v>
          </cell>
          <cell r="G303">
            <v>0</v>
          </cell>
          <cell r="H303">
            <v>4026743.4902666397</v>
          </cell>
        </row>
        <row r="304">
          <cell r="A304" t="str">
            <v>1.3.2.1.1</v>
          </cell>
          <cell r="B304" t="str">
            <v xml:space="preserve"> UTILIDADES RETENIDAS DE EJERCICIOS ANTERIORES </v>
          </cell>
          <cell r="C304">
            <v>0</v>
          </cell>
          <cell r="D304">
            <v>6686091.2041087747</v>
          </cell>
          <cell r="E304">
            <v>0</v>
          </cell>
          <cell r="F304">
            <v>0</v>
          </cell>
          <cell r="G304">
            <v>0</v>
          </cell>
          <cell r="H304">
            <v>6686091.2041087747</v>
          </cell>
        </row>
        <row r="305">
          <cell r="A305" t="str">
            <v>1.3.2.1.1.1</v>
          </cell>
          <cell r="B305" t="str">
            <v>Ejercicio 2017</v>
          </cell>
          <cell r="C305">
            <v>0</v>
          </cell>
          <cell r="D305">
            <v>1032976.6100000001</v>
          </cell>
          <cell r="E305">
            <v>0</v>
          </cell>
          <cell r="F305">
            <v>0</v>
          </cell>
          <cell r="G305">
            <v>0</v>
          </cell>
          <cell r="H305">
            <v>1032976.6100000001</v>
          </cell>
        </row>
        <row r="306">
          <cell r="A306" t="str">
            <v>1.3.2.1.1.2</v>
          </cell>
          <cell r="B306" t="str">
            <v>Ejercicio 2016</v>
          </cell>
          <cell r="C306">
            <v>0</v>
          </cell>
          <cell r="D306">
            <v>690471.02</v>
          </cell>
          <cell r="E306">
            <v>0</v>
          </cell>
          <cell r="F306">
            <v>0</v>
          </cell>
          <cell r="G306">
            <v>0</v>
          </cell>
          <cell r="H306">
            <v>690471.02</v>
          </cell>
        </row>
        <row r="307">
          <cell r="A307" t="str">
            <v>1.3.2.1.1.3</v>
          </cell>
          <cell r="B307" t="str">
            <v>Ejercicio 2015</v>
          </cell>
          <cell r="C307">
            <v>0</v>
          </cell>
          <cell r="D307">
            <v>412876.97</v>
          </cell>
          <cell r="E307">
            <v>0</v>
          </cell>
          <cell r="F307">
            <v>0</v>
          </cell>
          <cell r="G307">
            <v>0</v>
          </cell>
          <cell r="H307">
            <v>412876.97</v>
          </cell>
        </row>
        <row r="308">
          <cell r="A308" t="str">
            <v>1.3.2.1.1.4</v>
          </cell>
          <cell r="B308" t="str">
            <v>Ejercicio 2014</v>
          </cell>
          <cell r="C308">
            <v>0</v>
          </cell>
          <cell r="D308">
            <v>111882.62</v>
          </cell>
          <cell r="E308">
            <v>0</v>
          </cell>
          <cell r="F308">
            <v>0</v>
          </cell>
          <cell r="G308">
            <v>0</v>
          </cell>
          <cell r="H308">
            <v>111882.62</v>
          </cell>
        </row>
        <row r="309">
          <cell r="A309" t="str">
            <v>1.3.2.1.1.5</v>
          </cell>
          <cell r="B309" t="str">
            <v>Ejercicio 2013</v>
          </cell>
          <cell r="C309">
            <v>0</v>
          </cell>
          <cell r="D309">
            <v>7310.9</v>
          </cell>
          <cell r="E309">
            <v>0</v>
          </cell>
          <cell r="F309">
            <v>0</v>
          </cell>
          <cell r="G309">
            <v>0</v>
          </cell>
          <cell r="H309">
            <v>7310.9</v>
          </cell>
        </row>
        <row r="310">
          <cell r="A310" t="str">
            <v>1.3.2.1.1.6</v>
          </cell>
          <cell r="B310" t="str">
            <v>Ejercicio 2011</v>
          </cell>
          <cell r="C310">
            <v>0</v>
          </cell>
          <cell r="D310">
            <v>1126263.18</v>
          </cell>
          <cell r="E310">
            <v>0</v>
          </cell>
          <cell r="F310">
            <v>0</v>
          </cell>
          <cell r="G310">
            <v>0</v>
          </cell>
          <cell r="H310">
            <v>1126263.18</v>
          </cell>
        </row>
        <row r="311">
          <cell r="A311" t="str">
            <v>1.3.2.1.1.7</v>
          </cell>
          <cell r="B311" t="str">
            <v>Ejercicio 2010</v>
          </cell>
          <cell r="C311">
            <v>0</v>
          </cell>
          <cell r="D311">
            <v>2877738</v>
          </cell>
          <cell r="E311">
            <v>0</v>
          </cell>
          <cell r="F311">
            <v>0</v>
          </cell>
          <cell r="G311">
            <v>0</v>
          </cell>
          <cell r="H311">
            <v>2877738</v>
          </cell>
        </row>
        <row r="312">
          <cell r="A312" t="str">
            <v>1.3.2.1.1.8</v>
          </cell>
          <cell r="B312" t="str">
            <v>Ejercicio 2018</v>
          </cell>
          <cell r="C312">
            <v>0</v>
          </cell>
          <cell r="D312">
            <v>426571.9041087745</v>
          </cell>
          <cell r="E312">
            <v>0</v>
          </cell>
          <cell r="F312">
            <v>0</v>
          </cell>
          <cell r="G312">
            <v>0</v>
          </cell>
          <cell r="H312">
            <v>426571.9041087745</v>
          </cell>
        </row>
        <row r="313">
          <cell r="A313" t="str">
            <v>1.3.2.1.2</v>
          </cell>
          <cell r="B313" t="str">
            <v xml:space="preserve"> PERDIDAS ACUMULADAS DE EJERCICIOS ANTERIORES </v>
          </cell>
          <cell r="C313">
            <v>2659347.7138421349</v>
          </cell>
          <cell r="D313">
            <v>0</v>
          </cell>
          <cell r="E313">
            <v>0</v>
          </cell>
          <cell r="F313">
            <v>0</v>
          </cell>
          <cell r="G313">
            <v>2659347.7138421349</v>
          </cell>
          <cell r="H313">
            <v>0</v>
          </cell>
        </row>
        <row r="314">
          <cell r="A314" t="str">
            <v>1.3.2.1.2.1</v>
          </cell>
          <cell r="B314" t="str">
            <v>Ejercicio 2019</v>
          </cell>
          <cell r="C314">
            <v>1350488.132702125</v>
          </cell>
          <cell r="D314">
            <v>0</v>
          </cell>
          <cell r="E314">
            <v>0</v>
          </cell>
          <cell r="F314">
            <v>0</v>
          </cell>
          <cell r="G314">
            <v>1350488.132702125</v>
          </cell>
          <cell r="H314">
            <v>0</v>
          </cell>
        </row>
        <row r="315">
          <cell r="A315" t="str">
            <v>1.3.2.1.2.2</v>
          </cell>
          <cell r="B315" t="str">
            <v>Ejercicio 2020</v>
          </cell>
          <cell r="C315">
            <v>1308859.5811400099</v>
          </cell>
          <cell r="D315">
            <v>0</v>
          </cell>
          <cell r="E315">
            <v>0</v>
          </cell>
          <cell r="F315">
            <v>0</v>
          </cell>
          <cell r="G315">
            <v>1308859.5811400099</v>
          </cell>
          <cell r="H315">
            <v>0</v>
          </cell>
        </row>
        <row r="316">
          <cell r="A316" t="str">
            <v>2.1</v>
          </cell>
          <cell r="B316" t="str">
            <v xml:space="preserve"> VENTAS O INGRESOS NETOS </v>
          </cell>
          <cell r="C316">
            <v>0</v>
          </cell>
          <cell r="D316">
            <v>6460319.6898971852</v>
          </cell>
          <cell r="E316">
            <v>0</v>
          </cell>
          <cell r="F316">
            <v>1673470.2856000001</v>
          </cell>
          <cell r="G316">
            <v>0</v>
          </cell>
          <cell r="H316">
            <v>8133789.9754971853</v>
          </cell>
        </row>
        <row r="317">
          <cell r="A317" t="str">
            <v>2.1.1</v>
          </cell>
          <cell r="B317" t="str">
            <v xml:space="preserve"> VENTAS NETAS DE MERCANCIA </v>
          </cell>
          <cell r="C317">
            <v>0</v>
          </cell>
          <cell r="D317">
            <v>5561580.6580971852</v>
          </cell>
          <cell r="E317">
            <v>0</v>
          </cell>
          <cell r="F317">
            <v>1380355.1477999999</v>
          </cell>
          <cell r="G317">
            <v>0</v>
          </cell>
          <cell r="H317">
            <v>6941935.8058971856</v>
          </cell>
        </row>
        <row r="318">
          <cell r="A318" t="str">
            <v>2.1.1.1</v>
          </cell>
          <cell r="B318" t="str">
            <v xml:space="preserve"> VENTAS NETAS DE MERCANCIAS NACIONALES </v>
          </cell>
          <cell r="C318">
            <v>0</v>
          </cell>
          <cell r="D318">
            <v>5561580.6580971852</v>
          </cell>
          <cell r="E318">
            <v>0</v>
          </cell>
          <cell r="F318">
            <v>1380355.1477999999</v>
          </cell>
          <cell r="G318">
            <v>0</v>
          </cell>
          <cell r="H318">
            <v>6941935.8058971856</v>
          </cell>
        </row>
        <row r="319">
          <cell r="A319" t="str">
            <v>2.1.1.1.1</v>
          </cell>
          <cell r="B319" t="str">
            <v xml:space="preserve"> VENTAS Y/O SERVICIOS GRAVADOS A LA TASA GENERAL </v>
          </cell>
          <cell r="C319">
            <v>0</v>
          </cell>
          <cell r="D319">
            <v>5694382.6781001855</v>
          </cell>
          <cell r="E319">
            <v>0</v>
          </cell>
          <cell r="F319">
            <v>1380355.1477999999</v>
          </cell>
          <cell r="G319">
            <v>0</v>
          </cell>
          <cell r="H319">
            <v>7074737.8259001859</v>
          </cell>
        </row>
        <row r="320">
          <cell r="A320" t="str">
            <v>2.1.1.1.1.1</v>
          </cell>
          <cell r="B320" t="str">
            <v>VENTAS Y/O SERVICIOS GRAVADOS A LA TASA GENERAL DE CONTADO</v>
          </cell>
          <cell r="C320">
            <v>0</v>
          </cell>
          <cell r="D320">
            <v>2509306.8320000414</v>
          </cell>
          <cell r="E320">
            <v>0</v>
          </cell>
          <cell r="F320">
            <v>374811.87780000002</v>
          </cell>
          <cell r="G320">
            <v>0</v>
          </cell>
          <cell r="H320">
            <v>2884118.7098000413</v>
          </cell>
        </row>
        <row r="321">
          <cell r="A321" t="str">
            <v>2.1.1.1.1.2</v>
          </cell>
          <cell r="B321" t="str">
            <v>VENTAS Y/O SERVICIOS GRAVADOS A LA TASA GENERAL A CREDITO</v>
          </cell>
          <cell r="C321">
            <v>0</v>
          </cell>
          <cell r="D321">
            <v>3185075.8461001441</v>
          </cell>
          <cell r="E321">
            <v>0</v>
          </cell>
          <cell r="F321">
            <v>1005543.27</v>
          </cell>
          <cell r="G321">
            <v>0</v>
          </cell>
          <cell r="H321">
            <v>4190619.1161001441</v>
          </cell>
        </row>
        <row r="322">
          <cell r="A322" t="str">
            <v>2.1.1.1.4</v>
          </cell>
          <cell r="B322" t="str">
            <v xml:space="preserve"> DEVOLUCIONES, REBAJAS Y BONIFICACIONES SOBRE VENTAS NACIONALES </v>
          </cell>
          <cell r="C322">
            <v>132802.02000300004</v>
          </cell>
          <cell r="D322">
            <v>0</v>
          </cell>
          <cell r="E322">
            <v>0</v>
          </cell>
          <cell r="F322">
            <v>0</v>
          </cell>
          <cell r="G322">
            <v>132802.02000300004</v>
          </cell>
          <cell r="H322">
            <v>0</v>
          </cell>
        </row>
        <row r="323">
          <cell r="A323" t="str">
            <v>2.1.1.1.4.1</v>
          </cell>
          <cell r="B323" t="str">
            <v xml:space="preserve"> DEVOLUCIONES SOBRE VENTAS NACIONALES </v>
          </cell>
          <cell r="C323">
            <v>126222.02000000002</v>
          </cell>
          <cell r="D323">
            <v>0</v>
          </cell>
          <cell r="E323">
            <v>0</v>
          </cell>
          <cell r="F323">
            <v>0</v>
          </cell>
          <cell r="G323">
            <v>126222.02000000002</v>
          </cell>
          <cell r="H323">
            <v>0</v>
          </cell>
        </row>
        <row r="324">
          <cell r="A324" t="str">
            <v>2.1.1.1.4.1.1</v>
          </cell>
          <cell r="B324" t="str">
            <v>DEVOLUCIONES SOBRE VENTAS NACIONALES A LA TASA GENERAL</v>
          </cell>
          <cell r="C324">
            <v>126222.02000000002</v>
          </cell>
          <cell r="D324">
            <v>0</v>
          </cell>
          <cell r="E324">
            <v>0</v>
          </cell>
          <cell r="F324">
            <v>0</v>
          </cell>
          <cell r="G324">
            <v>126222.02000000002</v>
          </cell>
          <cell r="H324">
            <v>0</v>
          </cell>
        </row>
        <row r="325">
          <cell r="A325" t="str">
            <v>2.1.1.1.4.2</v>
          </cell>
          <cell r="B325" t="str">
            <v xml:space="preserve"> DESCUENTO COMERCIAL SOBRE VENTAS NACIONALES </v>
          </cell>
          <cell r="C325">
            <v>6580.0000030000228</v>
          </cell>
          <cell r="D325">
            <v>0</v>
          </cell>
          <cell r="E325">
            <v>0</v>
          </cell>
          <cell r="F325">
            <v>0</v>
          </cell>
          <cell r="G325">
            <v>6580.0000030000228</v>
          </cell>
          <cell r="H325">
            <v>0</v>
          </cell>
        </row>
        <row r="326">
          <cell r="A326" t="str">
            <v>2.1.1.1.4.2.1</v>
          </cell>
          <cell r="B326" t="str">
            <v>DESCUENTO COMERCIAL SOBRE VENTAS NACIONALES A LA TASA GENERAL</v>
          </cell>
          <cell r="C326">
            <v>6580.0000030000228</v>
          </cell>
          <cell r="D326">
            <v>0</v>
          </cell>
          <cell r="E326">
            <v>0</v>
          </cell>
          <cell r="F326">
            <v>0</v>
          </cell>
          <cell r="G326">
            <v>6580.0000030000228</v>
          </cell>
          <cell r="H326">
            <v>0</v>
          </cell>
        </row>
        <row r="327">
          <cell r="A327" t="str">
            <v>2.1.2</v>
          </cell>
          <cell r="B327" t="str">
            <v xml:space="preserve"> INGRESOS NETOS POR: </v>
          </cell>
          <cell r="C327">
            <v>0</v>
          </cell>
          <cell r="D327">
            <v>898739.03179999988</v>
          </cell>
          <cell r="E327">
            <v>0</v>
          </cell>
          <cell r="F327">
            <v>293115.13780000003</v>
          </cell>
          <cell r="G327">
            <v>0</v>
          </cell>
          <cell r="H327">
            <v>1191854.1695999999</v>
          </cell>
        </row>
        <row r="328">
          <cell r="A328" t="str">
            <v>2.1.2.20</v>
          </cell>
          <cell r="B328" t="str">
            <v xml:space="preserve"> SERVICIOS EN GENERAL </v>
          </cell>
          <cell r="C328">
            <v>0</v>
          </cell>
          <cell r="D328">
            <v>882287.70179999992</v>
          </cell>
          <cell r="E328">
            <v>0</v>
          </cell>
          <cell r="F328">
            <v>282615.13780000003</v>
          </cell>
          <cell r="G328">
            <v>0</v>
          </cell>
          <cell r="H328">
            <v>1164902.8395999998</v>
          </cell>
        </row>
        <row r="329">
          <cell r="A329" t="str">
            <v>2.1.2.20.1</v>
          </cell>
          <cell r="B329" t="str">
            <v xml:space="preserve"> SERVICIOS EN GENERAL </v>
          </cell>
          <cell r="C329">
            <v>0</v>
          </cell>
          <cell r="D329">
            <v>882287.70179999992</v>
          </cell>
          <cell r="E329">
            <v>0</v>
          </cell>
          <cell r="F329">
            <v>282615.13780000003</v>
          </cell>
          <cell r="G329">
            <v>0</v>
          </cell>
          <cell r="H329">
            <v>1164902.8395999998</v>
          </cell>
        </row>
        <row r="330">
          <cell r="A330" t="str">
            <v>2.1.2.20.1.7</v>
          </cell>
          <cell r="B330" t="str">
            <v>USO DE LENTE DE 2.4,  2.7, 2.9 MM</v>
          </cell>
          <cell r="C330">
            <v>0</v>
          </cell>
          <cell r="D330">
            <v>14120.69000000001</v>
          </cell>
          <cell r="E330">
            <v>0</v>
          </cell>
          <cell r="F330">
            <v>7000</v>
          </cell>
          <cell r="G330">
            <v>0</v>
          </cell>
          <cell r="H330">
            <v>21120.69000000001</v>
          </cell>
        </row>
        <row r="331">
          <cell r="A331" t="str">
            <v>2.1.2.20.1.9</v>
          </cell>
          <cell r="B331" t="str">
            <v>USO DE SILLA DE PLAYA.</v>
          </cell>
          <cell r="C331">
            <v>0</v>
          </cell>
          <cell r="D331">
            <v>120190</v>
          </cell>
          <cell r="E331">
            <v>0</v>
          </cell>
          <cell r="F331">
            <v>40687.068899999998</v>
          </cell>
          <cell r="G331">
            <v>0</v>
          </cell>
          <cell r="H331">
            <v>160877.06890000001</v>
          </cell>
        </row>
        <row r="332">
          <cell r="A332" t="str">
            <v>2.1.2.20.1.16</v>
          </cell>
          <cell r="B332" t="str">
            <v>RENTA DE EJERCITADOR PARA REHABILITACION DE RODILLA (POR DIA SUBSECUENTE)</v>
          </cell>
          <cell r="C332">
            <v>0</v>
          </cell>
          <cell r="D332">
            <v>30375</v>
          </cell>
          <cell r="E332">
            <v>0</v>
          </cell>
          <cell r="F332">
            <v>11750</v>
          </cell>
          <cell r="G332">
            <v>0</v>
          </cell>
          <cell r="H332">
            <v>42125</v>
          </cell>
        </row>
        <row r="333">
          <cell r="A333" t="str">
            <v>2.1.2.20.1.19</v>
          </cell>
          <cell r="B333" t="str">
            <v>RENTA DE EJERCITADOR PARA REHABILITACION DE RODILLA (POR PRIMER DIA DE USO)</v>
          </cell>
          <cell r="C333">
            <v>0</v>
          </cell>
          <cell r="D333">
            <v>9400.9600000000064</v>
          </cell>
          <cell r="E333">
            <v>0</v>
          </cell>
          <cell r="F333">
            <v>4000</v>
          </cell>
          <cell r="G333">
            <v>0</v>
          </cell>
          <cell r="H333">
            <v>13400.960000000006</v>
          </cell>
        </row>
        <row r="334">
          <cell r="A334" t="str">
            <v>2.1.2.20.1.31</v>
          </cell>
          <cell r="B334" t="str">
            <v>USO DE TORNIQUETE (KIDE)</v>
          </cell>
          <cell r="C334">
            <v>0</v>
          </cell>
          <cell r="D334">
            <v>8400</v>
          </cell>
          <cell r="E334">
            <v>0</v>
          </cell>
          <cell r="F334">
            <v>1272</v>
          </cell>
          <cell r="G334">
            <v>0</v>
          </cell>
          <cell r="H334">
            <v>9672</v>
          </cell>
        </row>
        <row r="335">
          <cell r="A335" t="str">
            <v>2.1.2.20.1.32</v>
          </cell>
          <cell r="B335" t="str">
            <v>RENTA DE TORRE CON EQUIPO PARA CIRUGIA</v>
          </cell>
          <cell r="C335">
            <v>0</v>
          </cell>
          <cell r="D335">
            <v>307537</v>
          </cell>
          <cell r="E335">
            <v>0</v>
          </cell>
          <cell r="F335">
            <v>52296</v>
          </cell>
          <cell r="G335">
            <v>0</v>
          </cell>
          <cell r="H335">
            <v>359833</v>
          </cell>
        </row>
        <row r="336">
          <cell r="A336" t="str">
            <v>2.1.2.20.1.42</v>
          </cell>
          <cell r="B336" t="str">
            <v>SERVICIO DE ESTERILIZACION DE INSTRUMENTAL</v>
          </cell>
          <cell r="C336">
            <v>0</v>
          </cell>
          <cell r="D336">
            <v>27105.000000000029</v>
          </cell>
          <cell r="E336">
            <v>0</v>
          </cell>
          <cell r="F336">
            <v>7000</v>
          </cell>
          <cell r="G336">
            <v>0</v>
          </cell>
          <cell r="H336">
            <v>34105.000000000029</v>
          </cell>
        </row>
        <row r="337">
          <cell r="A337" t="str">
            <v>2.1.2.20.1.47</v>
          </cell>
          <cell r="B337" t="str">
            <v>USO DE GRUA DE HOMBRO</v>
          </cell>
          <cell r="C337">
            <v>0</v>
          </cell>
          <cell r="D337">
            <v>1380</v>
          </cell>
          <cell r="E337">
            <v>0</v>
          </cell>
          <cell r="F337">
            <v>3000</v>
          </cell>
          <cell r="G337">
            <v>0</v>
          </cell>
          <cell r="H337">
            <v>4380</v>
          </cell>
        </row>
        <row r="338">
          <cell r="A338" t="str">
            <v>2.1.2.20.1.52</v>
          </cell>
          <cell r="B338" t="str">
            <v>RENTA DE EQUIPO DE ARTROSCOPIA Y PLASTIA DE LIGAMENTO, HTH,</v>
          </cell>
          <cell r="C338">
            <v>0</v>
          </cell>
          <cell r="D338">
            <v>0</v>
          </cell>
          <cell r="E338">
            <v>0</v>
          </cell>
          <cell r="F338">
            <v>19500</v>
          </cell>
          <cell r="G338">
            <v>0</v>
          </cell>
          <cell r="H338">
            <v>19500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50396.551800000016</v>
          </cell>
          <cell r="E339">
            <v>0</v>
          </cell>
          <cell r="F339">
            <v>21000</v>
          </cell>
          <cell r="G339">
            <v>0</v>
          </cell>
          <cell r="H339">
            <v>71396.551800000016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7987.5</v>
          </cell>
          <cell r="E340">
            <v>0</v>
          </cell>
          <cell r="F340">
            <v>5300</v>
          </cell>
          <cell r="G340">
            <v>0</v>
          </cell>
          <cell r="H340">
            <v>13287.5</v>
          </cell>
        </row>
        <row r="341">
          <cell r="A341" t="str">
            <v>2.1.2.20.1.59</v>
          </cell>
          <cell r="B341" t="str">
            <v>TORRE PARA ARTROSCOPIA DE RODILLA</v>
          </cell>
          <cell r="C341">
            <v>0</v>
          </cell>
          <cell r="D341">
            <v>2500</v>
          </cell>
          <cell r="E341">
            <v>0</v>
          </cell>
          <cell r="F341">
            <v>18648</v>
          </cell>
          <cell r="G341">
            <v>0</v>
          </cell>
          <cell r="H341">
            <v>21148</v>
          </cell>
        </row>
        <row r="342">
          <cell r="A342" t="str">
            <v>2.1.2.20.1.61</v>
          </cell>
          <cell r="B342" t="str">
            <v>USO DE PERFORADOR</v>
          </cell>
          <cell r="C342">
            <v>0</v>
          </cell>
          <cell r="D342">
            <v>34782.499999999884</v>
          </cell>
          <cell r="E342">
            <v>0</v>
          </cell>
          <cell r="F342">
            <v>14600</v>
          </cell>
          <cell r="G342">
            <v>0</v>
          </cell>
          <cell r="H342">
            <v>49382.499999999884</v>
          </cell>
        </row>
        <row r="343">
          <cell r="A343" t="str">
            <v>2.1.2.20.1.62</v>
          </cell>
          <cell r="B343" t="str">
            <v>RENTA CHAROLA CON INSTRUMETAL.</v>
          </cell>
          <cell r="C343">
            <v>0</v>
          </cell>
          <cell r="D343">
            <v>3500</v>
          </cell>
          <cell r="E343">
            <v>0</v>
          </cell>
          <cell r="F343">
            <v>5000</v>
          </cell>
          <cell r="G343">
            <v>0</v>
          </cell>
          <cell r="H343">
            <v>8500</v>
          </cell>
        </row>
        <row r="344">
          <cell r="A344" t="str">
            <v>2.1.2.20.1.63</v>
          </cell>
          <cell r="B344" t="str">
            <v>USO DE SPIDER</v>
          </cell>
          <cell r="C344">
            <v>0</v>
          </cell>
          <cell r="D344">
            <v>76612.499999999884</v>
          </cell>
          <cell r="E344">
            <v>0</v>
          </cell>
          <cell r="F344">
            <v>19412.068899999998</v>
          </cell>
          <cell r="G344">
            <v>0</v>
          </cell>
          <cell r="H344">
            <v>96024.568899999882</v>
          </cell>
        </row>
        <row r="345">
          <cell r="A345" t="str">
            <v>2.1.2.20.1.74</v>
          </cell>
          <cell r="B345" t="str">
            <v>USO DE SUJETADOR DE PIERNA</v>
          </cell>
          <cell r="C345">
            <v>0</v>
          </cell>
          <cell r="D345">
            <v>1200</v>
          </cell>
          <cell r="E345">
            <v>0</v>
          </cell>
          <cell r="F345">
            <v>0</v>
          </cell>
          <cell r="G345">
            <v>0</v>
          </cell>
          <cell r="H345">
            <v>1200</v>
          </cell>
        </row>
        <row r="346">
          <cell r="A346" t="str">
            <v>2.1.2.20.1.76</v>
          </cell>
          <cell r="B346" t="str">
            <v>EQUIPO DE VISUALIZACION. (PARA ARTROSCOPIA)</v>
          </cell>
          <cell r="C346">
            <v>0</v>
          </cell>
          <cell r="D346">
            <v>0</v>
          </cell>
          <cell r="E346">
            <v>0</v>
          </cell>
          <cell r="F346">
            <v>4500</v>
          </cell>
          <cell r="G346">
            <v>0</v>
          </cell>
          <cell r="H346">
            <v>4500</v>
          </cell>
        </row>
        <row r="347">
          <cell r="A347" t="str">
            <v>2.1.2.20.1.79</v>
          </cell>
          <cell r="B347" t="str">
            <v>VIATICOS HOSPEDAJE</v>
          </cell>
          <cell r="C347">
            <v>0</v>
          </cell>
          <cell r="D347">
            <v>3000</v>
          </cell>
          <cell r="E347">
            <v>0</v>
          </cell>
          <cell r="F347">
            <v>0</v>
          </cell>
          <cell r="G347">
            <v>0</v>
          </cell>
          <cell r="H347">
            <v>3000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180000</v>
          </cell>
          <cell r="E349">
            <v>0</v>
          </cell>
          <cell r="F349">
            <v>45000</v>
          </cell>
          <cell r="G349">
            <v>0</v>
          </cell>
          <cell r="H349">
            <v>225000</v>
          </cell>
        </row>
        <row r="350">
          <cell r="A350" t="str">
            <v>2.1.2.20.1.91</v>
          </cell>
          <cell r="B350" t="str">
            <v>MEMORIA USB GRABACION</v>
          </cell>
          <cell r="C350">
            <v>0</v>
          </cell>
          <cell r="D350">
            <v>300</v>
          </cell>
          <cell r="E350">
            <v>0</v>
          </cell>
          <cell r="F350">
            <v>0</v>
          </cell>
          <cell r="G350">
            <v>0</v>
          </cell>
          <cell r="H350">
            <v>300</v>
          </cell>
        </row>
        <row r="351">
          <cell r="A351" t="str">
            <v>2.1.2.20.1.92</v>
          </cell>
          <cell r="B351" t="str">
            <v>RENTA DE EQUIPO/INSTRUMENTAL PARA TORNILLO CANULADO</v>
          </cell>
          <cell r="C351">
            <v>0</v>
          </cell>
          <cell r="D351">
            <v>0</v>
          </cell>
          <cell r="E351">
            <v>0</v>
          </cell>
          <cell r="F351">
            <v>2650</v>
          </cell>
          <cell r="G351">
            <v>0</v>
          </cell>
          <cell r="H351">
            <v>2650</v>
          </cell>
        </row>
        <row r="352">
          <cell r="A352" t="str">
            <v>2.1.2.22</v>
          </cell>
          <cell r="B352" t="str">
            <v xml:space="preserve"> OTROS INGRESOS NETOS </v>
          </cell>
          <cell r="C352">
            <v>0</v>
          </cell>
          <cell r="D352">
            <v>16451.330000000009</v>
          </cell>
          <cell r="E352">
            <v>0</v>
          </cell>
          <cell r="F352">
            <v>10500</v>
          </cell>
          <cell r="G352">
            <v>0</v>
          </cell>
          <cell r="H352">
            <v>26951.330000000009</v>
          </cell>
        </row>
        <row r="353">
          <cell r="A353" t="str">
            <v>2.1.2.22.1</v>
          </cell>
          <cell r="B353" t="str">
            <v xml:space="preserve"> OTROS INGRESOS </v>
          </cell>
          <cell r="C353">
            <v>0</v>
          </cell>
          <cell r="D353">
            <v>16451.330000000009</v>
          </cell>
          <cell r="E353">
            <v>0</v>
          </cell>
          <cell r="F353">
            <v>10500</v>
          </cell>
          <cell r="G353">
            <v>0</v>
          </cell>
          <cell r="H353">
            <v>26951.330000000009</v>
          </cell>
        </row>
        <row r="354">
          <cell r="A354" t="str">
            <v>2.1.2.22.1.1</v>
          </cell>
          <cell r="B354" t="str">
            <v>SERVICIO DE ENVIO Y/O RECOLECCION</v>
          </cell>
          <cell r="C354">
            <v>0</v>
          </cell>
          <cell r="D354">
            <v>2976.330000000009</v>
          </cell>
          <cell r="E354">
            <v>0</v>
          </cell>
          <cell r="F354">
            <v>0</v>
          </cell>
          <cell r="G354">
            <v>0</v>
          </cell>
          <cell r="H354">
            <v>2976.330000000009</v>
          </cell>
        </row>
        <row r="355">
          <cell r="A355" t="str">
            <v>2.1.2.22.1.6</v>
          </cell>
          <cell r="B355" t="str">
            <v>EQUIPO PARA BLOQUEO INTERESCALENICO</v>
          </cell>
          <cell r="C355">
            <v>0</v>
          </cell>
          <cell r="D355">
            <v>13475</v>
          </cell>
          <cell r="E355">
            <v>0</v>
          </cell>
          <cell r="F355">
            <v>10500</v>
          </cell>
          <cell r="G355">
            <v>0</v>
          </cell>
          <cell r="H355">
            <v>23975</v>
          </cell>
        </row>
        <row r="356">
          <cell r="A356" t="str">
            <v>2.2</v>
          </cell>
          <cell r="B356" t="str">
            <v xml:space="preserve"> COSTOS Y GASTOS </v>
          </cell>
          <cell r="C356">
            <v>6309622.297268942</v>
          </cell>
          <cell r="D356">
            <v>0</v>
          </cell>
          <cell r="E356">
            <v>1466085.3908439996</v>
          </cell>
          <cell r="F356">
            <v>0</v>
          </cell>
          <cell r="G356">
            <v>7775707.6881129425</v>
          </cell>
          <cell r="H356">
            <v>0</v>
          </cell>
        </row>
        <row r="357">
          <cell r="A357" t="str">
            <v>2.2.1</v>
          </cell>
          <cell r="B357" t="str">
            <v xml:space="preserve"> COSTO DE VENTAS O DE SERVICIOS </v>
          </cell>
          <cell r="C357">
            <v>3111357.533268936</v>
          </cell>
          <cell r="D357">
            <v>0</v>
          </cell>
          <cell r="E357">
            <v>742510.67154399981</v>
          </cell>
          <cell r="F357">
            <v>0</v>
          </cell>
          <cell r="G357">
            <v>3853868.2048129356</v>
          </cell>
          <cell r="H357">
            <v>0</v>
          </cell>
        </row>
        <row r="358">
          <cell r="A358" t="str">
            <v>2.2.1.1</v>
          </cell>
          <cell r="B358" t="str">
            <v>COSTO DE VENTAS O DE SERVICIOS</v>
          </cell>
          <cell r="C358">
            <v>3111357.533268936</v>
          </cell>
          <cell r="D358">
            <v>0</v>
          </cell>
          <cell r="E358">
            <v>742510.67154399981</v>
          </cell>
          <cell r="F358">
            <v>0</v>
          </cell>
          <cell r="G358">
            <v>3853868.2048129356</v>
          </cell>
          <cell r="H358">
            <v>0</v>
          </cell>
        </row>
        <row r="359">
          <cell r="A359" t="str">
            <v>2.2.2</v>
          </cell>
          <cell r="B359" t="str">
            <v xml:space="preserve"> GASTOS GENERALES </v>
          </cell>
          <cell r="C359">
            <v>3198264.7640000065</v>
          </cell>
          <cell r="D359">
            <v>0</v>
          </cell>
          <cell r="E359">
            <v>723574.71929999988</v>
          </cell>
          <cell r="F359">
            <v>0</v>
          </cell>
          <cell r="G359">
            <v>3921839.4833000065</v>
          </cell>
          <cell r="H359">
            <v>0</v>
          </cell>
        </row>
        <row r="360">
          <cell r="A360" t="str">
            <v>2.2.2.3</v>
          </cell>
          <cell r="B360" t="str">
            <v xml:space="preserve"> GASTOS GENERALES </v>
          </cell>
          <cell r="C360">
            <v>3198264.7640000065</v>
          </cell>
          <cell r="D360">
            <v>0</v>
          </cell>
          <cell r="E360">
            <v>723574.71929999988</v>
          </cell>
          <cell r="F360">
            <v>0</v>
          </cell>
          <cell r="G360">
            <v>3921839.4833000065</v>
          </cell>
          <cell r="H360">
            <v>0</v>
          </cell>
        </row>
        <row r="361">
          <cell r="A361" t="str">
            <v>2.2.2.3.1</v>
          </cell>
          <cell r="B361" t="str">
            <v xml:space="preserve"> BENEFICIOS A LOS EMPLEADOS DIRECTOS </v>
          </cell>
          <cell r="C361">
            <v>554314.35999999661</v>
          </cell>
          <cell r="D361">
            <v>0</v>
          </cell>
          <cell r="E361">
            <v>106866.08</v>
          </cell>
          <cell r="F361">
            <v>0</v>
          </cell>
          <cell r="G361">
            <v>661180.43999999657</v>
          </cell>
          <cell r="H361">
            <v>0</v>
          </cell>
        </row>
        <row r="362">
          <cell r="A362" t="str">
            <v>2.2.2.3.1.1</v>
          </cell>
          <cell r="B362" t="str">
            <v xml:space="preserve"> SUELDOS Y SALARIOS </v>
          </cell>
          <cell r="C362">
            <v>549178.64999999665</v>
          </cell>
          <cell r="D362">
            <v>0</v>
          </cell>
          <cell r="E362">
            <v>103892.98</v>
          </cell>
          <cell r="F362">
            <v>0</v>
          </cell>
          <cell r="G362">
            <v>653071.62999999663</v>
          </cell>
          <cell r="H362">
            <v>0</v>
          </cell>
        </row>
        <row r="363">
          <cell r="A363" t="str">
            <v>2.2.2.3.1.1.1</v>
          </cell>
          <cell r="B363" t="str">
            <v>SUELDOS</v>
          </cell>
          <cell r="C363">
            <v>549178.64999999665</v>
          </cell>
          <cell r="D363">
            <v>0</v>
          </cell>
          <cell r="E363">
            <v>103892.98</v>
          </cell>
          <cell r="F363">
            <v>0</v>
          </cell>
          <cell r="G363">
            <v>653071.62999999663</v>
          </cell>
          <cell r="H363">
            <v>0</v>
          </cell>
        </row>
        <row r="364">
          <cell r="A364" t="str">
            <v>2.2.2.3.1.4</v>
          </cell>
          <cell r="B364" t="str">
            <v>VACACIONES</v>
          </cell>
          <cell r="C364">
            <v>2941.0799999999872</v>
          </cell>
          <cell r="D364">
            <v>0</v>
          </cell>
          <cell r="E364">
            <v>886.38</v>
          </cell>
          <cell r="F364">
            <v>0</v>
          </cell>
          <cell r="G364">
            <v>3827.4599999999873</v>
          </cell>
          <cell r="H364">
            <v>0</v>
          </cell>
        </row>
        <row r="365">
          <cell r="A365" t="str">
            <v>2.2.2.3.1.5</v>
          </cell>
          <cell r="B365" t="str">
            <v>PRIMA VACACIONAL</v>
          </cell>
          <cell r="C365">
            <v>735.2699999999968</v>
          </cell>
          <cell r="D365">
            <v>0</v>
          </cell>
          <cell r="E365">
            <v>2086.7199999999998</v>
          </cell>
          <cell r="F365">
            <v>0</v>
          </cell>
          <cell r="G365">
            <v>2821.9899999999966</v>
          </cell>
          <cell r="H365">
            <v>0</v>
          </cell>
        </row>
        <row r="366">
          <cell r="A366" t="str">
            <v>2.2.2.3.1.9</v>
          </cell>
          <cell r="B366" t="str">
            <v>AGUINALDO</v>
          </cell>
          <cell r="C366">
            <v>1459.359999999986</v>
          </cell>
          <cell r="D366">
            <v>0</v>
          </cell>
          <cell r="E366">
            <v>0</v>
          </cell>
          <cell r="F366">
            <v>0</v>
          </cell>
          <cell r="G366">
            <v>1459.359999999986</v>
          </cell>
          <cell r="H366">
            <v>0</v>
          </cell>
        </row>
        <row r="367">
          <cell r="A367" t="str">
            <v>2.2.2.3.4</v>
          </cell>
          <cell r="B367" t="str">
            <v xml:space="preserve"> IMPUESTOS Y APORTACIONES SOBRE SUELDOS Y SALARIOS </v>
          </cell>
          <cell r="C367">
            <v>126957.04999999997</v>
          </cell>
          <cell r="D367">
            <v>0</v>
          </cell>
          <cell r="E367">
            <v>39916.29</v>
          </cell>
          <cell r="F367">
            <v>0</v>
          </cell>
          <cell r="G367">
            <v>166873.33999999997</v>
          </cell>
          <cell r="H367">
            <v>0</v>
          </cell>
        </row>
        <row r="368">
          <cell r="A368" t="str">
            <v>2.2.2.3.4.1</v>
          </cell>
          <cell r="B368" t="str">
            <v xml:space="preserve"> CUOTAS AL I.M.S.S. </v>
          </cell>
          <cell r="C368">
            <v>62133.759999999987</v>
          </cell>
          <cell r="D368">
            <v>0</v>
          </cell>
          <cell r="E368">
            <v>12328.810000000001</v>
          </cell>
          <cell r="F368">
            <v>0</v>
          </cell>
          <cell r="G368">
            <v>74462.569999999992</v>
          </cell>
          <cell r="H368">
            <v>0</v>
          </cell>
        </row>
        <row r="369">
          <cell r="A369" t="str">
            <v>2.2.2.3.4.1.1</v>
          </cell>
          <cell r="B369" t="str">
            <v>CUOTA FIJA</v>
          </cell>
          <cell r="C369">
            <v>30268.039999999979</v>
          </cell>
          <cell r="D369">
            <v>0</v>
          </cell>
          <cell r="E369">
            <v>6033.17</v>
          </cell>
          <cell r="F369">
            <v>0</v>
          </cell>
          <cell r="G369">
            <v>36301.209999999977</v>
          </cell>
          <cell r="H369">
            <v>0</v>
          </cell>
        </row>
        <row r="370">
          <cell r="A370" t="str">
            <v>2.2.2.3.4.1.2</v>
          </cell>
          <cell r="B370" t="str">
            <v>EXCEDENTE 3 SMGDI</v>
          </cell>
          <cell r="C370">
            <v>2128.8800000000083</v>
          </cell>
          <cell r="D370">
            <v>0</v>
          </cell>
          <cell r="E370">
            <v>423.71</v>
          </cell>
          <cell r="F370">
            <v>0</v>
          </cell>
          <cell r="G370">
            <v>2552.5900000000083</v>
          </cell>
          <cell r="H370">
            <v>0</v>
          </cell>
        </row>
        <row r="371">
          <cell r="A371" t="str">
            <v>2.2.2.3.4.1.3</v>
          </cell>
          <cell r="B371" t="str">
            <v>PRESTACIONES EN DINERO</v>
          </cell>
          <cell r="C371">
            <v>4130.3999999999942</v>
          </cell>
          <cell r="D371">
            <v>0</v>
          </cell>
          <cell r="E371">
            <v>822.06</v>
          </cell>
          <cell r="F371">
            <v>0</v>
          </cell>
          <cell r="G371">
            <v>4952.4599999999937</v>
          </cell>
          <cell r="H371">
            <v>0</v>
          </cell>
        </row>
        <row r="372">
          <cell r="A372" t="str">
            <v>2.2.2.3.4.1.4</v>
          </cell>
          <cell r="B372" t="str">
            <v>GASTOS MEDICOS PENSIONADOS</v>
          </cell>
          <cell r="C372">
            <v>6195.6000000000058</v>
          </cell>
          <cell r="D372">
            <v>0</v>
          </cell>
          <cell r="E372">
            <v>1233.1099999999999</v>
          </cell>
          <cell r="F372">
            <v>0</v>
          </cell>
          <cell r="G372">
            <v>7428.7100000000055</v>
          </cell>
          <cell r="H372">
            <v>0</v>
          </cell>
        </row>
        <row r="373">
          <cell r="A373" t="str">
            <v>2.2.2.3.4.1.5</v>
          </cell>
          <cell r="B373" t="str">
            <v>RIESGOS DE TRABAJO</v>
          </cell>
          <cell r="C373">
            <v>3189.2000000000044</v>
          </cell>
          <cell r="D373">
            <v>0</v>
          </cell>
          <cell r="E373">
            <v>587.22</v>
          </cell>
          <cell r="F373">
            <v>0</v>
          </cell>
          <cell r="G373">
            <v>3776.4200000000046</v>
          </cell>
          <cell r="H373">
            <v>0</v>
          </cell>
        </row>
        <row r="374">
          <cell r="A374" t="str">
            <v>2.2.2.3.4.1.6</v>
          </cell>
          <cell r="B374" t="str">
            <v>INVALIDEZ Y VIDA</v>
          </cell>
          <cell r="C374">
            <v>10322.87999999999</v>
          </cell>
          <cell r="D374">
            <v>0</v>
          </cell>
          <cell r="E374">
            <v>2055.17</v>
          </cell>
          <cell r="F374">
            <v>0</v>
          </cell>
          <cell r="G374">
            <v>12378.04999999999</v>
          </cell>
          <cell r="H374">
            <v>0</v>
          </cell>
        </row>
        <row r="375">
          <cell r="A375" t="str">
            <v>2.2.2.3.4.1.7</v>
          </cell>
          <cell r="B375" t="str">
            <v>GUARDERIAS Y PRESTACIONES SOCIALES</v>
          </cell>
          <cell r="C375">
            <v>5898.7600000000093</v>
          </cell>
          <cell r="D375">
            <v>0</v>
          </cell>
          <cell r="E375">
            <v>1174.3699999999999</v>
          </cell>
          <cell r="F375">
            <v>0</v>
          </cell>
          <cell r="G375">
            <v>7073.1300000000092</v>
          </cell>
          <cell r="H375">
            <v>0</v>
          </cell>
        </row>
        <row r="376">
          <cell r="A376" t="str">
            <v>2.2.2.3.4.2</v>
          </cell>
          <cell r="B376" t="str">
            <v xml:space="preserve"> APORTACIONES AL INFONAVIT </v>
          </cell>
          <cell r="C376">
            <v>23355.339999999997</v>
          </cell>
          <cell r="D376">
            <v>0</v>
          </cell>
          <cell r="E376">
            <v>12010.59</v>
          </cell>
          <cell r="F376">
            <v>0</v>
          </cell>
          <cell r="G376">
            <v>35365.929999999993</v>
          </cell>
          <cell r="H376">
            <v>0</v>
          </cell>
        </row>
        <row r="377">
          <cell r="A377" t="str">
            <v>2.2.2.3.4.2.1</v>
          </cell>
          <cell r="B377" t="str">
            <v>INFONAVIT-APORTACION PATRONAL SIN CREDITO</v>
          </cell>
          <cell r="C377">
            <v>11061.970000000001</v>
          </cell>
          <cell r="D377">
            <v>0</v>
          </cell>
          <cell r="E377">
            <v>4376.38</v>
          </cell>
          <cell r="F377">
            <v>0</v>
          </cell>
          <cell r="G377">
            <v>15438.350000000002</v>
          </cell>
          <cell r="H377">
            <v>0</v>
          </cell>
        </row>
        <row r="378">
          <cell r="A378" t="str">
            <v>2.2.2.3.4.2.2</v>
          </cell>
          <cell r="B378" t="str">
            <v>INFONAVIT-APORTACION PATRONAL CON CREDITO</v>
          </cell>
          <cell r="C378">
            <v>12293.369999999995</v>
          </cell>
          <cell r="D378">
            <v>0</v>
          </cell>
          <cell r="E378">
            <v>7634.21</v>
          </cell>
          <cell r="F378">
            <v>0</v>
          </cell>
          <cell r="G378">
            <v>19927.579999999994</v>
          </cell>
          <cell r="H378">
            <v>0</v>
          </cell>
        </row>
        <row r="379">
          <cell r="A379" t="str">
            <v>2.2.2.3.4.3</v>
          </cell>
          <cell r="B379" t="str">
            <v xml:space="preserve"> APORTACIONES AL SAR </v>
          </cell>
          <cell r="C379">
            <v>24055.949999999997</v>
          </cell>
          <cell r="D379">
            <v>0</v>
          </cell>
          <cell r="E379">
            <v>12370.89</v>
          </cell>
          <cell r="F379">
            <v>0</v>
          </cell>
          <cell r="G379">
            <v>36426.839999999997</v>
          </cell>
          <cell r="H379">
            <v>0</v>
          </cell>
        </row>
        <row r="380">
          <cell r="A380" t="str">
            <v>2.2.2.3.4.3.1</v>
          </cell>
          <cell r="B380" t="str">
            <v>RETIRO</v>
          </cell>
          <cell r="C380">
            <v>9342.11</v>
          </cell>
          <cell r="D380">
            <v>0</v>
          </cell>
          <cell r="E380">
            <v>4804.22</v>
          </cell>
          <cell r="F380">
            <v>0</v>
          </cell>
          <cell r="G380">
            <v>14146.330000000002</v>
          </cell>
          <cell r="H380">
            <v>0</v>
          </cell>
        </row>
        <row r="381">
          <cell r="A381" t="str">
            <v>2.2.2.3.4.3.2</v>
          </cell>
          <cell r="B381" t="str">
            <v>CESANTIA EN EDAD AVANZADA Y VEJEZ</v>
          </cell>
          <cell r="C381">
            <v>14713.839999999997</v>
          </cell>
          <cell r="D381">
            <v>0</v>
          </cell>
          <cell r="E381">
            <v>7566.67</v>
          </cell>
          <cell r="F381">
            <v>0</v>
          </cell>
          <cell r="G381">
            <v>22280.509999999995</v>
          </cell>
          <cell r="H381">
            <v>0</v>
          </cell>
        </row>
        <row r="382">
          <cell r="A382" t="str">
            <v>2.2.2.3.4.4</v>
          </cell>
          <cell r="B382" t="str">
            <v>IMPUESTO ESTATAL SOBRE NOMINAS</v>
          </cell>
          <cell r="C382">
            <v>17412</v>
          </cell>
          <cell r="D382">
            <v>0</v>
          </cell>
          <cell r="E382">
            <v>3206</v>
          </cell>
          <cell r="F382">
            <v>0</v>
          </cell>
          <cell r="G382">
            <v>20618</v>
          </cell>
          <cell r="H382">
            <v>0</v>
          </cell>
        </row>
        <row r="383">
          <cell r="A383" t="str">
            <v>2.2.2.3.5</v>
          </cell>
          <cell r="B383" t="str">
            <v xml:space="preserve"> SERVICIOS ADMINISTRATIVOS </v>
          </cell>
          <cell r="C383">
            <v>1309931.3703000033</v>
          </cell>
          <cell r="D383">
            <v>0</v>
          </cell>
          <cell r="E383">
            <v>279258</v>
          </cell>
          <cell r="F383">
            <v>0</v>
          </cell>
          <cell r="G383">
            <v>1589189.3703000033</v>
          </cell>
          <cell r="H383">
            <v>0</v>
          </cell>
        </row>
        <row r="384">
          <cell r="A384" t="str">
            <v>2.2.2.3.5.1</v>
          </cell>
          <cell r="B384" t="str">
            <v>SERVICIOS ADMINISTRATIVOS</v>
          </cell>
          <cell r="C384">
            <v>1309931.3703000024</v>
          </cell>
          <cell r="D384">
            <v>0</v>
          </cell>
          <cell r="E384">
            <v>279258</v>
          </cell>
          <cell r="F384">
            <v>0</v>
          </cell>
          <cell r="G384">
            <v>1589189.3703000024</v>
          </cell>
          <cell r="H384">
            <v>0</v>
          </cell>
        </row>
        <row r="385">
          <cell r="A385" t="str">
            <v>2.2.2.3.6</v>
          </cell>
          <cell r="B385" t="str">
            <v xml:space="preserve"> HONORARIOS </v>
          </cell>
          <cell r="C385">
            <v>110716.5</v>
          </cell>
          <cell r="D385">
            <v>0</v>
          </cell>
          <cell r="E385">
            <v>15400</v>
          </cell>
          <cell r="F385">
            <v>0</v>
          </cell>
          <cell r="G385">
            <v>126116.5</v>
          </cell>
          <cell r="H385">
            <v>0</v>
          </cell>
        </row>
        <row r="386">
          <cell r="A386" t="str">
            <v>2.2.2.3.6.1</v>
          </cell>
          <cell r="B386" t="str">
            <v xml:space="preserve"> HONORARIOS A PERSONAS FISICAS </v>
          </cell>
          <cell r="C386">
            <v>33716.5</v>
          </cell>
          <cell r="D386">
            <v>0</v>
          </cell>
          <cell r="E386">
            <v>0</v>
          </cell>
          <cell r="F386">
            <v>0</v>
          </cell>
          <cell r="G386">
            <v>33716.5</v>
          </cell>
          <cell r="H386">
            <v>0</v>
          </cell>
        </row>
        <row r="387">
          <cell r="A387" t="str">
            <v>2.2.2.3.6.1.1</v>
          </cell>
          <cell r="B387" t="str">
            <v>HONORARIOS A PERSONAS FISICAS RESIDENTES NACIONALES</v>
          </cell>
          <cell r="C387">
            <v>33716.5</v>
          </cell>
          <cell r="D387">
            <v>0</v>
          </cell>
          <cell r="E387">
            <v>0</v>
          </cell>
          <cell r="F387">
            <v>0</v>
          </cell>
          <cell r="G387">
            <v>33716.5</v>
          </cell>
          <cell r="H387">
            <v>0</v>
          </cell>
        </row>
        <row r="388">
          <cell r="A388" t="str">
            <v>2.2.2.3.6.2</v>
          </cell>
          <cell r="B388" t="str">
            <v xml:space="preserve"> HONORARIOS A PERSONAS MORALES </v>
          </cell>
          <cell r="C388">
            <v>77000</v>
          </cell>
          <cell r="D388">
            <v>0</v>
          </cell>
          <cell r="E388">
            <v>15400</v>
          </cell>
          <cell r="F388">
            <v>0</v>
          </cell>
          <cell r="G388">
            <v>92400</v>
          </cell>
          <cell r="H388">
            <v>0</v>
          </cell>
        </row>
        <row r="389">
          <cell r="A389" t="str">
            <v>2.2.2.3.6.2.1</v>
          </cell>
          <cell r="B389" t="str">
            <v>HONORARIOS A PERSONAS MORALES RESIDENTES  NACIONALES</v>
          </cell>
          <cell r="C389">
            <v>77000</v>
          </cell>
          <cell r="D389">
            <v>0</v>
          </cell>
          <cell r="E389">
            <v>15400</v>
          </cell>
          <cell r="F389">
            <v>0</v>
          </cell>
          <cell r="G389">
            <v>92400</v>
          </cell>
          <cell r="H389">
            <v>0</v>
          </cell>
        </row>
        <row r="390">
          <cell r="A390" t="str">
            <v>2.2.2.3.7</v>
          </cell>
          <cell r="B390" t="str">
            <v xml:space="preserve"> ARRENDAMIENTOS </v>
          </cell>
          <cell r="C390">
            <v>197413.75999999983</v>
          </cell>
          <cell r="D390">
            <v>0</v>
          </cell>
          <cell r="E390">
            <v>71299.12000000001</v>
          </cell>
          <cell r="F390">
            <v>0</v>
          </cell>
          <cell r="G390">
            <v>268712.87999999983</v>
          </cell>
          <cell r="H390">
            <v>0</v>
          </cell>
        </row>
        <row r="391">
          <cell r="A391" t="str">
            <v>2.2.2.3.7.1</v>
          </cell>
          <cell r="B391" t="str">
            <v>ARRENDAMIENTO A PERSONAS FISICAS RESIDENTES NACIONALES</v>
          </cell>
          <cell r="C391">
            <v>174410.31000000006</v>
          </cell>
          <cell r="D391">
            <v>0</v>
          </cell>
          <cell r="E391">
            <v>65569.63</v>
          </cell>
          <cell r="F391">
            <v>0</v>
          </cell>
          <cell r="G391">
            <v>239979.94000000006</v>
          </cell>
          <cell r="H391">
            <v>0</v>
          </cell>
        </row>
        <row r="392">
          <cell r="A392" t="str">
            <v>2.2.2.3.7.2</v>
          </cell>
          <cell r="B392" t="str">
            <v>ARRENDAMIENTO A PERSONAS MORALES RESIDENTES NACIONALES</v>
          </cell>
          <cell r="C392">
            <v>23003.449999999779</v>
          </cell>
          <cell r="D392">
            <v>0</v>
          </cell>
          <cell r="E392">
            <v>5729.49</v>
          </cell>
          <cell r="F392">
            <v>0</v>
          </cell>
          <cell r="G392">
            <v>28732.939999999777</v>
          </cell>
          <cell r="H392">
            <v>0</v>
          </cell>
        </row>
        <row r="393">
          <cell r="A393" t="str">
            <v>2.2.2.3.8</v>
          </cell>
          <cell r="B393" t="str">
            <v xml:space="preserve"> COMBUSTIBLES Y LUBRICANTES </v>
          </cell>
          <cell r="C393">
            <v>86705.850000000442</v>
          </cell>
          <cell r="D393">
            <v>0</v>
          </cell>
          <cell r="E393">
            <v>17314.11</v>
          </cell>
          <cell r="F393">
            <v>0</v>
          </cell>
          <cell r="G393">
            <v>104019.96000000044</v>
          </cell>
          <cell r="H393">
            <v>0</v>
          </cell>
        </row>
        <row r="394">
          <cell r="A394" t="str">
            <v>2.2.2.3.8.1</v>
          </cell>
          <cell r="B394" t="str">
            <v>GASOLINA</v>
          </cell>
          <cell r="C394">
            <v>86705.850000000442</v>
          </cell>
          <cell r="D394">
            <v>0</v>
          </cell>
          <cell r="E394">
            <v>17314.11</v>
          </cell>
          <cell r="F394">
            <v>0</v>
          </cell>
          <cell r="G394">
            <v>104019.96000000044</v>
          </cell>
          <cell r="H394">
            <v>0</v>
          </cell>
        </row>
        <row r="395">
          <cell r="A395" t="str">
            <v>2.2.2.3.9</v>
          </cell>
          <cell r="B395" t="str">
            <v xml:space="preserve"> VIATICOS Y GASTOS DE VIAJE </v>
          </cell>
          <cell r="C395">
            <v>27883.415500000279</v>
          </cell>
          <cell r="D395">
            <v>0</v>
          </cell>
          <cell r="E395">
            <v>3525.7193999999986</v>
          </cell>
          <cell r="F395">
            <v>0</v>
          </cell>
          <cell r="G395">
            <v>31409.134900000274</v>
          </cell>
          <cell r="H395">
            <v>0</v>
          </cell>
        </row>
        <row r="396">
          <cell r="A396" t="str">
            <v>2.2.2.3.9.1</v>
          </cell>
          <cell r="B396" t="str">
            <v>HOSPEDAJE</v>
          </cell>
          <cell r="C396">
            <v>3150.9199999999546</v>
          </cell>
          <cell r="D396">
            <v>0</v>
          </cell>
          <cell r="E396">
            <v>375.79</v>
          </cell>
          <cell r="F396">
            <v>0</v>
          </cell>
          <cell r="G396">
            <v>3526.7099999999546</v>
          </cell>
          <cell r="H396">
            <v>0</v>
          </cell>
        </row>
        <row r="397">
          <cell r="A397" t="str">
            <v>2.2.2.3.9.2</v>
          </cell>
          <cell r="B397" t="str">
            <v>IMPUESTO DE HOSPEDAJE</v>
          </cell>
          <cell r="C397">
            <v>111.72000000000116</v>
          </cell>
          <cell r="D397">
            <v>0</v>
          </cell>
          <cell r="E397">
            <v>15.45</v>
          </cell>
          <cell r="F397">
            <v>0</v>
          </cell>
          <cell r="G397">
            <v>127.17000000000117</v>
          </cell>
          <cell r="H397">
            <v>0</v>
          </cell>
        </row>
        <row r="398">
          <cell r="A398" t="str">
            <v>2.2.2.3.9.3</v>
          </cell>
          <cell r="B398" t="str">
            <v>CONSUMO DE ALIMENTOS (VIATICOS)</v>
          </cell>
          <cell r="C398">
            <v>2245.730000000025</v>
          </cell>
          <cell r="D398">
            <v>0</v>
          </cell>
          <cell r="E398">
            <v>280.17239999999998</v>
          </cell>
          <cell r="F398">
            <v>0</v>
          </cell>
          <cell r="G398">
            <v>2525.902400000025</v>
          </cell>
          <cell r="H398">
            <v>0</v>
          </cell>
        </row>
        <row r="399">
          <cell r="A399" t="str">
            <v>2.2.2.3.9.4</v>
          </cell>
          <cell r="B399" t="str">
            <v>CUOTAS DE PEAJE</v>
          </cell>
          <cell r="C399">
            <v>19002.535500000202</v>
          </cell>
          <cell r="D399">
            <v>0</v>
          </cell>
          <cell r="E399">
            <v>2686.206999999999</v>
          </cell>
          <cell r="F399">
            <v>0</v>
          </cell>
          <cell r="G399">
            <v>21688.7425000002</v>
          </cell>
          <cell r="H399">
            <v>0</v>
          </cell>
        </row>
        <row r="400">
          <cell r="A400" t="str">
            <v>2.2.2.3.9.6</v>
          </cell>
          <cell r="B400" t="str">
            <v>SERVICIO DE TAXI</v>
          </cell>
          <cell r="C400">
            <v>660</v>
          </cell>
          <cell r="D400">
            <v>0</v>
          </cell>
          <cell r="E400">
            <v>0</v>
          </cell>
          <cell r="F400">
            <v>0</v>
          </cell>
          <cell r="G400">
            <v>660</v>
          </cell>
          <cell r="H400">
            <v>0</v>
          </cell>
        </row>
        <row r="401">
          <cell r="A401" t="str">
            <v>2.2.2.3.9.7</v>
          </cell>
          <cell r="B401" t="str">
            <v>BOLETOS PASAJE AUTOBUSES</v>
          </cell>
          <cell r="C401">
            <v>2712.5100000000966</v>
          </cell>
          <cell r="D401">
            <v>0</v>
          </cell>
          <cell r="E401">
            <v>168.1</v>
          </cell>
          <cell r="F401">
            <v>0</v>
          </cell>
          <cell r="G401">
            <v>2880.6100000000965</v>
          </cell>
          <cell r="H401">
            <v>0</v>
          </cell>
        </row>
        <row r="402">
          <cell r="A402" t="str">
            <v>2.2.2.3.10</v>
          </cell>
          <cell r="B402" t="str">
            <v xml:space="preserve"> DEPRECIACIONES </v>
          </cell>
          <cell r="C402">
            <v>320338.46800000791</v>
          </cell>
          <cell r="D402">
            <v>0</v>
          </cell>
          <cell r="E402">
            <v>63613.64569999995</v>
          </cell>
          <cell r="F402">
            <v>0</v>
          </cell>
          <cell r="G402">
            <v>383952.11370000785</v>
          </cell>
          <cell r="H402">
            <v>0</v>
          </cell>
        </row>
        <row r="403">
          <cell r="A403" t="str">
            <v>2.2.2.3.10.2</v>
          </cell>
          <cell r="B403" t="str">
            <v>DEPRECIACION DE MAQUINARIA Y EQUIPO</v>
          </cell>
          <cell r="C403">
            <v>307209.16800000798</v>
          </cell>
          <cell r="D403">
            <v>0</v>
          </cell>
          <cell r="E403">
            <v>61441.833599999947</v>
          </cell>
          <cell r="F403">
            <v>0</v>
          </cell>
          <cell r="G403">
            <v>368651.00160000793</v>
          </cell>
          <cell r="H403">
            <v>0</v>
          </cell>
        </row>
        <row r="404">
          <cell r="A404" t="str">
            <v>2.2.2.3.10.3</v>
          </cell>
          <cell r="B404" t="str">
            <v>DEPRECIACION DE EQUIPO DE TRANSPORTE</v>
          </cell>
          <cell r="C404">
            <v>7799.0499999999884</v>
          </cell>
          <cell r="D404">
            <v>0</v>
          </cell>
          <cell r="E404">
            <v>1559.806</v>
          </cell>
          <cell r="F404">
            <v>0</v>
          </cell>
          <cell r="G404">
            <v>9358.8559999999889</v>
          </cell>
          <cell r="H404">
            <v>0</v>
          </cell>
        </row>
        <row r="405">
          <cell r="A405" t="str">
            <v>2.2.2.3.10.4</v>
          </cell>
          <cell r="B405" t="str">
            <v>DEPRECIACION DE MOBILIARIO Y EQUIPO DE OFICINA</v>
          </cell>
          <cell r="C405">
            <v>337.166500000003</v>
          </cell>
          <cell r="D405">
            <v>0</v>
          </cell>
          <cell r="E405">
            <v>102.9757</v>
          </cell>
          <cell r="F405">
            <v>0</v>
          </cell>
          <cell r="G405">
            <v>440.14220000000302</v>
          </cell>
          <cell r="H405">
            <v>0</v>
          </cell>
        </row>
        <row r="406">
          <cell r="A406" t="str">
            <v>2.2.2.3.10.5</v>
          </cell>
          <cell r="B406" t="str">
            <v>DEPRECIACION DE EQUIPO DE COMPUTO</v>
          </cell>
          <cell r="C406">
            <v>4993.0834999999206</v>
          </cell>
          <cell r="D406">
            <v>0</v>
          </cell>
          <cell r="E406">
            <v>509.03039999999999</v>
          </cell>
          <cell r="F406">
            <v>0</v>
          </cell>
          <cell r="G406">
            <v>5502.1138999999202</v>
          </cell>
          <cell r="H406">
            <v>0</v>
          </cell>
        </row>
        <row r="407">
          <cell r="A407" t="str">
            <v>2.2.2.3.12</v>
          </cell>
          <cell r="B407" t="str">
            <v xml:space="preserve"> TELEFONO </v>
          </cell>
          <cell r="C407">
            <v>57737.369999998351</v>
          </cell>
          <cell r="D407">
            <v>0</v>
          </cell>
          <cell r="E407">
            <v>17897.509999999998</v>
          </cell>
          <cell r="F407">
            <v>0</v>
          </cell>
          <cell r="G407">
            <v>75634.879999998346</v>
          </cell>
          <cell r="H407">
            <v>0</v>
          </cell>
        </row>
        <row r="408">
          <cell r="A408" t="str">
            <v>2.2.2.3.12.1</v>
          </cell>
          <cell r="B408" t="str">
            <v>TELEFONO FIJO</v>
          </cell>
          <cell r="C408">
            <v>11155.149999999951</v>
          </cell>
          <cell r="D408">
            <v>0</v>
          </cell>
          <cell r="E408">
            <v>2231.0300000000002</v>
          </cell>
          <cell r="F408">
            <v>0</v>
          </cell>
          <cell r="G408">
            <v>13386.179999999951</v>
          </cell>
          <cell r="H408">
            <v>0</v>
          </cell>
        </row>
        <row r="409">
          <cell r="A409" t="str">
            <v>2.2.2.3.12.2</v>
          </cell>
          <cell r="B409" t="str">
            <v xml:space="preserve"> SERVICIO DE TELEFONIA CELULAR </v>
          </cell>
          <cell r="C409">
            <v>46582.2199999984</v>
          </cell>
          <cell r="D409">
            <v>0</v>
          </cell>
          <cell r="E409">
            <v>15666.48</v>
          </cell>
          <cell r="F409">
            <v>0</v>
          </cell>
          <cell r="G409">
            <v>62248.699999998396</v>
          </cell>
          <cell r="H409">
            <v>0</v>
          </cell>
        </row>
        <row r="410">
          <cell r="A410" t="str">
            <v>2.2.2.3.12.2.1</v>
          </cell>
          <cell r="B410" t="str">
            <v>SERVICIO DE TELEFONIA CELULAR</v>
          </cell>
          <cell r="C410">
            <v>46582.2199999984</v>
          </cell>
          <cell r="D410">
            <v>0</v>
          </cell>
          <cell r="E410">
            <v>9217.48</v>
          </cell>
          <cell r="F410">
            <v>0</v>
          </cell>
          <cell r="G410">
            <v>55799.699999998396</v>
          </cell>
          <cell r="H410">
            <v>0</v>
          </cell>
        </row>
        <row r="411">
          <cell r="A411" t="str">
            <v>2.2.2.3.12.2.2</v>
          </cell>
          <cell r="B411" t="str">
            <v>SERVICIO DE TELEFONIA CELULAR EXENTO</v>
          </cell>
          <cell r="C411">
            <v>0</v>
          </cell>
          <cell r="D411">
            <v>0</v>
          </cell>
          <cell r="E411">
            <v>6449</v>
          </cell>
          <cell r="F411">
            <v>0</v>
          </cell>
          <cell r="G411">
            <v>6449</v>
          </cell>
          <cell r="H411">
            <v>0</v>
          </cell>
        </row>
        <row r="412">
          <cell r="A412" t="str">
            <v>2.2.2.3.13</v>
          </cell>
          <cell r="B412" t="str">
            <v>INTERNET</v>
          </cell>
          <cell r="C412">
            <v>400</v>
          </cell>
          <cell r="D412">
            <v>0</v>
          </cell>
          <cell r="E412">
            <v>100</v>
          </cell>
          <cell r="F412">
            <v>0</v>
          </cell>
          <cell r="G412">
            <v>500</v>
          </cell>
          <cell r="H412">
            <v>0</v>
          </cell>
        </row>
        <row r="413">
          <cell r="A413" t="str">
            <v>2.2.2.3.14</v>
          </cell>
          <cell r="B413" t="str">
            <v xml:space="preserve"> AGUA </v>
          </cell>
          <cell r="C413">
            <v>1100</v>
          </cell>
          <cell r="D413">
            <v>0</v>
          </cell>
          <cell r="E413">
            <v>270</v>
          </cell>
          <cell r="F413">
            <v>0</v>
          </cell>
          <cell r="G413">
            <v>1370</v>
          </cell>
          <cell r="H413">
            <v>0</v>
          </cell>
        </row>
        <row r="414">
          <cell r="A414" t="str">
            <v>2.2.2.3.14.3</v>
          </cell>
          <cell r="B414" t="str">
            <v>AGUA PURIFICADA (GASTOS)</v>
          </cell>
          <cell r="C414">
            <v>1100</v>
          </cell>
          <cell r="D414">
            <v>0</v>
          </cell>
          <cell r="E414">
            <v>270</v>
          </cell>
          <cell r="F414">
            <v>0</v>
          </cell>
          <cell r="G414">
            <v>1370</v>
          </cell>
          <cell r="H414">
            <v>0</v>
          </cell>
        </row>
        <row r="415">
          <cell r="A415" t="str">
            <v>2.2.2.3.15</v>
          </cell>
          <cell r="B415" t="str">
            <v xml:space="preserve"> ENERGIA ELECTRICA </v>
          </cell>
          <cell r="C415">
            <v>354.22000000000111</v>
          </cell>
          <cell r="D415">
            <v>0</v>
          </cell>
          <cell r="E415">
            <v>0</v>
          </cell>
          <cell r="F415">
            <v>0</v>
          </cell>
          <cell r="G415">
            <v>354.22000000000111</v>
          </cell>
          <cell r="H415">
            <v>0</v>
          </cell>
        </row>
        <row r="416">
          <cell r="A416" t="str">
            <v>2.2.2.3.15.1</v>
          </cell>
          <cell r="B416" t="str">
            <v>ENERGIA ELECTRICA</v>
          </cell>
          <cell r="C416">
            <v>327.99000000000115</v>
          </cell>
          <cell r="D416">
            <v>0</v>
          </cell>
          <cell r="E416">
            <v>0</v>
          </cell>
          <cell r="F416">
            <v>0</v>
          </cell>
          <cell r="G416">
            <v>327.99000000000115</v>
          </cell>
          <cell r="H416">
            <v>0</v>
          </cell>
        </row>
        <row r="417">
          <cell r="A417" t="str">
            <v>2.2.2.3.15.2</v>
          </cell>
          <cell r="B417" t="str">
            <v>DAP (DERECHO DE ALUMBRADO PUBLICO)</v>
          </cell>
          <cell r="C417">
            <v>26.229999999999961</v>
          </cell>
          <cell r="D417">
            <v>0</v>
          </cell>
          <cell r="E417">
            <v>0</v>
          </cell>
          <cell r="F417">
            <v>0</v>
          </cell>
          <cell r="G417">
            <v>26.229999999999961</v>
          </cell>
          <cell r="H417">
            <v>0</v>
          </cell>
        </row>
        <row r="418">
          <cell r="A418" t="str">
            <v>2.2.2.3.16</v>
          </cell>
          <cell r="B418" t="str">
            <v xml:space="preserve"> VIGILANCIA Y SEGURIDAD </v>
          </cell>
          <cell r="C418">
            <v>5894.1999999999971</v>
          </cell>
          <cell r="D418">
            <v>0</v>
          </cell>
          <cell r="E418">
            <v>1178.8399999999999</v>
          </cell>
          <cell r="F418">
            <v>0</v>
          </cell>
          <cell r="G418">
            <v>7073.0399999999972</v>
          </cell>
          <cell r="H418">
            <v>0</v>
          </cell>
        </row>
        <row r="419">
          <cell r="A419" t="str">
            <v>2.2.2.3.16.1</v>
          </cell>
          <cell r="B419" t="str">
            <v>MONITOREO ALARMA</v>
          </cell>
          <cell r="C419">
            <v>5894.1999999999971</v>
          </cell>
          <cell r="D419">
            <v>0</v>
          </cell>
          <cell r="E419">
            <v>1178.8399999999999</v>
          </cell>
          <cell r="F419">
            <v>0</v>
          </cell>
          <cell r="G419">
            <v>7073.0399999999972</v>
          </cell>
          <cell r="H419">
            <v>0</v>
          </cell>
        </row>
        <row r="420">
          <cell r="A420" t="str">
            <v>2.2.2.3.17</v>
          </cell>
          <cell r="B420" t="str">
            <v>LIMPIEZA Y ASEO</v>
          </cell>
          <cell r="C420">
            <v>3200</v>
          </cell>
          <cell r="D420">
            <v>0</v>
          </cell>
          <cell r="E420">
            <v>0</v>
          </cell>
          <cell r="F420">
            <v>0</v>
          </cell>
          <cell r="G420">
            <v>3200</v>
          </cell>
          <cell r="H420">
            <v>0</v>
          </cell>
        </row>
        <row r="421">
          <cell r="A421" t="str">
            <v>2.2.2.3.18</v>
          </cell>
          <cell r="B421" t="str">
            <v xml:space="preserve"> PAPELERIA Y ARTICULOS DE OFICINA </v>
          </cell>
          <cell r="C421">
            <v>52363.91000000012</v>
          </cell>
          <cell r="D421">
            <v>0</v>
          </cell>
          <cell r="E421">
            <v>5603.45</v>
          </cell>
          <cell r="F421">
            <v>0</v>
          </cell>
          <cell r="G421">
            <v>57967.360000000117</v>
          </cell>
          <cell r="H421">
            <v>0</v>
          </cell>
        </row>
        <row r="422">
          <cell r="A422" t="str">
            <v>2.2.2.3.18.1</v>
          </cell>
          <cell r="B422" t="str">
            <v>PAPELERIA Y ARTICULOS DE OFICINA</v>
          </cell>
          <cell r="C422">
            <v>52363.91000000012</v>
          </cell>
          <cell r="D422">
            <v>0</v>
          </cell>
          <cell r="E422">
            <v>5603.45</v>
          </cell>
          <cell r="F422">
            <v>0</v>
          </cell>
          <cell r="G422">
            <v>57967.360000000117</v>
          </cell>
          <cell r="H422">
            <v>0</v>
          </cell>
        </row>
        <row r="423">
          <cell r="A423" t="str">
            <v>2.2.2.3.19</v>
          </cell>
          <cell r="B423" t="str">
            <v xml:space="preserve"> MANTENIMIENTO Y CONSERVACION </v>
          </cell>
          <cell r="C423">
            <v>100537.5747999993</v>
          </cell>
          <cell r="D423">
            <v>0</v>
          </cell>
          <cell r="E423">
            <v>45138.29</v>
          </cell>
          <cell r="F423">
            <v>0</v>
          </cell>
          <cell r="G423">
            <v>145675.86479999928</v>
          </cell>
          <cell r="H423">
            <v>0</v>
          </cell>
        </row>
        <row r="424">
          <cell r="A424" t="str">
            <v>2.2.2.3.19.1</v>
          </cell>
          <cell r="B424" t="str">
            <v>MANTENIMIENTO DE MAQUINARIA Y EQUIPO</v>
          </cell>
          <cell r="C424">
            <v>81020</v>
          </cell>
          <cell r="D424">
            <v>0</v>
          </cell>
          <cell r="E424">
            <v>13900</v>
          </cell>
          <cell r="F424">
            <v>0</v>
          </cell>
          <cell r="G424">
            <v>94920</v>
          </cell>
          <cell r="H424">
            <v>0</v>
          </cell>
        </row>
        <row r="425">
          <cell r="A425" t="str">
            <v>2.2.2.3.19.4</v>
          </cell>
          <cell r="B425" t="str">
            <v>MANTENIMIENTO DE EQUIPO DE COMPUTO</v>
          </cell>
          <cell r="C425">
            <v>0</v>
          </cell>
          <cell r="D425">
            <v>0</v>
          </cell>
          <cell r="E425">
            <v>5349.67</v>
          </cell>
          <cell r="F425">
            <v>0</v>
          </cell>
          <cell r="G425">
            <v>5349.67</v>
          </cell>
          <cell r="H425">
            <v>0</v>
          </cell>
        </row>
        <row r="426">
          <cell r="A426" t="str">
            <v>2.2.2.3.19.5</v>
          </cell>
          <cell r="B426" t="str">
            <v>MANTENIMIENTO DE EQUIPO DE TRANSPORTE</v>
          </cell>
          <cell r="C426">
            <v>12618.974799999269</v>
          </cell>
          <cell r="D426">
            <v>0</v>
          </cell>
          <cell r="E426">
            <v>23401.72</v>
          </cell>
          <cell r="F426">
            <v>0</v>
          </cell>
          <cell r="G426">
            <v>36020.69479999927</v>
          </cell>
          <cell r="H426">
            <v>0</v>
          </cell>
        </row>
        <row r="427">
          <cell r="A427" t="str">
            <v>2.2.2.3.19.7</v>
          </cell>
          <cell r="B427" t="str">
            <v>MANTENIMIENTO DE OTROS EQUIPOS</v>
          </cell>
          <cell r="C427">
            <v>6898.6000000000058</v>
          </cell>
          <cell r="D427">
            <v>0</v>
          </cell>
          <cell r="E427">
            <v>2486.9</v>
          </cell>
          <cell r="F427">
            <v>0</v>
          </cell>
          <cell r="G427">
            <v>9385.5000000000055</v>
          </cell>
          <cell r="H427">
            <v>0</v>
          </cell>
        </row>
        <row r="428">
          <cell r="A428" t="str">
            <v>2.2.2.3.20</v>
          </cell>
          <cell r="B428" t="str">
            <v xml:space="preserve"> SEGUROS Y FIANZAS </v>
          </cell>
          <cell r="C428">
            <v>17211.050000000105</v>
          </cell>
          <cell r="D428">
            <v>0</v>
          </cell>
          <cell r="E428">
            <v>1675.44</v>
          </cell>
          <cell r="F428">
            <v>0</v>
          </cell>
          <cell r="G428">
            <v>18886.490000000103</v>
          </cell>
          <cell r="H428">
            <v>0</v>
          </cell>
        </row>
        <row r="429">
          <cell r="A429" t="str">
            <v>2.2.2.3.20.3</v>
          </cell>
          <cell r="B429" t="str">
            <v>SEGUROS DE AUTOMOVIL</v>
          </cell>
          <cell r="C429">
            <v>16887.75</v>
          </cell>
          <cell r="D429">
            <v>0</v>
          </cell>
          <cell r="E429">
            <v>1610.78</v>
          </cell>
          <cell r="F429">
            <v>0</v>
          </cell>
          <cell r="G429">
            <v>18498.53</v>
          </cell>
          <cell r="H429">
            <v>0</v>
          </cell>
        </row>
        <row r="430">
          <cell r="A430" t="str">
            <v>2.2.2.3.20.7</v>
          </cell>
          <cell r="B430" t="str">
            <v>OTROS SEGUROS Y FIANZAS</v>
          </cell>
          <cell r="C430">
            <v>323.30000000010477</v>
          </cell>
          <cell r="D430">
            <v>0</v>
          </cell>
          <cell r="E430">
            <v>64.66</v>
          </cell>
          <cell r="F430">
            <v>0</v>
          </cell>
          <cell r="G430">
            <v>387.96000000010474</v>
          </cell>
          <cell r="H430">
            <v>0</v>
          </cell>
        </row>
        <row r="431">
          <cell r="A431" t="str">
            <v>2.2.2.3.21</v>
          </cell>
          <cell r="B431" t="str">
            <v xml:space="preserve"> OTROS IMPUESTOS Y DERECHOS </v>
          </cell>
          <cell r="C431">
            <v>1247.42</v>
          </cell>
          <cell r="D431">
            <v>0</v>
          </cell>
          <cell r="E431">
            <v>0</v>
          </cell>
          <cell r="F431">
            <v>0</v>
          </cell>
          <cell r="G431">
            <v>1247.42</v>
          </cell>
          <cell r="H431">
            <v>0</v>
          </cell>
        </row>
        <row r="432">
          <cell r="A432" t="str">
            <v>2.2.2.3.21.3</v>
          </cell>
          <cell r="B432" t="str">
            <v>PAGO DE DERECHOS</v>
          </cell>
          <cell r="C432">
            <v>1247.42</v>
          </cell>
          <cell r="D432">
            <v>0</v>
          </cell>
          <cell r="E432">
            <v>0</v>
          </cell>
          <cell r="F432">
            <v>0</v>
          </cell>
          <cell r="G432">
            <v>1247.42</v>
          </cell>
          <cell r="H432">
            <v>0</v>
          </cell>
        </row>
        <row r="433">
          <cell r="A433" t="str">
            <v>2.2.2.3.23</v>
          </cell>
          <cell r="B433" t="str">
            <v xml:space="preserve"> MULTAS </v>
          </cell>
          <cell r="C433">
            <v>2140.3999999999996</v>
          </cell>
          <cell r="D433">
            <v>0</v>
          </cell>
          <cell r="E433">
            <v>0</v>
          </cell>
          <cell r="F433">
            <v>0</v>
          </cell>
          <cell r="G433">
            <v>2140.3999999999996</v>
          </cell>
          <cell r="H433">
            <v>0</v>
          </cell>
        </row>
        <row r="434">
          <cell r="A434" t="str">
            <v>2.2.2.3.23.2</v>
          </cell>
          <cell r="B434" t="str">
            <v>MULTAS DE TRANSITO</v>
          </cell>
          <cell r="C434">
            <v>2140.3999999999996</v>
          </cell>
          <cell r="D434">
            <v>0</v>
          </cell>
          <cell r="E434">
            <v>0</v>
          </cell>
          <cell r="F434">
            <v>0</v>
          </cell>
          <cell r="G434">
            <v>2140.3999999999996</v>
          </cell>
          <cell r="H434">
            <v>0</v>
          </cell>
        </row>
        <row r="435">
          <cell r="A435" t="str">
            <v>2.2.2.3.24</v>
          </cell>
          <cell r="B435" t="str">
            <v xml:space="preserve"> CUOTAS Y SUSCRIPCIONES </v>
          </cell>
          <cell r="C435">
            <v>8879.3104000000167</v>
          </cell>
          <cell r="D435">
            <v>0</v>
          </cell>
          <cell r="E435">
            <v>1551.7240999999999</v>
          </cell>
          <cell r="F435">
            <v>0</v>
          </cell>
          <cell r="G435">
            <v>10431.034500000016</v>
          </cell>
          <cell r="H435">
            <v>0</v>
          </cell>
        </row>
        <row r="436">
          <cell r="A436" t="str">
            <v>2.2.2.3.24.8</v>
          </cell>
          <cell r="B436" t="str">
            <v>OTRAS CUOTAS Y SUSCRIPCIONES</v>
          </cell>
          <cell r="C436">
            <v>8879.3104000000167</v>
          </cell>
          <cell r="D436">
            <v>0</v>
          </cell>
          <cell r="E436">
            <v>1551.7240999999999</v>
          </cell>
          <cell r="F436">
            <v>0</v>
          </cell>
          <cell r="G436">
            <v>10431.034500000016</v>
          </cell>
          <cell r="H436">
            <v>0</v>
          </cell>
        </row>
        <row r="437">
          <cell r="A437" t="str">
            <v>2.2.2.3.33</v>
          </cell>
          <cell r="B437" t="str">
            <v>COMISIONES SOBRE VENTAS</v>
          </cell>
          <cell r="C437">
            <v>14500.000000000002</v>
          </cell>
          <cell r="D437">
            <v>0</v>
          </cell>
          <cell r="E437">
            <v>0</v>
          </cell>
          <cell r="F437">
            <v>0</v>
          </cell>
          <cell r="G437">
            <v>14500.000000000002</v>
          </cell>
          <cell r="H437">
            <v>0</v>
          </cell>
        </row>
        <row r="438">
          <cell r="A438" t="str">
            <v>2.2.2.3.34</v>
          </cell>
          <cell r="B438" t="str">
            <v xml:space="preserve"> COMISIONES BANCARIAS </v>
          </cell>
          <cell r="C438">
            <v>5169.9899999998961</v>
          </cell>
          <cell r="D438">
            <v>0</v>
          </cell>
          <cell r="E438">
            <v>772.57000000000028</v>
          </cell>
          <cell r="F438">
            <v>0</v>
          </cell>
          <cell r="G438">
            <v>5942.5599999998967</v>
          </cell>
          <cell r="H438">
            <v>0</v>
          </cell>
        </row>
        <row r="439">
          <cell r="A439" t="str">
            <v>2.2.2.3.34.1</v>
          </cell>
          <cell r="B439" t="str">
            <v>COMISIONES BANCARIAS</v>
          </cell>
          <cell r="C439">
            <v>5169.9899999998961</v>
          </cell>
          <cell r="D439">
            <v>0</v>
          </cell>
          <cell r="E439">
            <v>772.57000000000028</v>
          </cell>
          <cell r="F439">
            <v>0</v>
          </cell>
          <cell r="G439">
            <v>5942.5599999998967</v>
          </cell>
          <cell r="H439">
            <v>0</v>
          </cell>
        </row>
        <row r="440">
          <cell r="A440" t="str">
            <v>2.2.2.3.36</v>
          </cell>
          <cell r="B440" t="str">
            <v>OTRAS COMISIONES</v>
          </cell>
          <cell r="C440">
            <v>20.689599999990605</v>
          </cell>
          <cell r="D440">
            <v>0</v>
          </cell>
          <cell r="E440">
            <v>20.689599999999999</v>
          </cell>
          <cell r="F440">
            <v>0</v>
          </cell>
          <cell r="G440">
            <v>41.379199999990604</v>
          </cell>
          <cell r="H440">
            <v>0</v>
          </cell>
        </row>
        <row r="441">
          <cell r="A441" t="str">
            <v>2.2.2.3.50</v>
          </cell>
          <cell r="B441" t="str">
            <v>CAFETERIA Y GASTOS DE COMEDOR</v>
          </cell>
          <cell r="C441">
            <v>18052.798299999791</v>
          </cell>
          <cell r="D441">
            <v>0</v>
          </cell>
          <cell r="E441">
            <v>3732.1905000000002</v>
          </cell>
          <cell r="F441">
            <v>0</v>
          </cell>
          <cell r="G441">
            <v>21784.988799999792</v>
          </cell>
          <cell r="H441">
            <v>0</v>
          </cell>
        </row>
        <row r="442">
          <cell r="A442" t="str">
            <v>2.2.2.3.54</v>
          </cell>
          <cell r="B442" t="str">
            <v>RENTA DE AUTOMOVILES</v>
          </cell>
          <cell r="C442">
            <v>163195.34999999986</v>
          </cell>
          <cell r="D442">
            <v>0</v>
          </cell>
          <cell r="E442">
            <v>32639.07</v>
          </cell>
          <cell r="F442">
            <v>0</v>
          </cell>
          <cell r="G442">
            <v>195834.41999999987</v>
          </cell>
          <cell r="H442">
            <v>0</v>
          </cell>
        </row>
        <row r="443">
          <cell r="A443" t="str">
            <v>2.2.2.3.61</v>
          </cell>
          <cell r="B443" t="str">
            <v>GASTOS VARIOS</v>
          </cell>
          <cell r="C443">
            <v>6712.3491000001086</v>
          </cell>
          <cell r="D443">
            <v>0</v>
          </cell>
          <cell r="E443">
            <v>7024.62</v>
          </cell>
          <cell r="F443">
            <v>0</v>
          </cell>
          <cell r="G443">
            <v>13736.969100000108</v>
          </cell>
          <cell r="H443">
            <v>0</v>
          </cell>
        </row>
        <row r="444">
          <cell r="A444" t="str">
            <v>2.2.2.3.72</v>
          </cell>
          <cell r="B444" t="str">
            <v>ESTACIONAMIENTOS PUBLICOS</v>
          </cell>
          <cell r="C444">
            <v>1773.148000000001</v>
          </cell>
          <cell r="D444">
            <v>0</v>
          </cell>
          <cell r="E444">
            <v>269.08</v>
          </cell>
          <cell r="F444">
            <v>0</v>
          </cell>
          <cell r="G444">
            <v>2042.228000000001</v>
          </cell>
          <cell r="H444">
            <v>0</v>
          </cell>
        </row>
        <row r="445">
          <cell r="A445" t="str">
            <v>2.2.2.3.82</v>
          </cell>
          <cell r="B445" t="str">
            <v xml:space="preserve"> OTROS GASTOS GENERALES </v>
          </cell>
          <cell r="C445">
            <v>3514.2100000003265</v>
          </cell>
          <cell r="D445">
            <v>0</v>
          </cell>
          <cell r="E445">
            <v>8508.2800000000007</v>
          </cell>
          <cell r="F445">
            <v>0</v>
          </cell>
          <cell r="G445">
            <v>12022.490000000327</v>
          </cell>
          <cell r="H445">
            <v>0</v>
          </cell>
        </row>
        <row r="446">
          <cell r="A446" t="str">
            <v>2.2.2.3.82.1</v>
          </cell>
          <cell r="B446" t="str">
            <v>SERVICIOS TENENCIA/REFRENDO</v>
          </cell>
          <cell r="C446">
            <v>1217.2900000003283</v>
          </cell>
          <cell r="D446">
            <v>0</v>
          </cell>
          <cell r="E446">
            <v>8508.2800000000007</v>
          </cell>
          <cell r="F446">
            <v>0</v>
          </cell>
          <cell r="G446">
            <v>9725.5700000003289</v>
          </cell>
          <cell r="H446">
            <v>0</v>
          </cell>
        </row>
        <row r="447">
          <cell r="A447" t="str">
            <v>2.2.2.3.82.3</v>
          </cell>
          <cell r="B447" t="str">
            <v>EMPAQUES, ENVIOS</v>
          </cell>
          <cell r="C447">
            <v>2296.9199999999983</v>
          </cell>
          <cell r="D447">
            <v>0</v>
          </cell>
          <cell r="E447">
            <v>0</v>
          </cell>
          <cell r="F447">
            <v>0</v>
          </cell>
          <cell r="G447">
            <v>2296.9199999999983</v>
          </cell>
          <cell r="H447">
            <v>0</v>
          </cell>
        </row>
        <row r="448">
          <cell r="A448" t="str">
            <v>2.3</v>
          </cell>
          <cell r="B448" t="str">
            <v xml:space="preserve"> OTROS INGRESOS Y OTROS GASTOS </v>
          </cell>
          <cell r="C448">
            <v>0</v>
          </cell>
          <cell r="D448">
            <v>-108564.83803100222</v>
          </cell>
          <cell r="E448">
            <v>231022.44914100002</v>
          </cell>
          <cell r="F448">
            <v>0.37560000000000021</v>
          </cell>
          <cell r="G448">
            <v>0</v>
          </cell>
          <cell r="H448">
            <v>-339586.91157200222</v>
          </cell>
        </row>
        <row r="449">
          <cell r="A449" t="str">
            <v>2.3.1</v>
          </cell>
          <cell r="B449" t="str">
            <v xml:space="preserve"> OTROS INGRESOS </v>
          </cell>
          <cell r="C449">
            <v>0</v>
          </cell>
          <cell r="D449">
            <v>-62.378299999993033</v>
          </cell>
          <cell r="E449">
            <v>26.487704000000001</v>
          </cell>
          <cell r="F449">
            <v>0.37560000000000021</v>
          </cell>
          <cell r="G449">
            <v>0</v>
          </cell>
          <cell r="H449">
            <v>-88.490403999993035</v>
          </cell>
        </row>
        <row r="450">
          <cell r="A450" t="str">
            <v>2.3.1.13</v>
          </cell>
          <cell r="B450" t="str">
            <v>AJUSTE POR SALDOS PEQUEÑOS</v>
          </cell>
          <cell r="C450">
            <v>0</v>
          </cell>
          <cell r="D450">
            <v>-61.37830000005124</v>
          </cell>
          <cell r="E450">
            <v>26.487704000000001</v>
          </cell>
          <cell r="F450">
            <v>0.37560000000000021</v>
          </cell>
          <cell r="G450">
            <v>0</v>
          </cell>
          <cell r="H450">
            <v>-87.490404000051242</v>
          </cell>
        </row>
        <row r="451">
          <cell r="A451" t="str">
            <v>2.3.1.14</v>
          </cell>
          <cell r="B451" t="str">
            <v>REDONDEO</v>
          </cell>
          <cell r="C451">
            <v>0</v>
          </cell>
          <cell r="D451">
            <v>-0.99999999999999978</v>
          </cell>
          <cell r="E451">
            <v>0</v>
          </cell>
          <cell r="F451">
            <v>0</v>
          </cell>
          <cell r="G451">
            <v>0</v>
          </cell>
          <cell r="H451">
            <v>-0.99999999999999978</v>
          </cell>
        </row>
        <row r="452">
          <cell r="A452" t="str">
            <v>2.3.2</v>
          </cell>
          <cell r="B452" t="str">
            <v xml:space="preserve"> OTROS GASTOS </v>
          </cell>
          <cell r="C452">
            <v>108502.45973100222</v>
          </cell>
          <cell r="D452">
            <v>0</v>
          </cell>
          <cell r="E452">
            <v>230995.96143700002</v>
          </cell>
          <cell r="F452">
            <v>0</v>
          </cell>
          <cell r="G452">
            <v>339498.42116800224</v>
          </cell>
          <cell r="H452">
            <v>0</v>
          </cell>
        </row>
        <row r="453">
          <cell r="A453" t="str">
            <v>2.3.2.1</v>
          </cell>
          <cell r="B453" t="str">
            <v>OTROS GASTOS</v>
          </cell>
          <cell r="C453">
            <v>26838.450000000303</v>
          </cell>
          <cell r="D453">
            <v>0</v>
          </cell>
          <cell r="E453">
            <v>4090.4</v>
          </cell>
          <cell r="F453">
            <v>0</v>
          </cell>
          <cell r="G453">
            <v>30928.850000000304</v>
          </cell>
          <cell r="H453">
            <v>0</v>
          </cell>
        </row>
        <row r="454">
          <cell r="A454" t="str">
            <v>2.3.2.8</v>
          </cell>
          <cell r="B454" t="str">
            <v>PERDIDA POR CUENTAS INCOBRABLES</v>
          </cell>
          <cell r="C454">
            <v>0</v>
          </cell>
          <cell r="D454">
            <v>0</v>
          </cell>
          <cell r="E454">
            <v>211944.70143700001</v>
          </cell>
          <cell r="F454">
            <v>0</v>
          </cell>
          <cell r="G454">
            <v>211944.70143700001</v>
          </cell>
          <cell r="H454">
            <v>0</v>
          </cell>
        </row>
        <row r="455">
          <cell r="A455" t="str">
            <v>2.3.2.11</v>
          </cell>
          <cell r="B455" t="str">
            <v>MERMAS Y/O DESPERDICIOS DE INVENTARIOS</v>
          </cell>
          <cell r="C455">
            <v>41157.64973100007</v>
          </cell>
          <cell r="D455">
            <v>0</v>
          </cell>
          <cell r="E455">
            <v>14960.86</v>
          </cell>
          <cell r="F455">
            <v>0</v>
          </cell>
          <cell r="G455">
            <v>56118.509731000071</v>
          </cell>
          <cell r="H455">
            <v>0</v>
          </cell>
        </row>
        <row r="456">
          <cell r="A456" t="str">
            <v>2.3.2.14</v>
          </cell>
          <cell r="B456" t="str">
            <v xml:space="preserve"> GASTOS PERSONALES </v>
          </cell>
          <cell r="C456">
            <v>40506.359999999986</v>
          </cell>
          <cell r="D456">
            <v>0</v>
          </cell>
          <cell r="E456">
            <v>0</v>
          </cell>
          <cell r="F456">
            <v>0</v>
          </cell>
          <cell r="G456">
            <v>40506.359999999986</v>
          </cell>
          <cell r="H456">
            <v>0</v>
          </cell>
        </row>
        <row r="457">
          <cell r="A457" t="str">
            <v>2.3.2.14.2</v>
          </cell>
          <cell r="B457" t="str">
            <v xml:space="preserve"> DEDUCCIONES PERSONALES </v>
          </cell>
          <cell r="C457">
            <v>40506.359999999986</v>
          </cell>
          <cell r="D457">
            <v>0</v>
          </cell>
          <cell r="E457">
            <v>0</v>
          </cell>
          <cell r="F457">
            <v>0</v>
          </cell>
          <cell r="G457">
            <v>40506.359999999986</v>
          </cell>
          <cell r="H457">
            <v>0</v>
          </cell>
        </row>
        <row r="458">
          <cell r="A458" t="str">
            <v>2.3.2.14.2.1</v>
          </cell>
          <cell r="B458" t="str">
            <v>PRIMAS DE SEGUROS  DE GASTOS MEDICOS</v>
          </cell>
          <cell r="C458">
            <v>40506.359999999986</v>
          </cell>
          <cell r="D458">
            <v>0</v>
          </cell>
          <cell r="E458">
            <v>0</v>
          </cell>
          <cell r="F458">
            <v>0</v>
          </cell>
          <cell r="G458">
            <v>40506.359999999986</v>
          </cell>
          <cell r="H458">
            <v>0</v>
          </cell>
        </row>
        <row r="459">
          <cell r="A459" t="str">
            <v>2.4</v>
          </cell>
          <cell r="B459" t="str">
            <v xml:space="preserve"> RESULTADO INTEGRAL DE FINANCIAMIENTO </v>
          </cell>
          <cell r="C459">
            <v>13265.786099999495</v>
          </cell>
          <cell r="D459">
            <v>0</v>
          </cell>
          <cell r="E459">
            <v>4434.5871999999999</v>
          </cell>
          <cell r="F459">
            <v>20346.4895</v>
          </cell>
          <cell r="G459">
            <v>-2646.1162000004988</v>
          </cell>
          <cell r="H459">
            <v>0</v>
          </cell>
        </row>
        <row r="460">
          <cell r="A460" t="str">
            <v>2.4.1</v>
          </cell>
          <cell r="B460" t="str">
            <v xml:space="preserve"> INTERESES A CARGO </v>
          </cell>
          <cell r="C460">
            <v>21283.450000000004</v>
          </cell>
          <cell r="D460">
            <v>0</v>
          </cell>
          <cell r="E460">
            <v>4218.24</v>
          </cell>
          <cell r="F460">
            <v>0</v>
          </cell>
          <cell r="G460">
            <v>25501.690000000002</v>
          </cell>
          <cell r="H460">
            <v>0</v>
          </cell>
        </row>
        <row r="461">
          <cell r="A461" t="str">
            <v>2.4.1.1</v>
          </cell>
          <cell r="B461" t="str">
            <v xml:space="preserve"> INTERESES A CARGO BANCARIOS </v>
          </cell>
          <cell r="C461">
            <v>13283.300000000003</v>
          </cell>
          <cell r="D461">
            <v>0</v>
          </cell>
          <cell r="E461">
            <v>2854.36</v>
          </cell>
          <cell r="F461">
            <v>0</v>
          </cell>
          <cell r="G461">
            <v>16137.660000000003</v>
          </cell>
          <cell r="H461">
            <v>0</v>
          </cell>
        </row>
        <row r="462">
          <cell r="A462" t="str">
            <v>2.4.1.1.1</v>
          </cell>
          <cell r="B462" t="str">
            <v>INTERESES A CARGO NACIONALES BANCARIOS</v>
          </cell>
          <cell r="C462">
            <v>13283.300000000003</v>
          </cell>
          <cell r="D462">
            <v>0</v>
          </cell>
          <cell r="E462">
            <v>2854.36</v>
          </cell>
          <cell r="F462">
            <v>0</v>
          </cell>
          <cell r="G462">
            <v>16137.660000000003</v>
          </cell>
          <cell r="H462">
            <v>0</v>
          </cell>
        </row>
        <row r="463">
          <cell r="A463" t="str">
            <v>2.4.1.3</v>
          </cell>
          <cell r="B463" t="str">
            <v xml:space="preserve"> INTERESES A CARGO DE PERSONAS MORALES </v>
          </cell>
          <cell r="C463">
            <v>8000.1500000000005</v>
          </cell>
          <cell r="D463">
            <v>0</v>
          </cell>
          <cell r="E463">
            <v>1363.88</v>
          </cell>
          <cell r="F463">
            <v>0</v>
          </cell>
          <cell r="G463">
            <v>9364.0300000000007</v>
          </cell>
          <cell r="H463">
            <v>0</v>
          </cell>
        </row>
        <row r="464">
          <cell r="A464" t="str">
            <v>2.4.1.3.1</v>
          </cell>
          <cell r="B464" t="str">
            <v>INTERESES A CARGO DE PERSONAS MORALES NACIONAL</v>
          </cell>
          <cell r="C464">
            <v>8000.1500000000005</v>
          </cell>
          <cell r="D464">
            <v>0</v>
          </cell>
          <cell r="E464">
            <v>1363.88</v>
          </cell>
          <cell r="F464">
            <v>0</v>
          </cell>
          <cell r="G464">
            <v>9364.0300000000007</v>
          </cell>
          <cell r="H464">
            <v>0</v>
          </cell>
        </row>
        <row r="465">
          <cell r="A465" t="str">
            <v>2.4.3</v>
          </cell>
          <cell r="B465" t="str">
            <v xml:space="preserve"> FLUCTUACION CAMBIARIA </v>
          </cell>
          <cell r="C465">
            <v>0</v>
          </cell>
          <cell r="D465">
            <v>0</v>
          </cell>
          <cell r="E465">
            <v>216.34719999999999</v>
          </cell>
          <cell r="F465">
            <v>17476.9895</v>
          </cell>
          <cell r="G465">
            <v>-17260.642400000521</v>
          </cell>
          <cell r="H465">
            <v>0</v>
          </cell>
        </row>
        <row r="466">
          <cell r="A466" t="str">
            <v>2.4.3.1</v>
          </cell>
          <cell r="B466" t="str">
            <v xml:space="preserve"> PERDIDA CAMBIARIA </v>
          </cell>
          <cell r="C466">
            <v>109504.78780000005</v>
          </cell>
          <cell r="D466">
            <v>0</v>
          </cell>
          <cell r="E466">
            <v>216.34719999999999</v>
          </cell>
          <cell r="F466">
            <v>0</v>
          </cell>
          <cell r="G466">
            <v>109721.13500000005</v>
          </cell>
          <cell r="H466">
            <v>0</v>
          </cell>
        </row>
        <row r="467">
          <cell r="A467" t="str">
            <v>2.4.3.1.1</v>
          </cell>
          <cell r="B467" t="str">
            <v>PERDIDA CAMBIARIA</v>
          </cell>
          <cell r="C467">
            <v>109504.78780000005</v>
          </cell>
          <cell r="D467">
            <v>0</v>
          </cell>
          <cell r="E467">
            <v>216.34719999999999</v>
          </cell>
          <cell r="F467">
            <v>0</v>
          </cell>
          <cell r="G467">
            <v>109721.13500000005</v>
          </cell>
          <cell r="H467">
            <v>0</v>
          </cell>
        </row>
        <row r="468">
          <cell r="A468" t="str">
            <v>2.4.3.2</v>
          </cell>
          <cell r="B468" t="str">
            <v xml:space="preserve"> GANANCIA CAMBIARIA </v>
          </cell>
          <cell r="C468">
            <v>0</v>
          </cell>
          <cell r="D468">
            <v>109504.78790000058</v>
          </cell>
          <cell r="E468">
            <v>0</v>
          </cell>
          <cell r="F468">
            <v>17476.9895</v>
          </cell>
          <cell r="G468">
            <v>0</v>
          </cell>
          <cell r="H468">
            <v>126981.77740000057</v>
          </cell>
        </row>
        <row r="469">
          <cell r="A469" t="str">
            <v>2.4.3.2.1</v>
          </cell>
          <cell r="B469" t="str">
            <v>GANANCIA CAMBIARIA</v>
          </cell>
          <cell r="C469">
            <v>0</v>
          </cell>
          <cell r="D469">
            <v>109504.78790000058</v>
          </cell>
          <cell r="E469">
            <v>0</v>
          </cell>
          <cell r="F469">
            <v>17476.9895</v>
          </cell>
          <cell r="G469">
            <v>0</v>
          </cell>
          <cell r="H469">
            <v>126981.77740000057</v>
          </cell>
        </row>
        <row r="470">
          <cell r="A470" t="str">
            <v>2.4.6</v>
          </cell>
          <cell r="B470" t="str">
            <v xml:space="preserve"> OTROS CONCEPTOS FINANCIEROS </v>
          </cell>
          <cell r="C470">
            <v>-8017.6637999999803</v>
          </cell>
          <cell r="D470">
            <v>0</v>
          </cell>
          <cell r="E470">
            <v>0</v>
          </cell>
          <cell r="F470">
            <v>2869.5</v>
          </cell>
          <cell r="G470">
            <v>-10887.16379999998</v>
          </cell>
          <cell r="H470">
            <v>0</v>
          </cell>
        </row>
        <row r="471">
          <cell r="A471" t="str">
            <v>2.4.6.2</v>
          </cell>
          <cell r="B471" t="str">
            <v xml:space="preserve"> OTROS CONCEPTOS FINANCIEROS A FAVOR </v>
          </cell>
          <cell r="C471">
            <v>0</v>
          </cell>
          <cell r="D471">
            <v>8017.6637999999803</v>
          </cell>
          <cell r="E471">
            <v>0</v>
          </cell>
          <cell r="F471">
            <v>2869.5</v>
          </cell>
          <cell r="G471">
            <v>0</v>
          </cell>
          <cell r="H471">
            <v>10887.16379999998</v>
          </cell>
        </row>
        <row r="472">
          <cell r="A472" t="str">
            <v>2.4.6.2.2</v>
          </cell>
          <cell r="B472" t="str">
            <v>DESCUENTO SOBRE COMPRAS COMERCIAL</v>
          </cell>
          <cell r="C472">
            <v>0</v>
          </cell>
          <cell r="D472">
            <v>8017.6637999999803</v>
          </cell>
          <cell r="E472">
            <v>0</v>
          </cell>
          <cell r="F472">
            <v>2869.5</v>
          </cell>
          <cell r="G472">
            <v>0</v>
          </cell>
          <cell r="H472">
            <v>10887.16379999998</v>
          </cell>
        </row>
        <row r="473">
          <cell r="A473"/>
          <cell r="B473" t="str">
            <v>&lt;div align="right"&gt; TOTALES &lt;/div&gt;</v>
          </cell>
          <cell r="C473">
            <v>27788853.225897964</v>
          </cell>
          <cell r="D473">
            <v>27788853.898203269</v>
          </cell>
          <cell r="E473">
            <v>9037887.5721589997</v>
          </cell>
          <cell r="F473">
            <v>9037887.5722439997</v>
          </cell>
          <cell r="G473">
            <v>29306652.912725955</v>
          </cell>
          <cell r="H473">
            <v>29306653.585116275</v>
          </cell>
        </row>
      </sheetData>
      <sheetData sheetId="6">
        <row r="2">
          <cell r="A2" t="str">
            <v>1.1</v>
          </cell>
          <cell r="B2" t="str">
            <v xml:space="preserve"> ACTIVO </v>
          </cell>
          <cell r="C2">
            <v>21533591.340812776</v>
          </cell>
          <cell r="D2">
            <v>0</v>
          </cell>
          <cell r="E2">
            <v>5174591.8367449995</v>
          </cell>
          <cell r="F2">
            <v>4819077.4187339991</v>
          </cell>
          <cell r="G2">
            <v>21889105.758823782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17976762.375112757</v>
          </cell>
          <cell r="D3">
            <v>0</v>
          </cell>
          <cell r="E3">
            <v>5174591.8367449995</v>
          </cell>
          <cell r="F3">
            <v>4755603.8007339993</v>
          </cell>
          <cell r="G3">
            <v>18395750.411123764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244445.70345235022</v>
          </cell>
          <cell r="D4">
            <v>0</v>
          </cell>
          <cell r="E4">
            <v>1865912.44</v>
          </cell>
          <cell r="F4">
            <v>1975806.23</v>
          </cell>
          <cell r="G4">
            <v>134551.91345235013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244445.70345235022</v>
          </cell>
          <cell r="D5">
            <v>0</v>
          </cell>
          <cell r="E5">
            <v>1865912.44</v>
          </cell>
          <cell r="F5">
            <v>1975806.23</v>
          </cell>
          <cell r="G5">
            <v>134551.91345235013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244445.70345235022</v>
          </cell>
          <cell r="D6">
            <v>0</v>
          </cell>
          <cell r="E6">
            <v>1865912.44</v>
          </cell>
          <cell r="F6">
            <v>1975806.23</v>
          </cell>
          <cell r="G6">
            <v>134551.91345235013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6814.5428000011016</v>
          </cell>
          <cell r="D7">
            <v>0</v>
          </cell>
          <cell r="E7">
            <v>24552.080000000002</v>
          </cell>
          <cell r="F7">
            <v>17691.72</v>
          </cell>
          <cell r="G7">
            <v>13674.902800001102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6814.5428000011016</v>
          </cell>
          <cell r="D8">
            <v>0</v>
          </cell>
          <cell r="E8">
            <v>24552.080000000002</v>
          </cell>
          <cell r="F8">
            <v>17691.72</v>
          </cell>
          <cell r="G8">
            <v>13674.902800001102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6814.5428000011016</v>
          </cell>
          <cell r="D9">
            <v>0</v>
          </cell>
          <cell r="E9">
            <v>24552.080000000002</v>
          </cell>
          <cell r="F9">
            <v>17691.72</v>
          </cell>
          <cell r="G9">
            <v>13674.902800001102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237631.16065234912</v>
          </cell>
          <cell r="D10">
            <v>0</v>
          </cell>
          <cell r="E10">
            <v>1841360.3599999999</v>
          </cell>
          <cell r="F10">
            <v>1958114.51</v>
          </cell>
          <cell r="G10">
            <v>120877.01065234902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237631.16065234912</v>
          </cell>
          <cell r="D11">
            <v>0</v>
          </cell>
          <cell r="E11">
            <v>1841360.3599999999</v>
          </cell>
          <cell r="F11">
            <v>1958114.51</v>
          </cell>
          <cell r="G11">
            <v>120877.01065234902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170482.12070029974</v>
          </cell>
          <cell r="D12">
            <v>0</v>
          </cell>
          <cell r="E12">
            <v>1610622.2</v>
          </cell>
          <cell r="F12">
            <v>1674507.83</v>
          </cell>
          <cell r="G12">
            <v>106596.49070029962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32338.160000048578</v>
          </cell>
          <cell r="D13">
            <v>0</v>
          </cell>
          <cell r="E13">
            <v>108855.2</v>
          </cell>
          <cell r="F13">
            <v>138379.68</v>
          </cell>
          <cell r="G13">
            <v>2813.6800000485819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34810.88000000082</v>
          </cell>
          <cell r="D14">
            <v>0</v>
          </cell>
          <cell r="E14">
            <v>121882.96</v>
          </cell>
          <cell r="F14">
            <v>145227</v>
          </cell>
          <cell r="G14">
            <v>11466.840000000826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4712691.5012847483</v>
          </cell>
          <cell r="D15">
            <v>0</v>
          </cell>
          <cell r="E15">
            <v>1736028.8603529991</v>
          </cell>
          <cell r="F15">
            <v>1595670.0815599998</v>
          </cell>
          <cell r="G15">
            <v>4853050.2800777489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4448315.900428989</v>
          </cell>
          <cell r="D16">
            <v>0</v>
          </cell>
          <cell r="E16">
            <v>1735966.4753529991</v>
          </cell>
          <cell r="F16">
            <v>1595670.0815599998</v>
          </cell>
          <cell r="G16">
            <v>4588612.2942219889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4448315.900428989</v>
          </cell>
          <cell r="D17">
            <v>0</v>
          </cell>
          <cell r="E17">
            <v>1735966.4753529991</v>
          </cell>
          <cell r="F17">
            <v>1595670.0815599998</v>
          </cell>
          <cell r="G17">
            <v>4588612.2942219889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45974.08200000017</v>
          </cell>
          <cell r="D18">
            <v>0</v>
          </cell>
          <cell r="E18">
            <v>22034.2</v>
          </cell>
          <cell r="F18">
            <v>0</v>
          </cell>
          <cell r="G18">
            <v>68008.282000000167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934.81272555235773</v>
          </cell>
          <cell r="D19">
            <v>0</v>
          </cell>
          <cell r="E19">
            <v>157402.841568</v>
          </cell>
          <cell r="F19">
            <v>157403.79157299999</v>
          </cell>
          <cell r="G19">
            <v>933.86272055236623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2867.5244000009261</v>
          </cell>
          <cell r="D20">
            <v>0</v>
          </cell>
          <cell r="E20">
            <v>1475.52</v>
          </cell>
          <cell r="F20">
            <v>1392</v>
          </cell>
          <cell r="G20">
            <v>2951.0444000009261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84676.219998002052</v>
          </cell>
          <cell r="D21">
            <v>0</v>
          </cell>
          <cell r="E21">
            <v>97452.527999999991</v>
          </cell>
          <cell r="F21">
            <v>0</v>
          </cell>
          <cell r="G21">
            <v>182128.74799800204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73913.204800000065</v>
          </cell>
          <cell r="D22">
            <v>0</v>
          </cell>
          <cell r="E22">
            <v>0</v>
          </cell>
          <cell r="F22">
            <v>0</v>
          </cell>
          <cell r="G22">
            <v>73913.204800000065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138631.27730399929</v>
          </cell>
          <cell r="D23">
            <v>0</v>
          </cell>
          <cell r="E23">
            <v>0</v>
          </cell>
          <cell r="F23">
            <v>0</v>
          </cell>
          <cell r="G23">
            <v>138631.27730399929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-13901.347500002012</v>
          </cell>
          <cell r="D24">
            <v>0</v>
          </cell>
          <cell r="E24">
            <v>0</v>
          </cell>
          <cell r="F24">
            <v>6.45</v>
          </cell>
          <cell r="G24">
            <v>-13907.797500002012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56541.281799010001</v>
          </cell>
          <cell r="D25">
            <v>0</v>
          </cell>
          <cell r="E25">
            <v>62893.784800000001</v>
          </cell>
          <cell r="F25">
            <v>52200</v>
          </cell>
          <cell r="G25">
            <v>67235.066599009995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421808.96440703049</v>
          </cell>
          <cell r="D26">
            <v>0</v>
          </cell>
          <cell r="E26">
            <v>34565.227599999998</v>
          </cell>
          <cell r="F26">
            <v>92861.839601</v>
          </cell>
          <cell r="G26">
            <v>363512.35240603052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636924.62619900098</v>
          </cell>
          <cell r="D27">
            <v>0</v>
          </cell>
          <cell r="E27">
            <v>103695.648</v>
          </cell>
          <cell r="F27">
            <v>0</v>
          </cell>
          <cell r="G27">
            <v>740620.27419900103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173343.46360499784</v>
          </cell>
          <cell r="D28">
            <v>0</v>
          </cell>
          <cell r="E28">
            <v>0</v>
          </cell>
          <cell r="F28">
            <v>0</v>
          </cell>
          <cell r="G28">
            <v>173343.46360499784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19720</v>
          </cell>
          <cell r="F29">
            <v>19720</v>
          </cell>
          <cell r="G29">
            <v>0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235612.7082040133</v>
          </cell>
          <cell r="D30">
            <v>0</v>
          </cell>
          <cell r="E30">
            <v>49529.355200000013</v>
          </cell>
          <cell r="F30">
            <v>180688.11920099999</v>
          </cell>
          <cell r="G30">
            <v>104453.94420301332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454622.26759700221</v>
          </cell>
          <cell r="D31">
            <v>0</v>
          </cell>
          <cell r="E31">
            <v>57330.807599999993</v>
          </cell>
          <cell r="F31">
            <v>0</v>
          </cell>
          <cell r="G31">
            <v>511953.07519700221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103552.38120199693</v>
          </cell>
          <cell r="D32">
            <v>0</v>
          </cell>
          <cell r="E32">
            <v>141403.86079999999</v>
          </cell>
          <cell r="F32">
            <v>40472.411600000007</v>
          </cell>
          <cell r="G32">
            <v>204483.83040199691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96822.99760100001</v>
          </cell>
          <cell r="D33">
            <v>0</v>
          </cell>
          <cell r="E33">
            <v>0</v>
          </cell>
          <cell r="F33">
            <v>0</v>
          </cell>
          <cell r="G33">
            <v>96822.99760100001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92084.517200000118</v>
          </cell>
          <cell r="D34">
            <v>0</v>
          </cell>
          <cell r="E34">
            <v>0</v>
          </cell>
          <cell r="F34">
            <v>0</v>
          </cell>
          <cell r="G34">
            <v>92084.517200000118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8000.4136013791431</v>
          </cell>
          <cell r="D35">
            <v>0</v>
          </cell>
          <cell r="E35">
            <v>0</v>
          </cell>
          <cell r="F35">
            <v>0</v>
          </cell>
          <cell r="G35">
            <v>8000.4136013791431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204464.8824000007</v>
          </cell>
          <cell r="D36">
            <v>0</v>
          </cell>
          <cell r="E36">
            <v>0</v>
          </cell>
          <cell r="F36">
            <v>0</v>
          </cell>
          <cell r="G36">
            <v>204464.8824000007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64676.008400000515</v>
          </cell>
          <cell r="D37">
            <v>0</v>
          </cell>
          <cell r="E37">
            <v>0</v>
          </cell>
          <cell r="F37">
            <v>0</v>
          </cell>
          <cell r="G37">
            <v>64676.008400000515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94793.333995004185</v>
          </cell>
          <cell r="D38">
            <v>0</v>
          </cell>
          <cell r="E38">
            <v>71787.655599999998</v>
          </cell>
          <cell r="F38">
            <v>76210.016399999993</v>
          </cell>
          <cell r="G38">
            <v>90370.97319500419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53196.428800000343</v>
          </cell>
          <cell r="D39">
            <v>0</v>
          </cell>
          <cell r="E39">
            <v>0</v>
          </cell>
          <cell r="F39">
            <v>33399.856800000001</v>
          </cell>
          <cell r="G39">
            <v>19796.572000000342</v>
          </cell>
          <cell r="H39">
            <v>0</v>
          </cell>
        </row>
        <row r="40">
          <cell r="A40" t="str">
            <v>1.1.1.3.1.1.64</v>
          </cell>
          <cell r="B40" t="str">
            <v xml:space="preserve">OPERADORA DE HOSPITALES ANGELES, S.A. DE C.V.  </v>
          </cell>
          <cell r="C40">
            <v>1160.0035999999964</v>
          </cell>
          <cell r="D40">
            <v>0</v>
          </cell>
          <cell r="E40">
            <v>1844.4</v>
          </cell>
          <cell r="F40">
            <v>0</v>
          </cell>
          <cell r="G40">
            <v>3004.4035999999965</v>
          </cell>
          <cell r="H40">
            <v>0</v>
          </cell>
        </row>
        <row r="41">
          <cell r="A41" t="str">
            <v>1.1.1.3.1.1.88</v>
          </cell>
          <cell r="B41" t="str">
            <v xml:space="preserve">MEDICAL PAYMENT SOLUTION, S.C.  </v>
          </cell>
          <cell r="C41">
            <v>243645.8676000002</v>
          </cell>
          <cell r="D41">
            <v>0</v>
          </cell>
          <cell r="E41">
            <v>0</v>
          </cell>
          <cell r="F41">
            <v>0</v>
          </cell>
          <cell r="G41">
            <v>243645.8676000002</v>
          </cell>
          <cell r="H41">
            <v>0</v>
          </cell>
        </row>
        <row r="42">
          <cell r="A42" t="str">
            <v>1.1.1.3.1.1.112</v>
          </cell>
          <cell r="B42" t="str">
            <v xml:space="preserve">BRILOS DE MÉXICO S.A. DE C.V.  </v>
          </cell>
          <cell r="C42">
            <v>162990.44039699808</v>
          </cell>
          <cell r="D42">
            <v>0</v>
          </cell>
          <cell r="E42">
            <v>191322.33799999999</v>
          </cell>
          <cell r="F42">
            <v>242323.54400000011</v>
          </cell>
          <cell r="G42">
            <v>111989.23439699796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351325.21360100002</v>
          </cell>
          <cell r="D43">
            <v>0</v>
          </cell>
          <cell r="E43">
            <v>0</v>
          </cell>
          <cell r="F43">
            <v>192357.76560099999</v>
          </cell>
          <cell r="G43">
            <v>158967.44800000003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1.1.1.3.1.1.145</v>
          </cell>
          <cell r="B45" t="str">
            <v>FRANCISCO CRUZ LOPEZ</v>
          </cell>
          <cell r="C45">
            <v>0</v>
          </cell>
          <cell r="D45">
            <v>0</v>
          </cell>
          <cell r="E45">
            <v>14500</v>
          </cell>
          <cell r="F45">
            <v>14500</v>
          </cell>
          <cell r="G45">
            <v>0</v>
          </cell>
          <cell r="H45">
            <v>0</v>
          </cell>
        </row>
        <row r="46">
          <cell r="A46" t="str">
            <v>1.1.1.3.1.1.148</v>
          </cell>
          <cell r="B46" t="str">
            <v xml:space="preserve">SANATORIO TRINIDAD S.A. DE C.V.  </v>
          </cell>
          <cell r="C46">
            <v>44150.620799000259</v>
          </cell>
          <cell r="D46">
            <v>0</v>
          </cell>
          <cell r="E46">
            <v>0</v>
          </cell>
          <cell r="F46">
            <v>0</v>
          </cell>
          <cell r="G46">
            <v>44150.620799000259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</v>
          </cell>
          <cell r="D47">
            <v>0</v>
          </cell>
          <cell r="E47">
            <v>0</v>
          </cell>
          <cell r="F47">
            <v>0</v>
          </cell>
          <cell r="G47">
            <v>31917.63200099998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261600.83600099897</v>
          </cell>
          <cell r="D49">
            <v>0</v>
          </cell>
          <cell r="E49">
            <v>340293.29639999988</v>
          </cell>
          <cell r="F49">
            <v>261600.833598</v>
          </cell>
          <cell r="G49">
            <v>340293.29880299885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24121.3822</v>
          </cell>
          <cell r="F50">
            <v>0</v>
          </cell>
          <cell r="G50">
            <v>24121.382201000008</v>
          </cell>
          <cell r="H50">
            <v>0</v>
          </cell>
        </row>
        <row r="51">
          <cell r="A51" t="str">
            <v>1.1.1.3.1.1.277</v>
          </cell>
          <cell r="B51" t="str">
            <v xml:space="preserve">CENTRO HOSPITALARIO MAC S.A. DE C.V.  </v>
          </cell>
          <cell r="C51">
            <v>50292.263998999988</v>
          </cell>
          <cell r="D51">
            <v>0</v>
          </cell>
          <cell r="E51">
            <v>0</v>
          </cell>
          <cell r="F51">
            <v>42543.464001000008</v>
          </cell>
          <cell r="G51">
            <v>7748.7999979999804</v>
          </cell>
          <cell r="H51">
            <v>0</v>
          </cell>
        </row>
        <row r="52">
          <cell r="A52" t="str">
            <v>1.1.1.3.1.1.285</v>
          </cell>
          <cell r="B52" t="str">
            <v xml:space="preserve">AXA ASSISTANCE MEXICO S.A. DE C.V.  </v>
          </cell>
          <cell r="C52">
            <v>129040.96359699999</v>
          </cell>
          <cell r="D52">
            <v>0</v>
          </cell>
          <cell r="E52">
            <v>0</v>
          </cell>
          <cell r="F52">
            <v>0</v>
          </cell>
          <cell r="G52">
            <v>129040.96359699999</v>
          </cell>
          <cell r="H52">
            <v>0</v>
          </cell>
        </row>
        <row r="53">
          <cell r="A53" t="str">
            <v>1.1.1.3.1.1.290</v>
          </cell>
          <cell r="B53" t="str">
            <v>GUILLERMINA JIMENEZ RODRIGUEZ</v>
          </cell>
          <cell r="C53">
            <v>3.5500000000001819</v>
          </cell>
          <cell r="D53">
            <v>0</v>
          </cell>
          <cell r="E53">
            <v>0</v>
          </cell>
          <cell r="F53">
            <v>3.55</v>
          </cell>
          <cell r="G53">
            <v>0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20170.0799999999</v>
          </cell>
          <cell r="D54">
            <v>0</v>
          </cell>
          <cell r="E54">
            <v>54026.3272</v>
          </cell>
          <cell r="F54">
            <v>20170.080000000002</v>
          </cell>
          <cell r="G54">
            <v>54026.327199999898</v>
          </cell>
          <cell r="H54">
            <v>0</v>
          </cell>
        </row>
        <row r="55">
          <cell r="A55" t="str">
            <v>1.1.1.3.1.1.335</v>
          </cell>
          <cell r="B55" t="str">
            <v xml:space="preserve">PLATINUM MEDIC SOLUTIONS, S.A. DE C.V.  </v>
          </cell>
          <cell r="C55">
            <v>0</v>
          </cell>
          <cell r="D55">
            <v>0</v>
          </cell>
          <cell r="E55">
            <v>46478.879999999997</v>
          </cell>
          <cell r="F55">
            <v>0</v>
          </cell>
          <cell r="G55">
            <v>46478.880001000005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43158.96</v>
          </cell>
          <cell r="F56">
            <v>43158.96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0</v>
          </cell>
          <cell r="D58">
            <v>0</v>
          </cell>
          <cell r="E58">
            <v>5800</v>
          </cell>
          <cell r="F58">
            <v>0</v>
          </cell>
          <cell r="G58">
            <v>5800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17231.973999999998</v>
          </cell>
          <cell r="F59">
            <v>0</v>
          </cell>
          <cell r="G59">
            <v>17231.973999999998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23599.999993000001</v>
          </cell>
          <cell r="F60">
            <v>23599.999993000001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4373.2464000000036</v>
          </cell>
          <cell r="D61">
            <v>0</v>
          </cell>
          <cell r="E61">
            <v>66018.059200000018</v>
          </cell>
          <cell r="F61">
            <v>13119.7392</v>
          </cell>
          <cell r="G61">
            <v>57271.566400000025</v>
          </cell>
          <cell r="H61">
            <v>0</v>
          </cell>
        </row>
        <row r="62">
          <cell r="A62" t="str">
            <v>1.1.1.3.1.1.412</v>
          </cell>
          <cell r="B62" t="str">
            <v>MARIA DE LA LUZ CID DEL PRADO IZQUIERDO</v>
          </cell>
          <cell r="C62">
            <v>0</v>
          </cell>
          <cell r="D62">
            <v>0</v>
          </cell>
          <cell r="E62">
            <v>37499.999991999997</v>
          </cell>
          <cell r="F62">
            <v>37499.999991999997</v>
          </cell>
          <cell r="G62">
            <v>0</v>
          </cell>
          <cell r="H62">
            <v>0</v>
          </cell>
        </row>
        <row r="63">
          <cell r="A63" t="str">
            <v>1.1.1.3.1.1.413</v>
          </cell>
          <cell r="B63" t="str">
            <v xml:space="preserve">ADMINISTRADORA GALENO, S.A. DE C.V.  </v>
          </cell>
          <cell r="C63">
            <v>0</v>
          </cell>
          <cell r="D63">
            <v>0</v>
          </cell>
          <cell r="E63">
            <v>33060</v>
          </cell>
          <cell r="F63">
            <v>33060</v>
          </cell>
          <cell r="G63">
            <v>0</v>
          </cell>
          <cell r="H63">
            <v>0</v>
          </cell>
        </row>
        <row r="64">
          <cell r="A64" t="str">
            <v>1.1.1.3.1.1.414</v>
          </cell>
          <cell r="B64" t="str">
            <v>JOSÉ EDUARDO RUIZ REZA</v>
          </cell>
          <cell r="C64">
            <v>0</v>
          </cell>
          <cell r="D64">
            <v>0</v>
          </cell>
          <cell r="E64">
            <v>5800</v>
          </cell>
          <cell r="F64">
            <v>5800</v>
          </cell>
          <cell r="G64">
            <v>0</v>
          </cell>
          <cell r="H64">
            <v>0</v>
          </cell>
        </row>
        <row r="65">
          <cell r="A65" t="str">
            <v>1.1.1.3.1.1.415</v>
          </cell>
          <cell r="B65" t="str">
            <v>KARLA ALEXANDRA ARTEAGA MEJIA</v>
          </cell>
          <cell r="C65">
            <v>0</v>
          </cell>
          <cell r="D65">
            <v>0</v>
          </cell>
          <cell r="E65">
            <v>8184.2291999999998</v>
          </cell>
          <cell r="F65">
            <v>7842.4600000000009</v>
          </cell>
          <cell r="G65">
            <v>341.76919999999882</v>
          </cell>
          <cell r="H65">
            <v>0</v>
          </cell>
        </row>
        <row r="66">
          <cell r="A66" t="str">
            <v>1.1.1.3.1.1.416</v>
          </cell>
          <cell r="B66" t="str">
            <v>JORGE GUILLERMO MASTACHE GÓMEZ</v>
          </cell>
          <cell r="C66">
            <v>0</v>
          </cell>
          <cell r="D66">
            <v>0</v>
          </cell>
          <cell r="E66">
            <v>3735.2</v>
          </cell>
          <cell r="F66">
            <v>3735.2</v>
          </cell>
          <cell r="G66">
            <v>0</v>
          </cell>
          <cell r="H66">
            <v>0</v>
          </cell>
        </row>
        <row r="67">
          <cell r="A67" t="str">
            <v>1.1.1.3.2</v>
          </cell>
          <cell r="B67" t="str">
            <v xml:space="preserve"> A CARGO DE OTROS DEUDORES </v>
          </cell>
          <cell r="C67">
            <v>264375.60085575969</v>
          </cell>
          <cell r="D67">
            <v>0</v>
          </cell>
          <cell r="E67">
            <v>62.384999999999998</v>
          </cell>
          <cell r="F67">
            <v>0</v>
          </cell>
          <cell r="G67">
            <v>264437.9858557597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19762.030855759731</v>
          </cell>
          <cell r="D68">
            <v>0</v>
          </cell>
          <cell r="E68">
            <v>62.384999999999998</v>
          </cell>
          <cell r="F68">
            <v>0</v>
          </cell>
          <cell r="G68">
            <v>19824.415855759733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19762.030855759731</v>
          </cell>
          <cell r="D69">
            <v>0</v>
          </cell>
          <cell r="E69">
            <v>62.384999999999998</v>
          </cell>
          <cell r="F69">
            <v>0</v>
          </cell>
          <cell r="G69">
            <v>19824.415855759733</v>
          </cell>
          <cell r="H69">
            <v>0</v>
          </cell>
        </row>
        <row r="70">
          <cell r="A70" t="str">
            <v>1.1.1.3.2.4.1.7</v>
          </cell>
          <cell r="B70" t="str">
            <v xml:space="preserve">DIVERSOS  </v>
          </cell>
          <cell r="C70">
            <v>1418.8548480001045</v>
          </cell>
          <cell r="D70">
            <v>0</v>
          </cell>
          <cell r="E70">
            <v>62.384999999999998</v>
          </cell>
          <cell r="F70">
            <v>0</v>
          </cell>
          <cell r="G70">
            <v>1481.2398480001045</v>
          </cell>
          <cell r="H70">
            <v>0</v>
          </cell>
        </row>
        <row r="71">
          <cell r="A71" t="str">
            <v>1.1.1.3.2.4.1.8</v>
          </cell>
          <cell r="B71" t="str">
            <v xml:space="preserve"> LOURDES VELAZQUEZ MERIN </v>
          </cell>
          <cell r="C71">
            <v>4400</v>
          </cell>
          <cell r="D71">
            <v>0</v>
          </cell>
          <cell r="E71">
            <v>0</v>
          </cell>
          <cell r="F71">
            <v>0</v>
          </cell>
          <cell r="G71">
            <v>4400</v>
          </cell>
          <cell r="H71">
            <v>0</v>
          </cell>
        </row>
        <row r="72">
          <cell r="A72" t="str">
            <v>1.1.1.3.2.4.1.11</v>
          </cell>
          <cell r="B72" t="str">
            <v>JULIO CESAR FUENTES MENDOZA</v>
          </cell>
          <cell r="C72">
            <v>13943.178</v>
          </cell>
          <cell r="D72">
            <v>0</v>
          </cell>
          <cell r="E72">
            <v>0</v>
          </cell>
          <cell r="F72">
            <v>0</v>
          </cell>
          <cell r="G72">
            <v>13943.178</v>
          </cell>
          <cell r="H72">
            <v>0</v>
          </cell>
        </row>
        <row r="73">
          <cell r="A73" t="str">
            <v>1.1.1.3.2.5</v>
          </cell>
          <cell r="B73" t="str">
            <v xml:space="preserve"> IMPUESTOS A FAVOR </v>
          </cell>
          <cell r="C73">
            <v>244613.56999999998</v>
          </cell>
          <cell r="D73">
            <v>0</v>
          </cell>
          <cell r="E73">
            <v>0</v>
          </cell>
          <cell r="F73">
            <v>0</v>
          </cell>
          <cell r="G73">
            <v>244613.56999999998</v>
          </cell>
          <cell r="H73">
            <v>0</v>
          </cell>
        </row>
        <row r="74">
          <cell r="A74" t="str">
            <v>1.1.1.3.2.5.1</v>
          </cell>
          <cell r="B74" t="str">
            <v>IVA A FAVOR</v>
          </cell>
          <cell r="C74">
            <v>-0.15000000001600711</v>
          </cell>
          <cell r="D74">
            <v>0</v>
          </cell>
          <cell r="E74">
            <v>0</v>
          </cell>
          <cell r="F74">
            <v>0</v>
          </cell>
          <cell r="G74">
            <v>-0.15000000001600711</v>
          </cell>
          <cell r="H74">
            <v>0</v>
          </cell>
        </row>
        <row r="75">
          <cell r="A75" t="str">
            <v>1.1.1.3.2.5.2</v>
          </cell>
          <cell r="B75" t="str">
            <v xml:space="preserve"> ISR A FAVOR </v>
          </cell>
          <cell r="C75">
            <v>243286</v>
          </cell>
          <cell r="D75">
            <v>0</v>
          </cell>
          <cell r="E75">
            <v>0</v>
          </cell>
          <cell r="F75">
            <v>0</v>
          </cell>
          <cell r="G75">
            <v>243286</v>
          </cell>
          <cell r="H75">
            <v>0</v>
          </cell>
        </row>
        <row r="76">
          <cell r="A76" t="str">
            <v>1.1.1.3.2.5.2.1</v>
          </cell>
          <cell r="B76" t="str">
            <v>ISR  PERSONAS MORALES REGIMEN GENERAL A FAVOR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1.1.1.3.2.5.7</v>
          </cell>
          <cell r="B77" t="str">
            <v>PAGO DE LO INDEBIDO</v>
          </cell>
          <cell r="C77">
            <v>1327.7199999999998</v>
          </cell>
          <cell r="D77">
            <v>0</v>
          </cell>
          <cell r="E77">
            <v>0</v>
          </cell>
          <cell r="F77">
            <v>0</v>
          </cell>
          <cell r="G77">
            <v>1327.7199999999998</v>
          </cell>
          <cell r="H77">
            <v>0</v>
          </cell>
        </row>
        <row r="78">
          <cell r="A78" t="str">
            <v>1.1.1.5</v>
          </cell>
          <cell r="B78" t="str">
            <v xml:space="preserve"> INVENTARIOS </v>
          </cell>
          <cell r="C78">
            <v>10952720.479887009</v>
          </cell>
          <cell r="D78">
            <v>0</v>
          </cell>
          <cell r="E78">
            <v>929298.2799999998</v>
          </cell>
          <cell r="F78">
            <v>572125.25778200012</v>
          </cell>
          <cell r="G78">
            <v>11309893.502105013</v>
          </cell>
          <cell r="H78">
            <v>0</v>
          </cell>
        </row>
        <row r="79">
          <cell r="A79" t="str">
            <v>1.1.1.5.1</v>
          </cell>
          <cell r="B79" t="str">
            <v xml:space="preserve"> PRODUCTOS TERMINADOS </v>
          </cell>
          <cell r="C79">
            <v>10952720.479887005</v>
          </cell>
          <cell r="D79">
            <v>0</v>
          </cell>
          <cell r="E79">
            <v>929298.2799999998</v>
          </cell>
          <cell r="F79">
            <v>572125.25778200012</v>
          </cell>
          <cell r="G79">
            <v>11309893.502105009</v>
          </cell>
          <cell r="H79">
            <v>0</v>
          </cell>
        </row>
        <row r="80">
          <cell r="A80" t="str">
            <v>1.1.1.5.1.1</v>
          </cell>
          <cell r="B80" t="str">
            <v xml:space="preserve"> ALMACÉN GENERAL </v>
          </cell>
          <cell r="C80">
            <v>11108152.180719003</v>
          </cell>
          <cell r="D80">
            <v>0</v>
          </cell>
          <cell r="E80">
            <v>925572.2799999998</v>
          </cell>
          <cell r="F80">
            <v>541753.25778200012</v>
          </cell>
          <cell r="G80">
            <v>11491971.202937007</v>
          </cell>
          <cell r="H80">
            <v>0</v>
          </cell>
        </row>
        <row r="81">
          <cell r="A81" t="str">
            <v>1.1.1.5.1.3</v>
          </cell>
          <cell r="B81" t="str">
            <v xml:space="preserve"> ALMACEN REMISIONES </v>
          </cell>
          <cell r="C81">
            <v>58066.854234000508</v>
          </cell>
          <cell r="D81">
            <v>0</v>
          </cell>
          <cell r="E81">
            <v>3493.5</v>
          </cell>
          <cell r="F81">
            <v>0</v>
          </cell>
          <cell r="G81">
            <v>61560.354234000508</v>
          </cell>
          <cell r="H81">
            <v>0</v>
          </cell>
        </row>
        <row r="82">
          <cell r="A82" t="str">
            <v>1.1.1.5.1.4</v>
          </cell>
          <cell r="B82" t="str">
            <v xml:space="preserve"> ALMACÉN CONSIGNACION </v>
          </cell>
          <cell r="C82">
            <v>258.75938200000564</v>
          </cell>
          <cell r="D82">
            <v>0</v>
          </cell>
          <cell r="E82">
            <v>232.5</v>
          </cell>
          <cell r="F82">
            <v>0</v>
          </cell>
          <cell r="G82">
            <v>491.25938200000473</v>
          </cell>
          <cell r="H82">
            <v>0</v>
          </cell>
        </row>
        <row r="83">
          <cell r="A83" t="str">
            <v>1.1.1.5.1.5</v>
          </cell>
          <cell r="B83" t="str">
            <v xml:space="preserve"> ALMACÉN QUERÉTARO </v>
          </cell>
          <cell r="C83">
            <v>-1603.5287360000411</v>
          </cell>
          <cell r="D83">
            <v>0</v>
          </cell>
          <cell r="E83">
            <v>0</v>
          </cell>
          <cell r="F83">
            <v>0</v>
          </cell>
          <cell r="G83">
            <v>-1603.5287360000411</v>
          </cell>
          <cell r="H83">
            <v>0</v>
          </cell>
        </row>
        <row r="84">
          <cell r="A84" t="str">
            <v>1.1.1.5.1.6</v>
          </cell>
          <cell r="B84" t="str">
            <v xml:space="preserve"> ALMACÉN MEDSTENT </v>
          </cell>
          <cell r="C84">
            <v>-212153.7898669992</v>
          </cell>
          <cell r="D84">
            <v>0</v>
          </cell>
          <cell r="E84">
            <v>0</v>
          </cell>
          <cell r="F84">
            <v>30372</v>
          </cell>
          <cell r="G84">
            <v>-242525.7898669992</v>
          </cell>
          <cell r="H84">
            <v>0</v>
          </cell>
        </row>
        <row r="85">
          <cell r="A85" t="str">
            <v>1.1.1.9</v>
          </cell>
          <cell r="B85" t="str">
            <v xml:space="preserve"> PAGOS ANTICIPADOS </v>
          </cell>
          <cell r="C85">
            <v>39147.272192240343</v>
          </cell>
          <cell r="D85">
            <v>0</v>
          </cell>
          <cell r="E85">
            <v>213111.91</v>
          </cell>
          <cell r="F85">
            <v>185171.43</v>
          </cell>
          <cell r="G85">
            <v>67087.752192240325</v>
          </cell>
          <cell r="H85">
            <v>0</v>
          </cell>
        </row>
        <row r="86">
          <cell r="A86" t="str">
            <v>1.1.1.9.1</v>
          </cell>
          <cell r="B86" t="str">
            <v xml:space="preserve"> ANTICIPO A PROVEEDORES </v>
          </cell>
          <cell r="C86">
            <v>5449.0021922403484</v>
          </cell>
          <cell r="D86">
            <v>0</v>
          </cell>
          <cell r="E86">
            <v>116403.2</v>
          </cell>
          <cell r="F86">
            <v>111403.2</v>
          </cell>
          <cell r="G86">
            <v>10449.002192240348</v>
          </cell>
          <cell r="H86">
            <v>0</v>
          </cell>
        </row>
        <row r="87">
          <cell r="A87" t="str">
            <v>1.1.1.9.1.1</v>
          </cell>
          <cell r="B87" t="str">
            <v xml:space="preserve"> ANTICIPO A PROVEEDORES NACIONAL </v>
          </cell>
          <cell r="C87">
            <v>5449.0021922403484</v>
          </cell>
          <cell r="D87">
            <v>0</v>
          </cell>
          <cell r="E87">
            <v>116403.2</v>
          </cell>
          <cell r="F87">
            <v>111403.2</v>
          </cell>
          <cell r="G87">
            <v>10449.002192240348</v>
          </cell>
          <cell r="H87">
            <v>0</v>
          </cell>
        </row>
        <row r="88">
          <cell r="A88" t="str">
            <v>1.1.1.9.1.1.9</v>
          </cell>
          <cell r="B88" t="str">
            <v xml:space="preserve">VOLKSWAGEN LEASING SA DE CV  </v>
          </cell>
          <cell r="C88">
            <v>0</v>
          </cell>
          <cell r="D88">
            <v>0</v>
          </cell>
          <cell r="E88">
            <v>10268.200000000001</v>
          </cell>
          <cell r="F88">
            <v>10268.200000000001</v>
          </cell>
          <cell r="G88">
            <v>0</v>
          </cell>
          <cell r="H88">
            <v>0</v>
          </cell>
        </row>
        <row r="89">
          <cell r="A89" t="str">
            <v>1.1.1.9.1.1.10</v>
          </cell>
          <cell r="B89" t="str">
            <v xml:space="preserve">SERVICONTACTO CORPORATIVO Y MULTIEMPRESARIAL ARL, S.A. DE C.V.  </v>
          </cell>
          <cell r="C89">
            <v>0</v>
          </cell>
          <cell r="D89">
            <v>0</v>
          </cell>
          <cell r="E89">
            <v>30160</v>
          </cell>
          <cell r="F89">
            <v>30160</v>
          </cell>
          <cell r="G89">
            <v>0</v>
          </cell>
          <cell r="H89">
            <v>0</v>
          </cell>
        </row>
        <row r="90">
          <cell r="A90" t="str">
            <v>1.1.1.9.1.1.11</v>
          </cell>
          <cell r="B90" t="str">
            <v xml:space="preserve">SERVICIO GASOLINERO XOLA SA DE CV  </v>
          </cell>
          <cell r="C90">
            <v>5000</v>
          </cell>
          <cell r="D90">
            <v>0</v>
          </cell>
          <cell r="E90">
            <v>10000</v>
          </cell>
          <cell r="F90">
            <v>5000</v>
          </cell>
          <cell r="G90">
            <v>10000</v>
          </cell>
          <cell r="H90">
            <v>0</v>
          </cell>
        </row>
        <row r="91">
          <cell r="A91" t="str">
            <v>1.1.1.9.1.1.12</v>
          </cell>
          <cell r="B91" t="str">
            <v xml:space="preserve">INGENIERIA Y TECNOLOGIA ESPECIALIZADA ARMANI SA DE CV  </v>
          </cell>
          <cell r="C91">
            <v>0</v>
          </cell>
          <cell r="D91">
            <v>0</v>
          </cell>
          <cell r="E91">
            <v>53795</v>
          </cell>
          <cell r="F91">
            <v>53795</v>
          </cell>
          <cell r="G91">
            <v>0</v>
          </cell>
          <cell r="H91">
            <v>0</v>
          </cell>
        </row>
        <row r="92">
          <cell r="A92" t="str">
            <v>1.1.1.9.1.1.26</v>
          </cell>
          <cell r="B92" t="str">
            <v xml:space="preserve">ENDO-LAPAROSCOPIA DE OCCIDENTE, S.A. DE C.V.  </v>
          </cell>
          <cell r="C92">
            <v>0</v>
          </cell>
          <cell r="D92">
            <v>0</v>
          </cell>
          <cell r="E92">
            <v>12180</v>
          </cell>
          <cell r="F92">
            <v>12180</v>
          </cell>
          <cell r="G92">
            <v>0</v>
          </cell>
          <cell r="H92">
            <v>0</v>
          </cell>
        </row>
        <row r="93">
          <cell r="A93" t="str">
            <v>1.1.1.9.1.1.52</v>
          </cell>
          <cell r="B93" t="str">
            <v>LOURDES VELAZQUEZ MERIN</v>
          </cell>
          <cell r="C93">
            <v>449</v>
          </cell>
          <cell r="D93">
            <v>0</v>
          </cell>
          <cell r="E93">
            <v>0</v>
          </cell>
          <cell r="F93">
            <v>0</v>
          </cell>
          <cell r="G93">
            <v>449</v>
          </cell>
          <cell r="H93">
            <v>0</v>
          </cell>
        </row>
        <row r="94">
          <cell r="A94" t="str">
            <v>1.1.1.9.7</v>
          </cell>
          <cell r="B94" t="str">
            <v xml:space="preserve"> SEGUROS Y FIANZAS PAGADAS POR ANTICIPADO </v>
          </cell>
          <cell r="C94">
            <v>33698.269999999997</v>
          </cell>
          <cell r="D94">
            <v>0</v>
          </cell>
          <cell r="E94">
            <v>5939.46</v>
          </cell>
          <cell r="F94">
            <v>0</v>
          </cell>
          <cell r="G94">
            <v>39637.729999999996</v>
          </cell>
          <cell r="H94">
            <v>0</v>
          </cell>
        </row>
        <row r="95">
          <cell r="A95" t="str">
            <v>1.1.1.9.7.1</v>
          </cell>
          <cell r="B95" t="str">
            <v xml:space="preserve"> SEGUROS Y FIANZAS PAGADOS POR ANTICIPADO NACIONAL </v>
          </cell>
          <cell r="C95">
            <v>33698.269999999997</v>
          </cell>
          <cell r="D95">
            <v>0</v>
          </cell>
          <cell r="E95">
            <v>5939.46</v>
          </cell>
          <cell r="F95">
            <v>0</v>
          </cell>
          <cell r="G95">
            <v>39637.729999999996</v>
          </cell>
          <cell r="H95">
            <v>0</v>
          </cell>
        </row>
        <row r="96">
          <cell r="A96" t="str">
            <v>1.1.1.9.7.1.1</v>
          </cell>
          <cell r="B96" t="str">
            <v xml:space="preserve">VOLKSWAGEN LEASING SA DE CV  </v>
          </cell>
          <cell r="C96">
            <v>33698.269999999997</v>
          </cell>
          <cell r="D96">
            <v>0</v>
          </cell>
          <cell r="E96">
            <v>5939.46</v>
          </cell>
          <cell r="F96">
            <v>0</v>
          </cell>
          <cell r="G96">
            <v>39637.729999999996</v>
          </cell>
          <cell r="H96">
            <v>0</v>
          </cell>
        </row>
        <row r="97">
          <cell r="A97" t="str">
            <v>1.1.1.9.13</v>
          </cell>
          <cell r="B97" t="str">
            <v xml:space="preserve"> ANTICIPO DE SALARIOS </v>
          </cell>
          <cell r="C97">
            <v>0</v>
          </cell>
          <cell r="D97">
            <v>0</v>
          </cell>
          <cell r="E97">
            <v>90769.25</v>
          </cell>
          <cell r="F97">
            <v>73768.23000000001</v>
          </cell>
          <cell r="G97">
            <v>17001.01999999999</v>
          </cell>
          <cell r="H97">
            <v>0</v>
          </cell>
        </row>
        <row r="98">
          <cell r="A98" t="str">
            <v>1.1.1.9.13.1</v>
          </cell>
          <cell r="B98" t="str">
            <v xml:space="preserve"> ANTICIPO DE SALARIOS </v>
          </cell>
          <cell r="C98">
            <v>0</v>
          </cell>
          <cell r="D98">
            <v>0</v>
          </cell>
          <cell r="E98">
            <v>90769.25</v>
          </cell>
          <cell r="F98">
            <v>73768.23000000001</v>
          </cell>
          <cell r="G98">
            <v>17001.01999999999</v>
          </cell>
          <cell r="H98">
            <v>0</v>
          </cell>
        </row>
        <row r="99">
          <cell r="A99" t="str">
            <v>1.1.1.9.13.1.1</v>
          </cell>
          <cell r="B99" t="str">
            <v xml:space="preserve">NOMINA  </v>
          </cell>
          <cell r="C99">
            <v>0</v>
          </cell>
          <cell r="D99">
            <v>0</v>
          </cell>
          <cell r="E99">
            <v>84826.97</v>
          </cell>
          <cell r="F99">
            <v>67825.950000000012</v>
          </cell>
          <cell r="G99">
            <v>17001.01999999999</v>
          </cell>
          <cell r="H99">
            <v>0</v>
          </cell>
        </row>
        <row r="100">
          <cell r="A100" t="str">
            <v>1.1.1.9.13.1.9</v>
          </cell>
          <cell r="B100" t="str">
            <v>LEOPOLDO MELO GONZALEZ</v>
          </cell>
          <cell r="C100">
            <v>0</v>
          </cell>
          <cell r="D100">
            <v>0</v>
          </cell>
          <cell r="E100">
            <v>5942.28</v>
          </cell>
          <cell r="F100">
            <v>5942.28</v>
          </cell>
          <cell r="G100">
            <v>0</v>
          </cell>
          <cell r="H100">
            <v>0</v>
          </cell>
        </row>
        <row r="101">
          <cell r="A101" t="str">
            <v>1.1.1.10</v>
          </cell>
          <cell r="B101" t="str">
            <v xml:space="preserve"> OTROS ACTIVOS A CORTO PLAZO </v>
          </cell>
          <cell r="C101">
            <v>2027757.4182964102</v>
          </cell>
          <cell r="D101">
            <v>0</v>
          </cell>
          <cell r="E101">
            <v>430240.34639200015</v>
          </cell>
          <cell r="F101">
            <v>426830.80139199994</v>
          </cell>
          <cell r="G101">
            <v>2031166.9632964106</v>
          </cell>
          <cell r="H101">
            <v>0</v>
          </cell>
        </row>
        <row r="102">
          <cell r="A102" t="str">
            <v>1.1.1.10.1</v>
          </cell>
          <cell r="B102" t="str">
            <v xml:space="preserve"> IMPUESTOS ACREDITABLES PAGADOS </v>
          </cell>
          <cell r="C102">
            <v>-3734.4692150687561</v>
          </cell>
          <cell r="D102">
            <v>0</v>
          </cell>
          <cell r="E102">
            <v>214607.65139200009</v>
          </cell>
          <cell r="F102">
            <v>212375.88</v>
          </cell>
          <cell r="G102">
            <v>-1502.6978230686736</v>
          </cell>
          <cell r="H102">
            <v>0</v>
          </cell>
        </row>
        <row r="103">
          <cell r="A103" t="str">
            <v>1.1.1.10.1.1</v>
          </cell>
          <cell r="B103" t="str">
            <v xml:space="preserve"> IVA ACREDITABLE PAGADO </v>
          </cell>
          <cell r="C103">
            <v>-3734.4660150688142</v>
          </cell>
          <cell r="D103">
            <v>0</v>
          </cell>
          <cell r="E103">
            <v>214607.65139200009</v>
          </cell>
          <cell r="F103">
            <v>212375.88</v>
          </cell>
          <cell r="G103">
            <v>-1502.6946230687317</v>
          </cell>
          <cell r="H103">
            <v>0</v>
          </cell>
        </row>
        <row r="104">
          <cell r="A104" t="str">
            <v>1.1.1.10.1.1.1</v>
          </cell>
          <cell r="B104" t="str">
            <v>IVA ACREDITABLE 16% PAGADO</v>
          </cell>
          <cell r="C104">
            <v>-3734.4660150688142</v>
          </cell>
          <cell r="D104">
            <v>0</v>
          </cell>
          <cell r="E104">
            <v>214607.65139200009</v>
          </cell>
          <cell r="F104">
            <v>212375.88</v>
          </cell>
          <cell r="G104">
            <v>-1502.6946230687317</v>
          </cell>
          <cell r="H104">
            <v>0</v>
          </cell>
        </row>
        <row r="105">
          <cell r="A105" t="str">
            <v>1.1.1.10.2</v>
          </cell>
          <cell r="B105" t="str">
            <v xml:space="preserve"> IMPUESTOS ACREDITABLES POR PAGAR </v>
          </cell>
          <cell r="C105">
            <v>2031230.867511479</v>
          </cell>
          <cell r="D105">
            <v>0</v>
          </cell>
          <cell r="E105">
            <v>215368.89500000011</v>
          </cell>
          <cell r="F105">
            <v>214190.9213919999</v>
          </cell>
          <cell r="G105">
            <v>2032408.8411194792</v>
          </cell>
          <cell r="H105">
            <v>0</v>
          </cell>
        </row>
        <row r="106">
          <cell r="A106" t="str">
            <v>1.1.1.10.2.1</v>
          </cell>
          <cell r="B106" t="str">
            <v xml:space="preserve"> IVA PENDIENTE DE PAGO </v>
          </cell>
          <cell r="C106">
            <v>2031230.867611479</v>
          </cell>
          <cell r="D106">
            <v>0</v>
          </cell>
          <cell r="E106">
            <v>215368.89500000011</v>
          </cell>
          <cell r="F106">
            <v>214190.9213919999</v>
          </cell>
          <cell r="G106">
            <v>2032408.8412194792</v>
          </cell>
          <cell r="H106">
            <v>0</v>
          </cell>
        </row>
        <row r="107">
          <cell r="A107" t="str">
            <v>1.1.1.10.2.1.1</v>
          </cell>
          <cell r="B107" t="str">
            <v>IVA ACREDITABLE 16% PENDIENTE DE PAGO</v>
          </cell>
          <cell r="C107">
            <v>2031230.867611479</v>
          </cell>
          <cell r="D107">
            <v>0</v>
          </cell>
          <cell r="E107">
            <v>215368.89500000011</v>
          </cell>
          <cell r="F107">
            <v>214190.9213919999</v>
          </cell>
          <cell r="G107">
            <v>2032408.8412194792</v>
          </cell>
          <cell r="H107">
            <v>0</v>
          </cell>
        </row>
        <row r="108">
          <cell r="A108" t="str">
            <v>1.1.1.10.5</v>
          </cell>
          <cell r="B108" t="str">
            <v xml:space="preserve"> ESTIMULOS FISCALES </v>
          </cell>
          <cell r="C108">
            <v>261.02000000001135</v>
          </cell>
          <cell r="D108">
            <v>0</v>
          </cell>
          <cell r="E108">
            <v>263.8</v>
          </cell>
          <cell r="F108">
            <v>264</v>
          </cell>
          <cell r="G108">
            <v>260.82000000001136</v>
          </cell>
          <cell r="H108">
            <v>0</v>
          </cell>
        </row>
        <row r="109">
          <cell r="A109" t="str">
            <v>1.1.1.10.5.1</v>
          </cell>
          <cell r="B109" t="str">
            <v xml:space="preserve"> SUBSIDIO AL EMPLEO POR APLICAR </v>
          </cell>
          <cell r="C109">
            <v>261.02000000001135</v>
          </cell>
          <cell r="D109">
            <v>0</v>
          </cell>
          <cell r="E109">
            <v>263.8</v>
          </cell>
          <cell r="F109">
            <v>264</v>
          </cell>
          <cell r="G109">
            <v>260.82000000001136</v>
          </cell>
          <cell r="H109">
            <v>0</v>
          </cell>
        </row>
        <row r="110">
          <cell r="A110" t="str">
            <v>1.1.1.10.5.1.1</v>
          </cell>
          <cell r="B110" t="str">
            <v>SUBSIDIO AL EMPLEO POR APLICAR</v>
          </cell>
          <cell r="C110">
            <v>261.02000000001135</v>
          </cell>
          <cell r="D110">
            <v>0</v>
          </cell>
          <cell r="E110">
            <v>263.8</v>
          </cell>
          <cell r="F110">
            <v>264</v>
          </cell>
          <cell r="G110">
            <v>260.82000000001136</v>
          </cell>
          <cell r="H110">
            <v>0</v>
          </cell>
        </row>
        <row r="111">
          <cell r="A111" t="str">
            <v>1.1.2</v>
          </cell>
          <cell r="B111" t="str">
            <v xml:space="preserve"> ACTIVOS A LARGO PLAZO </v>
          </cell>
          <cell r="C111">
            <v>3556828.9657000178</v>
          </cell>
          <cell r="D111">
            <v>0</v>
          </cell>
          <cell r="E111">
            <v>0</v>
          </cell>
          <cell r="F111">
            <v>63473.618000000053</v>
          </cell>
          <cell r="G111">
            <v>3493355.347700017</v>
          </cell>
          <cell r="H111">
            <v>0</v>
          </cell>
        </row>
        <row r="112">
          <cell r="A112" t="str">
            <v>1.1.2.1</v>
          </cell>
          <cell r="B112" t="str">
            <v xml:space="preserve"> PROPIEDADES, PLANTA Y EQUIPO </v>
          </cell>
          <cell r="C112">
            <v>3469898.5257000178</v>
          </cell>
          <cell r="D112">
            <v>0</v>
          </cell>
          <cell r="E112">
            <v>0</v>
          </cell>
          <cell r="F112">
            <v>63473.618000000053</v>
          </cell>
          <cell r="G112">
            <v>3406424.9077000171</v>
          </cell>
          <cell r="H112">
            <v>0</v>
          </cell>
        </row>
        <row r="113">
          <cell r="A113" t="str">
            <v>1.1.2.1.2</v>
          </cell>
          <cell r="B113" t="str">
            <v xml:space="preserve"> COMPONENTES SUJETOS A DEPRECIACION </v>
          </cell>
          <cell r="C113">
            <v>10915209.4398</v>
          </cell>
          <cell r="D113">
            <v>0</v>
          </cell>
          <cell r="E113">
            <v>0</v>
          </cell>
          <cell r="F113">
            <v>0</v>
          </cell>
          <cell r="G113">
            <v>10915209.4398</v>
          </cell>
          <cell r="H113">
            <v>0</v>
          </cell>
        </row>
        <row r="114">
          <cell r="A114" t="str">
            <v>1.1.2.1.2.2</v>
          </cell>
          <cell r="B114" t="str">
            <v xml:space="preserve"> MAQUINARIA Y EQUIPO </v>
          </cell>
          <cell r="C114">
            <v>7399085.2199999997</v>
          </cell>
          <cell r="D114">
            <v>0</v>
          </cell>
          <cell r="E114">
            <v>0</v>
          </cell>
          <cell r="F114">
            <v>0</v>
          </cell>
          <cell r="G114">
            <v>7399085.2199999997</v>
          </cell>
          <cell r="H114">
            <v>0</v>
          </cell>
        </row>
        <row r="115">
          <cell r="A115" t="str">
            <v>1.1.2.1.2.2.1</v>
          </cell>
          <cell r="B115" t="str">
            <v xml:space="preserve"> MAQUINARIA Y EQUIPO </v>
          </cell>
          <cell r="C115">
            <v>7399085.2199999997</v>
          </cell>
          <cell r="D115">
            <v>0</v>
          </cell>
          <cell r="E115">
            <v>0</v>
          </cell>
          <cell r="F115">
            <v>0</v>
          </cell>
          <cell r="G115">
            <v>7399085.2199999997</v>
          </cell>
          <cell r="H115">
            <v>0</v>
          </cell>
        </row>
        <row r="116">
          <cell r="A116" t="str">
            <v>1.1.2.1.2.2.1.2</v>
          </cell>
          <cell r="B116" t="str">
            <v>MAQUINARIA Y EQUIPO</v>
          </cell>
          <cell r="C116">
            <v>6713370.2999999998</v>
          </cell>
          <cell r="D116">
            <v>0</v>
          </cell>
          <cell r="E116">
            <v>0</v>
          </cell>
          <cell r="F116">
            <v>0</v>
          </cell>
          <cell r="G116">
            <v>6713370.2999999998</v>
          </cell>
          <cell r="H116">
            <v>0</v>
          </cell>
        </row>
        <row r="117">
          <cell r="A117" t="str">
            <v>1.1.2.1.2.3</v>
          </cell>
          <cell r="B117" t="str">
            <v xml:space="preserve"> EQUIPO DE TRANSPORTE </v>
          </cell>
          <cell r="C117">
            <v>74870.69</v>
          </cell>
          <cell r="D117">
            <v>0</v>
          </cell>
          <cell r="E117">
            <v>0</v>
          </cell>
          <cell r="F117">
            <v>0</v>
          </cell>
          <cell r="G117">
            <v>74870.69</v>
          </cell>
          <cell r="H117">
            <v>0</v>
          </cell>
        </row>
        <row r="118">
          <cell r="A118" t="str">
            <v>1.1.2.1.2.3.1</v>
          </cell>
          <cell r="B118" t="str">
            <v xml:space="preserve"> EQUIPO DE TRANSPORTE </v>
          </cell>
          <cell r="C118">
            <v>74870.69</v>
          </cell>
          <cell r="D118">
            <v>0</v>
          </cell>
          <cell r="E118">
            <v>0</v>
          </cell>
          <cell r="F118">
            <v>0</v>
          </cell>
          <cell r="G118">
            <v>74870.69</v>
          </cell>
          <cell r="H118">
            <v>0</v>
          </cell>
        </row>
        <row r="119">
          <cell r="A119" t="str">
            <v>1.1.2.1.2.4</v>
          </cell>
          <cell r="B119" t="str">
            <v xml:space="preserve"> MOBILIARIO Y EQUIPO DE OFICINA </v>
          </cell>
          <cell r="C119">
            <v>12357.29</v>
          </cell>
          <cell r="D119">
            <v>0</v>
          </cell>
          <cell r="E119">
            <v>0</v>
          </cell>
          <cell r="F119">
            <v>0</v>
          </cell>
          <cell r="G119">
            <v>12357.29</v>
          </cell>
          <cell r="H119">
            <v>0</v>
          </cell>
        </row>
        <row r="120">
          <cell r="A120" t="str">
            <v>1.1.2.1.2.4.1</v>
          </cell>
          <cell r="B120" t="str">
            <v xml:space="preserve"> MOBILIARIO Y EQUIPO DE OFICINA </v>
          </cell>
          <cell r="C120">
            <v>12357.29</v>
          </cell>
          <cell r="D120">
            <v>0</v>
          </cell>
          <cell r="E120">
            <v>0</v>
          </cell>
          <cell r="F120">
            <v>0</v>
          </cell>
          <cell r="G120">
            <v>12357.29</v>
          </cell>
          <cell r="H120">
            <v>0</v>
          </cell>
        </row>
        <row r="121">
          <cell r="A121" t="str">
            <v>1.1.2.1.2.4.1.1</v>
          </cell>
          <cell r="B121" t="str">
            <v>MOBILIARIO Y EQUIPO DE OFICINA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1.1.2.1.2.5</v>
          </cell>
          <cell r="B122" t="str">
            <v xml:space="preserve"> EQUIPO DE COMPUTO </v>
          </cell>
          <cell r="C122">
            <v>3402996.2398000001</v>
          </cell>
          <cell r="D122">
            <v>0</v>
          </cell>
          <cell r="E122">
            <v>0</v>
          </cell>
          <cell r="F122">
            <v>0</v>
          </cell>
          <cell r="G122">
            <v>3402996.2398000001</v>
          </cell>
          <cell r="H122">
            <v>0</v>
          </cell>
        </row>
        <row r="123">
          <cell r="A123" t="str">
            <v>1.1.2.1.2.5.1</v>
          </cell>
          <cell r="B123" t="str">
            <v xml:space="preserve"> EQUIPO DE COMPUTO </v>
          </cell>
          <cell r="C123">
            <v>3402996.2398000001</v>
          </cell>
          <cell r="D123">
            <v>0</v>
          </cell>
          <cell r="E123">
            <v>0</v>
          </cell>
          <cell r="F123">
            <v>0</v>
          </cell>
          <cell r="G123">
            <v>3402996.2398000001</v>
          </cell>
          <cell r="H123">
            <v>0</v>
          </cell>
        </row>
        <row r="124">
          <cell r="A124" t="str">
            <v>1.1.2.1.2.5.1.1</v>
          </cell>
          <cell r="B124" t="str">
            <v>EQUIPO DE COMPUTO</v>
          </cell>
          <cell r="C124">
            <v>3378583.3</v>
          </cell>
          <cell r="D124">
            <v>0</v>
          </cell>
          <cell r="E124">
            <v>0</v>
          </cell>
          <cell r="F124">
            <v>0</v>
          </cell>
          <cell r="G124">
            <v>3378583.3</v>
          </cell>
          <cell r="H124">
            <v>0</v>
          </cell>
        </row>
        <row r="125">
          <cell r="A125" t="str">
            <v>1.1.2.1.2.16</v>
          </cell>
          <cell r="B125" t="str">
            <v xml:space="preserve"> OTROS ACTIVOS FIJOS </v>
          </cell>
          <cell r="C125">
            <v>25900</v>
          </cell>
          <cell r="D125">
            <v>0</v>
          </cell>
          <cell r="E125">
            <v>0</v>
          </cell>
          <cell r="F125">
            <v>0</v>
          </cell>
          <cell r="G125">
            <v>25900</v>
          </cell>
          <cell r="H125">
            <v>0</v>
          </cell>
        </row>
        <row r="126">
          <cell r="A126" t="str">
            <v>1.1.2.1.2.16.1</v>
          </cell>
          <cell r="B126" t="str">
            <v xml:space="preserve"> OTROS ACTIVOS FIJOS </v>
          </cell>
          <cell r="C126">
            <v>25900</v>
          </cell>
          <cell r="D126">
            <v>0</v>
          </cell>
          <cell r="E126">
            <v>0</v>
          </cell>
          <cell r="F126">
            <v>0</v>
          </cell>
          <cell r="G126">
            <v>25900</v>
          </cell>
          <cell r="H126">
            <v>0</v>
          </cell>
        </row>
        <row r="127">
          <cell r="A127" t="str">
            <v>1.1.2.1.2.16.1.4</v>
          </cell>
          <cell r="B127" t="str">
            <v>OTROS ACTIVOS FIJOS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1.1.2.1.3</v>
          </cell>
          <cell r="B128" t="str">
            <v xml:space="preserve"> DEPRECIACIONES ACUMULADAS </v>
          </cell>
          <cell r="C128">
            <v>0</v>
          </cell>
          <cell r="D128">
            <v>7445310.914099982</v>
          </cell>
          <cell r="E128">
            <v>0</v>
          </cell>
          <cell r="F128">
            <v>63473.618000000053</v>
          </cell>
          <cell r="G128">
            <v>0</v>
          </cell>
          <cell r="H128">
            <v>7508784.5320999827</v>
          </cell>
        </row>
        <row r="129">
          <cell r="A129" t="str">
            <v>1.1.2.1.3.2</v>
          </cell>
          <cell r="B129" t="str">
            <v>DEPRECIACION ACUMULADA DE MAQUINARIA  Y EQUIPO</v>
          </cell>
          <cell r="C129">
            <v>0</v>
          </cell>
          <cell r="D129">
            <v>3951516.8511999981</v>
          </cell>
          <cell r="E129">
            <v>0</v>
          </cell>
          <cell r="F129">
            <v>61301.80590000005</v>
          </cell>
          <cell r="G129">
            <v>0</v>
          </cell>
          <cell r="H129">
            <v>4012818.6570999981</v>
          </cell>
        </row>
        <row r="130">
          <cell r="A130" t="str">
            <v>1.1.2.1.3.3</v>
          </cell>
          <cell r="B130" t="str">
            <v>DEPRECIACION ACUMULADA DE EQUIPO DE TRANSPORTE</v>
          </cell>
          <cell r="C130">
            <v>0</v>
          </cell>
          <cell r="D130">
            <v>59272.646000000001</v>
          </cell>
          <cell r="E130">
            <v>0</v>
          </cell>
          <cell r="F130">
            <v>1559.806</v>
          </cell>
          <cell r="G130">
            <v>0</v>
          </cell>
          <cell r="H130">
            <v>60832.451999999997</v>
          </cell>
        </row>
        <row r="131">
          <cell r="A131" t="str">
            <v>1.1.2.1.3.4</v>
          </cell>
          <cell r="B131" t="str">
            <v>DEPRECIACION ACUMULADA DE MOBILIARIO Y EQUIPO DE OFICINA</v>
          </cell>
          <cell r="C131">
            <v>0</v>
          </cell>
          <cell r="D131">
            <v>6643.2410000000082</v>
          </cell>
          <cell r="E131">
            <v>0</v>
          </cell>
          <cell r="F131">
            <v>102.9757</v>
          </cell>
          <cell r="G131">
            <v>0</v>
          </cell>
          <cell r="H131">
            <v>6746.2167000000081</v>
          </cell>
        </row>
        <row r="132">
          <cell r="A132" t="str">
            <v>1.1.2.1.3.5</v>
          </cell>
          <cell r="B132" t="str">
            <v>DEPRECIACION ACUMULADA DE EQUIPO DE COMPUTO</v>
          </cell>
          <cell r="C132">
            <v>0</v>
          </cell>
          <cell r="D132">
            <v>3401978.1758999838</v>
          </cell>
          <cell r="E132">
            <v>0</v>
          </cell>
          <cell r="F132">
            <v>509.03039999999999</v>
          </cell>
          <cell r="G132">
            <v>0</v>
          </cell>
          <cell r="H132">
            <v>3402487.2062999839</v>
          </cell>
        </row>
        <row r="133">
          <cell r="A133" t="str">
            <v>1.1.2.1.3.16</v>
          </cell>
          <cell r="B133" t="str">
            <v>DEPRECIACION ACUMULADA DE OTROS ACTIVOS FIJOS</v>
          </cell>
          <cell r="C133">
            <v>0</v>
          </cell>
          <cell r="D133">
            <v>25900</v>
          </cell>
          <cell r="E133">
            <v>0</v>
          </cell>
          <cell r="F133">
            <v>0</v>
          </cell>
          <cell r="G133">
            <v>0</v>
          </cell>
          <cell r="H133">
            <v>25900</v>
          </cell>
        </row>
        <row r="134">
          <cell r="A134" t="str">
            <v>1.1.2.5</v>
          </cell>
          <cell r="B134" t="str">
            <v xml:space="preserve"> OTROS ACTIVOS A LARGO PLAZO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1.1.2.5.7</v>
          </cell>
          <cell r="B135" t="str">
            <v xml:space="preserve"> DEPOSITOS EN GARANTIA </v>
          </cell>
          <cell r="C135">
            <v>86930.44</v>
          </cell>
          <cell r="D135">
            <v>0</v>
          </cell>
          <cell r="E135">
            <v>0</v>
          </cell>
          <cell r="F135">
            <v>0</v>
          </cell>
          <cell r="G135">
            <v>86930.44</v>
          </cell>
          <cell r="H135">
            <v>0</v>
          </cell>
        </row>
        <row r="136">
          <cell r="A136" t="str">
            <v>1.1.2.5.7.2</v>
          </cell>
          <cell r="B136" t="str">
            <v xml:space="preserve"> DEPOSITOS EN GARANTIA DE ARRENDAMIENTO DE BIENES INMUEBLES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1.1.2.5.7.2.1</v>
          </cell>
          <cell r="B137" t="str">
            <v xml:space="preserve">DEPOSITOS EN GARANTIA 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1.2</v>
          </cell>
          <cell r="B138" t="str">
            <v xml:space="preserve"> PASIVO </v>
          </cell>
          <cell r="C138">
            <v>0</v>
          </cell>
          <cell r="D138">
            <v>15835707.030924682</v>
          </cell>
          <cell r="E138">
            <v>2241402.8937980002</v>
          </cell>
          <cell r="F138">
            <v>2283274.2337709996</v>
          </cell>
          <cell r="G138">
            <v>0</v>
          </cell>
          <cell r="H138">
            <v>15877578.370897684</v>
          </cell>
        </row>
        <row r="139">
          <cell r="A139" t="str">
            <v>1.2.1</v>
          </cell>
          <cell r="B139" t="str">
            <v xml:space="preserve"> PASIVOS A CORTO PLAZO </v>
          </cell>
          <cell r="C139">
            <v>0</v>
          </cell>
          <cell r="D139">
            <v>15835707.030924682</v>
          </cell>
          <cell r="E139">
            <v>2241402.8937980002</v>
          </cell>
          <cell r="F139">
            <v>2283274.2337709996</v>
          </cell>
          <cell r="G139">
            <v>0</v>
          </cell>
          <cell r="H139">
            <v>15877578.370897684</v>
          </cell>
        </row>
        <row r="140">
          <cell r="A140" t="str">
            <v>1.2.1.1</v>
          </cell>
          <cell r="B140" t="str">
            <v xml:space="preserve"> PROVEEDORES </v>
          </cell>
          <cell r="C140">
            <v>0</v>
          </cell>
          <cell r="D140">
            <v>14773693.465806272</v>
          </cell>
          <cell r="E140">
            <v>1534282.8302000002</v>
          </cell>
          <cell r="F140">
            <v>1566944.5381999996</v>
          </cell>
          <cell r="G140">
            <v>0</v>
          </cell>
          <cell r="H140">
            <v>14806355.173806274</v>
          </cell>
        </row>
        <row r="141">
          <cell r="A141" t="str">
            <v>1.2.1.1.1</v>
          </cell>
          <cell r="B141" t="str">
            <v xml:space="preserve"> PROVEEDORES NACIONALES </v>
          </cell>
          <cell r="C141">
            <v>0</v>
          </cell>
          <cell r="D141">
            <v>14773693.465806272</v>
          </cell>
          <cell r="E141">
            <v>1534282.8302000002</v>
          </cell>
          <cell r="F141">
            <v>1566944.5381999996</v>
          </cell>
          <cell r="G141">
            <v>0</v>
          </cell>
          <cell r="H141">
            <v>14806355.173806274</v>
          </cell>
        </row>
        <row r="142">
          <cell r="A142" t="str">
            <v>1.2.1.1.1.1</v>
          </cell>
          <cell r="B142" t="str">
            <v xml:space="preserve">ARTROMED SA DE CV  </v>
          </cell>
          <cell r="C142">
            <v>0</v>
          </cell>
          <cell r="D142">
            <v>1224716.4000000008</v>
          </cell>
          <cell r="E142">
            <v>155433.60000000001</v>
          </cell>
          <cell r="F142">
            <v>147053.20000000001</v>
          </cell>
          <cell r="G142">
            <v>0</v>
          </cell>
          <cell r="H142">
            <v>1216336.0000000009</v>
          </cell>
        </row>
        <row r="143">
          <cell r="A143" t="str">
            <v>1.2.1.1.1.2</v>
          </cell>
          <cell r="B143" t="str">
            <v xml:space="preserve">TEMPO MEDICAL, SA DE CV  </v>
          </cell>
          <cell r="C143">
            <v>0</v>
          </cell>
          <cell r="D143">
            <v>0</v>
          </cell>
          <cell r="E143">
            <v>9048</v>
          </cell>
          <cell r="F143">
            <v>34684</v>
          </cell>
          <cell r="G143">
            <v>0</v>
          </cell>
          <cell r="H143">
            <v>25636</v>
          </cell>
        </row>
        <row r="144">
          <cell r="A144" t="str">
            <v>1.2.1.1.1.3</v>
          </cell>
          <cell r="B144" t="str">
            <v xml:space="preserve">SMITH &amp;amp; NEPHEW, S.A DE, C.V  </v>
          </cell>
          <cell r="C144">
            <v>0</v>
          </cell>
          <cell r="D144">
            <v>1570635.1076000109</v>
          </cell>
          <cell r="E144">
            <v>806729.37000000011</v>
          </cell>
          <cell r="F144">
            <v>844996.14999999956</v>
          </cell>
          <cell r="G144">
            <v>0</v>
          </cell>
          <cell r="H144">
            <v>1608901.8876000103</v>
          </cell>
        </row>
        <row r="145">
          <cell r="A145" t="str">
            <v>1.2.1.1.1.4</v>
          </cell>
          <cell r="B145" t="str">
            <v xml:space="preserve">CATARINO SEBASTIAN ESTRELLA MENDEZ  </v>
          </cell>
          <cell r="C145">
            <v>0</v>
          </cell>
          <cell r="D145">
            <v>0</v>
          </cell>
          <cell r="E145">
            <v>38133.360000000001</v>
          </cell>
          <cell r="F145">
            <v>38133.360000000001</v>
          </cell>
          <cell r="G145">
            <v>0</v>
          </cell>
          <cell r="H145">
            <v>0</v>
          </cell>
        </row>
        <row r="146">
          <cell r="A146" t="str">
            <v>1.2.1.1.1.5</v>
          </cell>
          <cell r="B146" t="str">
            <v xml:space="preserve">DISTRIBUIDORA ORTHO, S. DE R.L. DE C.V.  </v>
          </cell>
          <cell r="C146">
            <v>0</v>
          </cell>
          <cell r="D146">
            <v>57160</v>
          </cell>
          <cell r="E146">
            <v>25554.799999999999</v>
          </cell>
          <cell r="F146">
            <v>0</v>
          </cell>
          <cell r="G146">
            <v>0</v>
          </cell>
          <cell r="H146">
            <v>31605.200000000001</v>
          </cell>
        </row>
        <row r="147">
          <cell r="A147" t="str">
            <v>1.2.1.1.1.9</v>
          </cell>
          <cell r="B147" t="str">
            <v xml:space="preserve">INGENIERIA Y TECNOLOGIA ESPECIALIZADA ARMANI SA DE CV  </v>
          </cell>
          <cell r="C147">
            <v>0</v>
          </cell>
          <cell r="D147">
            <v>0</v>
          </cell>
          <cell r="E147">
            <v>251576.16</v>
          </cell>
          <cell r="F147">
            <v>251576.16</v>
          </cell>
          <cell r="G147">
            <v>0</v>
          </cell>
          <cell r="H147">
            <v>0</v>
          </cell>
        </row>
        <row r="148">
          <cell r="A148" t="str">
            <v>1.2.1.1.1.10</v>
          </cell>
          <cell r="B148" t="str">
            <v xml:space="preserve">VEHICULOS KOR S.A. DE C.V.  </v>
          </cell>
          <cell r="C148">
            <v>0</v>
          </cell>
          <cell r="D148">
            <v>0</v>
          </cell>
          <cell r="E148">
            <v>10318.02</v>
          </cell>
          <cell r="F148">
            <v>10318.0201</v>
          </cell>
          <cell r="G148">
            <v>0</v>
          </cell>
          <cell r="H148">
            <v>0</v>
          </cell>
        </row>
        <row r="149">
          <cell r="A149" t="str">
            <v>1.2.1.1.1.11</v>
          </cell>
          <cell r="B149" t="str">
            <v xml:space="preserve">CLS MEDICA EN ORTOPEDIA S DE RL DE CV  </v>
          </cell>
          <cell r="C149">
            <v>0</v>
          </cell>
          <cell r="D149">
            <v>521940.38</v>
          </cell>
          <cell r="E149">
            <v>0</v>
          </cell>
          <cell r="F149">
            <v>0</v>
          </cell>
          <cell r="G149">
            <v>0</v>
          </cell>
          <cell r="H149">
            <v>521940.38</v>
          </cell>
        </row>
        <row r="150">
          <cell r="A150" t="str">
            <v>1.2.1.1.1.12</v>
          </cell>
          <cell r="B150" t="str">
            <v xml:space="preserve">MOISES VELAZQUEZ MERIN  </v>
          </cell>
          <cell r="C150">
            <v>0</v>
          </cell>
          <cell r="D150">
            <v>348.000400000019</v>
          </cell>
          <cell r="E150">
            <v>6820.8</v>
          </cell>
          <cell r="F150">
            <v>6820.8</v>
          </cell>
          <cell r="G150">
            <v>0</v>
          </cell>
          <cell r="H150">
            <v>348.000400000019</v>
          </cell>
        </row>
        <row r="151">
          <cell r="A151" t="str">
            <v>1.2.1.1.1.14</v>
          </cell>
          <cell r="B151" t="str">
            <v xml:space="preserve">SERVICIO GASOLINERO XOLA SA DE CV  </v>
          </cell>
          <cell r="C151">
            <v>0</v>
          </cell>
          <cell r="D151">
            <v>0</v>
          </cell>
          <cell r="E151">
            <v>10000</v>
          </cell>
          <cell r="F151">
            <v>10000</v>
          </cell>
          <cell r="G151">
            <v>0</v>
          </cell>
          <cell r="H151">
            <v>0</v>
          </cell>
        </row>
        <row r="152">
          <cell r="A152" t="str">
            <v>1.2.1.1.1.15</v>
          </cell>
          <cell r="B152" t="str">
            <v xml:space="preserve">Facileasing S.A. de C.V.  </v>
          </cell>
          <cell r="C152">
            <v>0</v>
          </cell>
          <cell r="D152">
            <v>0</v>
          </cell>
          <cell r="E152">
            <v>10622.27</v>
          </cell>
          <cell r="F152">
            <v>10622.27</v>
          </cell>
          <cell r="G152">
            <v>0</v>
          </cell>
          <cell r="H152">
            <v>0</v>
          </cell>
        </row>
        <row r="153">
          <cell r="A153" t="str">
            <v>1.2.1.1.1.17</v>
          </cell>
          <cell r="B153" t="str">
            <v xml:space="preserve">MATTAR ISSI SERVICES S.A. DE C.V.  </v>
          </cell>
          <cell r="C153">
            <v>0</v>
          </cell>
          <cell r="D153">
            <v>0</v>
          </cell>
          <cell r="E153">
            <v>3273.52</v>
          </cell>
          <cell r="F153">
            <v>3273.52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54288</v>
          </cell>
          <cell r="F154">
            <v>54288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27426.350020461658</v>
          </cell>
          <cell r="E155">
            <v>0</v>
          </cell>
          <cell r="F155">
            <v>5215.2</v>
          </cell>
          <cell r="G155">
            <v>0</v>
          </cell>
          <cell r="H155">
            <v>32641.550020461658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0</v>
          </cell>
          <cell r="E156">
            <v>7540</v>
          </cell>
          <cell r="F156">
            <v>7540</v>
          </cell>
          <cell r="G156">
            <v>0</v>
          </cell>
          <cell r="H156">
            <v>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518.00129999991623</v>
          </cell>
          <cell r="E157">
            <v>1424.4001000000001</v>
          </cell>
          <cell r="F157">
            <v>1424.4001000000001</v>
          </cell>
          <cell r="G157">
            <v>0</v>
          </cell>
          <cell r="H157">
            <v>518.00129999991623</v>
          </cell>
        </row>
        <row r="158">
          <cell r="A158" t="str">
            <v>1.2.1.1.1.30</v>
          </cell>
          <cell r="B158" t="str">
            <v xml:space="preserve">7-ELEVEN MeXICO, SA DE CV  </v>
          </cell>
          <cell r="C158">
            <v>0</v>
          </cell>
          <cell r="D158">
            <v>12</v>
          </cell>
          <cell r="E158">
            <v>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1.2.1.1.1.33</v>
          </cell>
          <cell r="B159" t="str">
            <v xml:space="preserve">QUALITAS COMPAÑIA DE SEGUROS, S.A. DE C.V.  </v>
          </cell>
          <cell r="C159">
            <v>0</v>
          </cell>
          <cell r="D159">
            <v>20294.080000000009</v>
          </cell>
          <cell r="E159">
            <v>0</v>
          </cell>
          <cell r="F159">
            <v>0</v>
          </cell>
          <cell r="G159">
            <v>0</v>
          </cell>
          <cell r="H159">
            <v>20294.080000000009</v>
          </cell>
        </row>
        <row r="160">
          <cell r="A160" t="str">
            <v>1.2.1.1.1.34</v>
          </cell>
          <cell r="B160" t="str">
            <v xml:space="preserve">TELEFONOS DE MEXICO S.A.B. DE C.V.  </v>
          </cell>
          <cell r="C160">
            <v>0</v>
          </cell>
          <cell r="D160">
            <v>0</v>
          </cell>
          <cell r="E160">
            <v>3060.98</v>
          </cell>
          <cell r="F160">
            <v>3060.9800000000009</v>
          </cell>
          <cell r="G160">
            <v>0</v>
          </cell>
          <cell r="H160">
            <v>0</v>
          </cell>
        </row>
        <row r="161">
          <cell r="A161" t="str">
            <v>1.2.1.1.1.36</v>
          </cell>
          <cell r="B161" t="str">
            <v xml:space="preserve">VOLKSWAGEN LEASING SA DE CV  </v>
          </cell>
          <cell r="C161">
            <v>0</v>
          </cell>
          <cell r="D161">
            <v>47594.741000000155</v>
          </cell>
          <cell r="E161">
            <v>29574.32</v>
          </cell>
          <cell r="F161">
            <v>29574.320000000011</v>
          </cell>
          <cell r="G161">
            <v>0</v>
          </cell>
          <cell r="H161">
            <v>47594.741000000169</v>
          </cell>
        </row>
        <row r="162">
          <cell r="A162" t="str">
            <v>1.2.1.1.1.37</v>
          </cell>
          <cell r="B162" t="str">
            <v xml:space="preserve">PANTRA MED, S.A. DE C.V.  </v>
          </cell>
          <cell r="C162">
            <v>0</v>
          </cell>
          <cell r="D162">
            <v>27840</v>
          </cell>
          <cell r="E162">
            <v>0</v>
          </cell>
          <cell r="F162">
            <v>0</v>
          </cell>
          <cell r="G162">
            <v>0</v>
          </cell>
          <cell r="H162">
            <v>27840</v>
          </cell>
        </row>
        <row r="163">
          <cell r="A163" t="str">
            <v>1.2.1.1.1.38</v>
          </cell>
          <cell r="B163" t="str">
            <v xml:space="preserve">CABLEVISION S.A. DE C.V.  </v>
          </cell>
          <cell r="C163">
            <v>0</v>
          </cell>
          <cell r="D163">
            <v>199</v>
          </cell>
          <cell r="E163">
            <v>199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1.2.1.1.1.39</v>
          </cell>
          <cell r="B164" t="str">
            <v xml:space="preserve">FERRETERIA GLORIETA S.A DE C.V  </v>
          </cell>
          <cell r="C164">
            <v>0</v>
          </cell>
          <cell r="D164">
            <v>0</v>
          </cell>
          <cell r="E164">
            <v>296</v>
          </cell>
          <cell r="F164">
            <v>296</v>
          </cell>
          <cell r="G164">
            <v>0</v>
          </cell>
          <cell r="H164">
            <v>0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0</v>
          </cell>
          <cell r="E165">
            <v>2000</v>
          </cell>
          <cell r="F165">
            <v>2500</v>
          </cell>
          <cell r="G165">
            <v>0</v>
          </cell>
          <cell r="H165">
            <v>500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441.12</v>
          </cell>
          <cell r="F166">
            <v>441.12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0</v>
          </cell>
          <cell r="E167">
            <v>6162.3601000000008</v>
          </cell>
          <cell r="F167">
            <v>6162.3601000000008</v>
          </cell>
          <cell r="G167">
            <v>0</v>
          </cell>
          <cell r="H167">
            <v>0</v>
          </cell>
        </row>
        <row r="168">
          <cell r="A168" t="str">
            <v>1.2.1.1.1.55</v>
          </cell>
          <cell r="B168" t="str">
            <v xml:space="preserve">AXA Seguros, S.A. de C.V.  </v>
          </cell>
          <cell r="C168">
            <v>0</v>
          </cell>
          <cell r="D168">
            <v>38412.139999999985</v>
          </cell>
          <cell r="E168">
            <v>6402.02</v>
          </cell>
          <cell r="F168">
            <v>0</v>
          </cell>
          <cell r="G168">
            <v>0</v>
          </cell>
          <cell r="H168">
            <v>32010.119999999984</v>
          </cell>
        </row>
        <row r="169">
          <cell r="A169" t="str">
            <v>1.2.1.1.1.56</v>
          </cell>
          <cell r="B169" t="str">
            <v xml:space="preserve">MEDSTENT, S.A. DE C.V.  </v>
          </cell>
          <cell r="C169">
            <v>0</v>
          </cell>
          <cell r="D169">
            <v>10766935.579556523</v>
          </cell>
          <cell r="E169">
            <v>0</v>
          </cell>
          <cell r="F169">
            <v>5039.5977000000003</v>
          </cell>
          <cell r="G169">
            <v>0</v>
          </cell>
          <cell r="H169">
            <v>10771975.177256523</v>
          </cell>
        </row>
        <row r="170">
          <cell r="A170" t="str">
            <v>1.2.1.1.1.67</v>
          </cell>
          <cell r="B170" t="str">
            <v xml:space="preserve">Rocio Ruiz Olvera  </v>
          </cell>
          <cell r="C170">
            <v>0</v>
          </cell>
          <cell r="D170">
            <v>69191.680000000168</v>
          </cell>
          <cell r="E170">
            <v>9289.2800000000007</v>
          </cell>
          <cell r="F170">
            <v>0</v>
          </cell>
          <cell r="G170">
            <v>0</v>
          </cell>
          <cell r="H170">
            <v>59902.400000000169</v>
          </cell>
        </row>
        <row r="171">
          <cell r="A171" t="str">
            <v>1.2.1.1.1.68</v>
          </cell>
          <cell r="B171" t="str">
            <v xml:space="preserve">NR FINANCE MEXICO S.A. DE C.V. SOFOM ER  </v>
          </cell>
          <cell r="C171">
            <v>0</v>
          </cell>
          <cell r="D171">
            <v>86850</v>
          </cell>
          <cell r="E171">
            <v>0</v>
          </cell>
          <cell r="F171">
            <v>0</v>
          </cell>
          <cell r="G171">
            <v>0</v>
          </cell>
          <cell r="H171">
            <v>86850</v>
          </cell>
        </row>
        <row r="172">
          <cell r="A172" t="str">
            <v>1.2.1.1.1.69</v>
          </cell>
          <cell r="B172" t="str">
            <v xml:space="preserve">Roberto Osante Kretchmar  </v>
          </cell>
          <cell r="C172">
            <v>0</v>
          </cell>
          <cell r="D172">
            <v>50732.6</v>
          </cell>
          <cell r="E172">
            <v>0</v>
          </cell>
          <cell r="F172">
            <v>0</v>
          </cell>
          <cell r="G172">
            <v>0</v>
          </cell>
          <cell r="H172">
            <v>50732.6</v>
          </cell>
        </row>
        <row r="173">
          <cell r="A173" t="str">
            <v>1.2.1.1.1.70</v>
          </cell>
          <cell r="B173" t="str">
            <v xml:space="preserve">AT&amp;amp;T Comercializacion Movil, S. de R.L. de C.V.  </v>
          </cell>
          <cell r="C173">
            <v>0</v>
          </cell>
          <cell r="D173">
            <v>0</v>
          </cell>
          <cell r="E173">
            <v>0.28000000000000003</v>
          </cell>
          <cell r="F173">
            <v>10692.28019999999</v>
          </cell>
          <cell r="G173">
            <v>0</v>
          </cell>
          <cell r="H173">
            <v>10692.007229277146</v>
          </cell>
        </row>
        <row r="174">
          <cell r="A174" t="str">
            <v>1.2.1.1.1.74</v>
          </cell>
          <cell r="B174" t="str">
            <v xml:space="preserve">FONDO NACIONAL DE INFRAESTRUCTURA  </v>
          </cell>
          <cell r="C174">
            <v>0</v>
          </cell>
          <cell r="D174">
            <v>58</v>
          </cell>
          <cell r="E174">
            <v>116</v>
          </cell>
          <cell r="F174">
            <v>58</v>
          </cell>
          <cell r="G174">
            <v>0</v>
          </cell>
          <cell r="H174">
            <v>0</v>
          </cell>
        </row>
        <row r="175">
          <cell r="A175" t="str">
            <v>1.2.1.1.1.76</v>
          </cell>
          <cell r="B175" t="str">
            <v xml:space="preserve">CFE SUMINISTRADOR DE SERVICIOS BASICOS  </v>
          </cell>
          <cell r="C175">
            <v>0</v>
          </cell>
          <cell r="D175">
            <v>919.60000000000127</v>
          </cell>
          <cell r="E175">
            <v>333.88</v>
          </cell>
          <cell r="F175">
            <v>118.66</v>
          </cell>
          <cell r="G175">
            <v>0</v>
          </cell>
          <cell r="H175">
            <v>704.38000000000125</v>
          </cell>
        </row>
        <row r="176">
          <cell r="A176" t="str">
            <v>1.2.1.1.1.80</v>
          </cell>
          <cell r="B176" t="str">
            <v xml:space="preserve">MERAKI BARRAGAN DISTRIBUIDORES SA DE CV  </v>
          </cell>
          <cell r="C176">
            <v>0</v>
          </cell>
          <cell r="D176">
            <v>14540.860200000017</v>
          </cell>
          <cell r="E176">
            <v>8335.83</v>
          </cell>
          <cell r="F176">
            <v>187.27</v>
          </cell>
          <cell r="G176">
            <v>0</v>
          </cell>
          <cell r="H176">
            <v>6392.3002000000179</v>
          </cell>
        </row>
        <row r="177">
          <cell r="A177" t="str">
            <v>1.2.1.1.1.84</v>
          </cell>
          <cell r="B177" t="str">
            <v xml:space="preserve">Miranda Lagunas y Asociados S.C.  </v>
          </cell>
          <cell r="C177">
            <v>0</v>
          </cell>
          <cell r="D177">
            <v>178640</v>
          </cell>
          <cell r="E177">
            <v>17864</v>
          </cell>
          <cell r="F177">
            <v>17864</v>
          </cell>
          <cell r="G177">
            <v>0</v>
          </cell>
          <cell r="H177">
            <v>178640</v>
          </cell>
        </row>
        <row r="178">
          <cell r="A178" t="str">
            <v>1.2.1.1.1.85</v>
          </cell>
          <cell r="B178" t="str">
            <v xml:space="preserve">AB&amp;amp;C LEASING DE MEXICO SAPI DE CV  </v>
          </cell>
          <cell r="C178">
            <v>0</v>
          </cell>
          <cell r="D178">
            <v>0</v>
          </cell>
          <cell r="E178">
            <v>11004.47</v>
          </cell>
          <cell r="F178">
            <v>11004.47</v>
          </cell>
          <cell r="G178">
            <v>0</v>
          </cell>
          <cell r="H178">
            <v>0</v>
          </cell>
        </row>
        <row r="179">
          <cell r="A179" t="str">
            <v>1.2.1.1.1.98</v>
          </cell>
          <cell r="B179" t="str">
            <v xml:space="preserve">AUTOS PULLMAN S.A. DE C.V.  </v>
          </cell>
          <cell r="C179">
            <v>0</v>
          </cell>
          <cell r="D179">
            <v>0</v>
          </cell>
          <cell r="E179">
            <v>546</v>
          </cell>
          <cell r="F179">
            <v>546</v>
          </cell>
          <cell r="G179">
            <v>0</v>
          </cell>
          <cell r="H179">
            <v>0</v>
          </cell>
        </row>
        <row r="180">
          <cell r="A180" t="str">
            <v>1.2.1.1.1.139</v>
          </cell>
          <cell r="B180" t="str">
            <v xml:space="preserve">ORTHO CEN MÉXICO S.A DE C.V  </v>
          </cell>
          <cell r="C180">
            <v>0</v>
          </cell>
          <cell r="D180">
            <v>0</v>
          </cell>
          <cell r="E180">
            <v>7192</v>
          </cell>
          <cell r="F180">
            <v>7192</v>
          </cell>
          <cell r="G180">
            <v>0</v>
          </cell>
          <cell r="H180">
            <v>0</v>
          </cell>
        </row>
        <row r="181">
          <cell r="A181" t="str">
            <v>1.2.1.1.1.150</v>
          </cell>
          <cell r="B181" t="str">
            <v xml:space="preserve">PARK AUTO, S.A. DE C.V.  </v>
          </cell>
          <cell r="C181">
            <v>0</v>
          </cell>
          <cell r="D181">
            <v>133</v>
          </cell>
          <cell r="E181">
            <v>133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0</v>
          </cell>
          <cell r="E182">
            <v>26</v>
          </cell>
          <cell r="F182">
            <v>52</v>
          </cell>
          <cell r="G182">
            <v>0</v>
          </cell>
          <cell r="H182">
            <v>26</v>
          </cell>
        </row>
        <row r="183">
          <cell r="A183" t="str">
            <v>1.2.1.1.1.178</v>
          </cell>
          <cell r="B183" t="str">
            <v xml:space="preserve">ADT Private Security Services de México S.A. de C.V.  </v>
          </cell>
          <cell r="C183">
            <v>0</v>
          </cell>
          <cell r="D183">
            <v>1367.4499999999898</v>
          </cell>
          <cell r="E183">
            <v>1367.45</v>
          </cell>
          <cell r="F183">
            <v>1463.17</v>
          </cell>
          <cell r="G183">
            <v>0</v>
          </cell>
          <cell r="H183">
            <v>1463.1699999999898</v>
          </cell>
        </row>
        <row r="184">
          <cell r="A184" t="str">
            <v>1.2.1.1.1.187</v>
          </cell>
          <cell r="B184" t="str">
            <v xml:space="preserve">CADENA COMERCIAL OXXO, S.A. DE C.V.  </v>
          </cell>
          <cell r="C184">
            <v>0</v>
          </cell>
          <cell r="D184">
            <v>106</v>
          </cell>
          <cell r="E184">
            <v>358</v>
          </cell>
          <cell r="F184">
            <v>0</v>
          </cell>
          <cell r="G184">
            <v>0</v>
          </cell>
          <cell r="H184">
            <v>-252</v>
          </cell>
        </row>
        <row r="185">
          <cell r="A185" t="str">
            <v>1.2.1.1.1.221</v>
          </cell>
          <cell r="B185" t="str">
            <v xml:space="preserve">ENDO-LAPAROSCOPIA DE OCCIDENTE, S.A. DE C.V.  </v>
          </cell>
          <cell r="C185">
            <v>0</v>
          </cell>
          <cell r="D185">
            <v>0</v>
          </cell>
          <cell r="E185">
            <v>12180</v>
          </cell>
          <cell r="F185">
            <v>12180</v>
          </cell>
          <cell r="G185">
            <v>0</v>
          </cell>
          <cell r="H185">
            <v>0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0</v>
          </cell>
          <cell r="E186">
            <v>28.66</v>
          </cell>
          <cell r="F186">
            <v>353.66</v>
          </cell>
          <cell r="G186">
            <v>0</v>
          </cell>
          <cell r="H186">
            <v>325</v>
          </cell>
        </row>
        <row r="187">
          <cell r="A187" t="str">
            <v>1.2.1.1.1.250</v>
          </cell>
          <cell r="B187" t="str">
            <v xml:space="preserve">ALTAESPECIALIDAD MEXICO SA DE CV  </v>
          </cell>
          <cell r="C187">
            <v>0</v>
          </cell>
          <cell r="D187">
            <v>0</v>
          </cell>
          <cell r="E187">
            <v>11522.09</v>
          </cell>
          <cell r="F187">
            <v>11522.09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148</v>
          </cell>
          <cell r="E188">
            <v>0</v>
          </cell>
          <cell r="F188">
            <v>0</v>
          </cell>
          <cell r="G188">
            <v>0</v>
          </cell>
          <cell r="H188">
            <v>148</v>
          </cell>
        </row>
        <row r="189">
          <cell r="A189" t="str">
            <v>1.2.1.1.1.275</v>
          </cell>
          <cell r="B189" t="str">
            <v xml:space="preserve">JESUS ENRIQUE DE LA CRUZ CASTILLO  </v>
          </cell>
          <cell r="C189">
            <v>0</v>
          </cell>
          <cell r="D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</row>
        <row r="190">
          <cell r="A190" t="str">
            <v>1.2.1.1.1.279</v>
          </cell>
          <cell r="B190" t="str">
            <v xml:space="preserve">LANCETA HG, S.A. DE C.V.  </v>
          </cell>
          <cell r="C190">
            <v>0</v>
          </cell>
          <cell r="D190">
            <v>1521.3499999999985</v>
          </cell>
          <cell r="E190">
            <v>0</v>
          </cell>
          <cell r="F190">
            <v>0</v>
          </cell>
          <cell r="G190">
            <v>0</v>
          </cell>
          <cell r="H190">
            <v>1521.3499999999985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34474.060300000361</v>
          </cell>
          <cell r="E191">
            <v>0</v>
          </cell>
          <cell r="F191">
            <v>0</v>
          </cell>
          <cell r="G191">
            <v>0</v>
          </cell>
          <cell r="H191">
            <v>34474.060300000361</v>
          </cell>
        </row>
        <row r="192">
          <cell r="A192" t="str">
            <v>1.2.1.1.1.337</v>
          </cell>
          <cell r="B192" t="str">
            <v xml:space="preserve">AEROCOMIDAS, S.A. DE C.V.  </v>
          </cell>
          <cell r="C192">
            <v>0</v>
          </cell>
          <cell r="D192">
            <v>325</v>
          </cell>
          <cell r="E192">
            <v>325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340</v>
          </cell>
          <cell r="E193">
            <v>0</v>
          </cell>
          <cell r="F193">
            <v>0</v>
          </cell>
          <cell r="G193">
            <v>0</v>
          </cell>
          <cell r="H193">
            <v>340</v>
          </cell>
        </row>
        <row r="194">
          <cell r="A194" t="str">
            <v>1.2.1.1.1.362</v>
          </cell>
          <cell r="B194" t="str">
            <v xml:space="preserve">MARIO ALBERTO MORENO CASTAÑEDA  </v>
          </cell>
          <cell r="C194">
            <v>0</v>
          </cell>
          <cell r="D194">
            <v>6380</v>
          </cell>
          <cell r="E194">
            <v>6380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1.2.1.1.1.409</v>
          </cell>
          <cell r="B195" t="str">
            <v xml:space="preserve">Crol PFF México SAPI de CV  </v>
          </cell>
          <cell r="C195">
            <v>0</v>
          </cell>
          <cell r="D195">
            <v>0</v>
          </cell>
          <cell r="E195">
            <v>1800</v>
          </cell>
          <cell r="F195">
            <v>1800</v>
          </cell>
          <cell r="G195">
            <v>0</v>
          </cell>
          <cell r="H195">
            <v>0</v>
          </cell>
        </row>
        <row r="196">
          <cell r="A196" t="str">
            <v>1.2.1.1.1.410</v>
          </cell>
          <cell r="B196" t="str">
            <v xml:space="preserve">FIDEICOMISO IRREVOCABLE NUMERO CIB/2981  </v>
          </cell>
          <cell r="C196">
            <v>0</v>
          </cell>
          <cell r="D196">
            <v>0</v>
          </cell>
          <cell r="E196">
            <v>3447.7</v>
          </cell>
          <cell r="F196">
            <v>3447.7</v>
          </cell>
          <cell r="G196">
            <v>0</v>
          </cell>
          <cell r="H196">
            <v>0</v>
          </cell>
        </row>
        <row r="197">
          <cell r="A197" t="str">
            <v>1.2.1.1.1.515</v>
          </cell>
          <cell r="B197" t="str">
            <v xml:space="preserve">INTER MEDICA SOLUTIONS DM S.A. DE C.V.  </v>
          </cell>
          <cell r="C197">
            <v>0</v>
          </cell>
          <cell r="D197">
            <v>18901.489999999998</v>
          </cell>
          <cell r="E197">
            <v>0</v>
          </cell>
          <cell r="F197">
            <v>4025.75</v>
          </cell>
          <cell r="G197">
            <v>0</v>
          </cell>
          <cell r="H197">
            <v>22927.239999999998</v>
          </cell>
        </row>
        <row r="198">
          <cell r="A198" t="str">
            <v>1.2.1.1.1.553</v>
          </cell>
          <cell r="B198" t="str">
            <v xml:space="preserve">SEGUROS BBVA BANCOMER SA DE CV GRUPO FINANCIERO BBVA BANCOMER  </v>
          </cell>
          <cell r="C198">
            <v>0</v>
          </cell>
          <cell r="D198">
            <v>3029.99</v>
          </cell>
          <cell r="E198">
            <v>605.97</v>
          </cell>
          <cell r="F198">
            <v>0</v>
          </cell>
          <cell r="G198">
            <v>0</v>
          </cell>
          <cell r="H198">
            <v>2424.0199999999995</v>
          </cell>
        </row>
        <row r="199">
          <cell r="A199" t="str">
            <v>1.2.1.1.1.560</v>
          </cell>
          <cell r="B199" t="str">
            <v xml:space="preserve">PMC PINTURAS SA DE CV  </v>
          </cell>
          <cell r="C199">
            <v>0</v>
          </cell>
          <cell r="D199">
            <v>137.5</v>
          </cell>
          <cell r="E199">
            <v>0</v>
          </cell>
          <cell r="F199">
            <v>0</v>
          </cell>
          <cell r="G199">
            <v>0</v>
          </cell>
          <cell r="H199">
            <v>137.5</v>
          </cell>
        </row>
        <row r="200">
          <cell r="A200" t="str">
            <v>1.2.1.1.1.563</v>
          </cell>
          <cell r="B200" t="str">
            <v xml:space="preserve">CABLEBOX S.A. DE C.V.  </v>
          </cell>
          <cell r="C200">
            <v>0</v>
          </cell>
          <cell r="D200">
            <v>696</v>
          </cell>
          <cell r="E200">
            <v>0</v>
          </cell>
          <cell r="F200">
            <v>0</v>
          </cell>
          <cell r="G200">
            <v>0</v>
          </cell>
          <cell r="H200">
            <v>696</v>
          </cell>
        </row>
        <row r="201">
          <cell r="A201" t="str">
            <v>1.2.1.1.1.571</v>
          </cell>
          <cell r="B201" t="str">
            <v xml:space="preserve">MOJO REAL ESTATE, SAPI. DE C.V.  </v>
          </cell>
          <cell r="C201">
            <v>0</v>
          </cell>
          <cell r="D201">
            <v>0</v>
          </cell>
          <cell r="E201">
            <v>60</v>
          </cell>
          <cell r="F201">
            <v>60</v>
          </cell>
          <cell r="G201">
            <v>0</v>
          </cell>
          <cell r="H201">
            <v>0</v>
          </cell>
        </row>
        <row r="202">
          <cell r="A202" t="str">
            <v>1.2.1.1.1.572</v>
          </cell>
          <cell r="B202" t="str">
            <v xml:space="preserve">INMOBILIARIA HMG, SA DE CV  </v>
          </cell>
          <cell r="C202">
            <v>0</v>
          </cell>
          <cell r="D202">
            <v>0</v>
          </cell>
          <cell r="E202">
            <v>68</v>
          </cell>
          <cell r="F202">
            <v>68</v>
          </cell>
          <cell r="G202">
            <v>0</v>
          </cell>
          <cell r="H202">
            <v>0</v>
          </cell>
        </row>
        <row r="203">
          <cell r="A203" t="str">
            <v>1.2.1.1.1.576</v>
          </cell>
          <cell r="B203" t="str">
            <v xml:space="preserve">OPERADORA DE ESTACIONAMIENTOS BICENTENARIO, S.A. DE C.V.  </v>
          </cell>
          <cell r="C203">
            <v>0</v>
          </cell>
          <cell r="D203">
            <v>29</v>
          </cell>
          <cell r="E203">
            <v>29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1.2.1.1.1.598</v>
          </cell>
          <cell r="B204" t="str">
            <v xml:space="preserve">SALUCOM, S.A. DE C.V.  </v>
          </cell>
          <cell r="C204">
            <v>0</v>
          </cell>
          <cell r="D204">
            <v>0</v>
          </cell>
          <cell r="E204">
            <v>0</v>
          </cell>
          <cell r="F204">
            <v>1190</v>
          </cell>
          <cell r="G204">
            <v>0</v>
          </cell>
          <cell r="H204">
            <v>1190</v>
          </cell>
        </row>
        <row r="205">
          <cell r="A205" t="str">
            <v>1.2.1.1.1.614</v>
          </cell>
          <cell r="B205" t="str">
            <v xml:space="preserve">SERVICIOS SIMPA SA DE CV  </v>
          </cell>
          <cell r="C205">
            <v>0</v>
          </cell>
          <cell r="D205">
            <v>960.09000000000015</v>
          </cell>
          <cell r="E205">
            <v>1960.12</v>
          </cell>
          <cell r="F205">
            <v>1000.03</v>
          </cell>
          <cell r="G205">
            <v>0</v>
          </cell>
          <cell r="H205">
            <v>0</v>
          </cell>
        </row>
        <row r="206">
          <cell r="A206" t="str">
            <v>1.2.1.1.1.653</v>
          </cell>
          <cell r="B206" t="str">
            <v>BBVA BANCOMER, S.A.</v>
          </cell>
          <cell r="C206">
            <v>0</v>
          </cell>
          <cell r="D206">
            <v>0</v>
          </cell>
          <cell r="E206">
            <v>400</v>
          </cell>
          <cell r="F206">
            <v>400</v>
          </cell>
          <cell r="G206">
            <v>0</v>
          </cell>
          <cell r="H206">
            <v>0</v>
          </cell>
        </row>
        <row r="207">
          <cell r="A207" t="str">
            <v>1.2.1.1.1.657</v>
          </cell>
          <cell r="B207" t="str">
            <v xml:space="preserve">REFUGIO GONZALEZ SANCHEZ  </v>
          </cell>
          <cell r="C207">
            <v>0</v>
          </cell>
          <cell r="D207">
            <v>0</v>
          </cell>
          <cell r="E207">
            <v>0</v>
          </cell>
          <cell r="F207">
            <v>8700</v>
          </cell>
          <cell r="G207">
            <v>0</v>
          </cell>
          <cell r="H207">
            <v>8700</v>
          </cell>
        </row>
        <row r="208">
          <cell r="A208" t="str">
            <v>1.2.1.3</v>
          </cell>
          <cell r="B208" t="str">
            <v xml:space="preserve"> OBLIGACIONES ACUMULADAS </v>
          </cell>
          <cell r="C208">
            <v>0</v>
          </cell>
          <cell r="D208">
            <v>62367.273970762486</v>
          </cell>
          <cell r="E208">
            <v>151803.25</v>
          </cell>
          <cell r="F208">
            <v>134559.32020000002</v>
          </cell>
          <cell r="G208">
            <v>0</v>
          </cell>
          <cell r="H208">
            <v>45123.344170762502</v>
          </cell>
        </row>
        <row r="209">
          <cell r="A209" t="str">
            <v>1.2.1.3.1</v>
          </cell>
          <cell r="B209" t="str">
            <v xml:space="preserve"> ACREEDORES DIVERSOS </v>
          </cell>
          <cell r="C209">
            <v>0</v>
          </cell>
          <cell r="D209">
            <v>4261.5539707259277</v>
          </cell>
          <cell r="E209">
            <v>30191.72</v>
          </cell>
          <cell r="F209">
            <v>30394.370200000008</v>
          </cell>
          <cell r="G209">
            <v>0</v>
          </cell>
          <cell r="H209">
            <v>4464.204170725935</v>
          </cell>
        </row>
        <row r="210">
          <cell r="A210" t="str">
            <v>1.2.1.3.1.1</v>
          </cell>
          <cell r="B210" t="str">
            <v xml:space="preserve"> ACREEDORES DIVERSOS NACIONALES </v>
          </cell>
          <cell r="C210">
            <v>0</v>
          </cell>
          <cell r="D210">
            <v>4261.5539707259277</v>
          </cell>
          <cell r="E210">
            <v>30191.72</v>
          </cell>
          <cell r="F210">
            <v>30394.370200000008</v>
          </cell>
          <cell r="G210">
            <v>0</v>
          </cell>
          <cell r="H210">
            <v>4464.204170725935</v>
          </cell>
        </row>
        <row r="211">
          <cell r="A211" t="str">
            <v>1.2.1.3.1.1.7</v>
          </cell>
          <cell r="B211" t="str">
            <v>RICARDO RAMOS NORIEGA</v>
          </cell>
          <cell r="C211">
            <v>0</v>
          </cell>
          <cell r="D211">
            <v>1216.5500000000002</v>
          </cell>
          <cell r="E211">
            <v>0</v>
          </cell>
          <cell r="F211">
            <v>0</v>
          </cell>
          <cell r="G211">
            <v>0</v>
          </cell>
          <cell r="H211">
            <v>1216.5500000000002</v>
          </cell>
        </row>
        <row r="212">
          <cell r="A212" t="str">
            <v>1.2.1.3.1.1.11</v>
          </cell>
          <cell r="B212" t="str">
            <v>LOURDES VELAZQUEZ MERIN</v>
          </cell>
          <cell r="C212">
            <v>0</v>
          </cell>
          <cell r="D212">
            <v>3045.0039707259275</v>
          </cell>
          <cell r="E212">
            <v>30191.72</v>
          </cell>
          <cell r="F212">
            <v>30394.370200000008</v>
          </cell>
          <cell r="G212">
            <v>0</v>
          </cell>
          <cell r="H212">
            <v>3247.6541707259348</v>
          </cell>
        </row>
        <row r="213">
          <cell r="A213" t="str">
            <v>1.2.1.3.2</v>
          </cell>
          <cell r="B213" t="str">
            <v xml:space="preserve"> IMPUESTOS Y DERECHOS POR PAGAR </v>
          </cell>
          <cell r="C213">
            <v>0</v>
          </cell>
          <cell r="D213">
            <v>11134.560000000056</v>
          </cell>
          <cell r="E213">
            <v>11133</v>
          </cell>
          <cell r="F213">
            <v>17678</v>
          </cell>
          <cell r="G213">
            <v>0</v>
          </cell>
          <cell r="H213">
            <v>17679.560000000056</v>
          </cell>
        </row>
        <row r="214">
          <cell r="A214" t="str">
            <v>1.2.1.3.2.1</v>
          </cell>
          <cell r="B214" t="str">
            <v>IVA POR PAGAR</v>
          </cell>
          <cell r="C214">
            <v>0</v>
          </cell>
          <cell r="D214">
            <v>7928.5600000000559</v>
          </cell>
          <cell r="E214">
            <v>7927</v>
          </cell>
          <cell r="F214">
            <v>14615</v>
          </cell>
          <cell r="G214">
            <v>0</v>
          </cell>
          <cell r="H214">
            <v>14616.560000000056</v>
          </cell>
        </row>
        <row r="215">
          <cell r="A215" t="str">
            <v>1.2.1.3.2.3</v>
          </cell>
          <cell r="B215" t="str">
            <v>IMPUESTO ESTATAL SOBRE NOMINAS</v>
          </cell>
          <cell r="C215">
            <v>0</v>
          </cell>
          <cell r="D215">
            <v>3206</v>
          </cell>
          <cell r="E215">
            <v>3206</v>
          </cell>
          <cell r="F215">
            <v>3063</v>
          </cell>
          <cell r="G215">
            <v>0</v>
          </cell>
          <cell r="H215">
            <v>3063</v>
          </cell>
        </row>
        <row r="216">
          <cell r="A216" t="str">
            <v>1.2.1.3.3</v>
          </cell>
          <cell r="B216" t="str">
            <v xml:space="preserve"> CONTRIBUCIONES DE SEGURIDAD SOCIAL POR PAGAR </v>
          </cell>
          <cell r="C216">
            <v>0</v>
          </cell>
          <cell r="D216">
            <v>36710.290000000154</v>
          </cell>
          <cell r="E216">
            <v>36710.29</v>
          </cell>
          <cell r="F216">
            <v>12718.71</v>
          </cell>
          <cell r="G216">
            <v>0</v>
          </cell>
          <cell r="H216">
            <v>12718.710000000154</v>
          </cell>
        </row>
        <row r="217">
          <cell r="A217" t="str">
            <v>1.2.1.3.3.1</v>
          </cell>
          <cell r="B217" t="str">
            <v>CUOTAS PATRONALES IMSS POR PAGAR</v>
          </cell>
          <cell r="C217">
            <v>0</v>
          </cell>
          <cell r="D217">
            <v>12328.810000000172</v>
          </cell>
          <cell r="E217">
            <v>12328.81</v>
          </cell>
          <cell r="F217">
            <v>12718.71</v>
          </cell>
          <cell r="G217">
            <v>0</v>
          </cell>
          <cell r="H217">
            <v>12718.710000000172</v>
          </cell>
        </row>
        <row r="218">
          <cell r="A218" t="str">
            <v>1.2.1.3.3.2</v>
          </cell>
          <cell r="B218" t="str">
            <v>APORTACIONES AL INFONAVIT POR PAGAR</v>
          </cell>
          <cell r="C218">
            <v>0</v>
          </cell>
          <cell r="D218">
            <v>12010.590000000026</v>
          </cell>
          <cell r="E218">
            <v>12010.59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1.2.1.3.3.3</v>
          </cell>
          <cell r="B219" t="str">
            <v>APORTACIONES AL SAR POR PAGAR</v>
          </cell>
          <cell r="C219">
            <v>0</v>
          </cell>
          <cell r="D219">
            <v>12370.889999999956</v>
          </cell>
          <cell r="E219">
            <v>12370.89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1.2.1.3.4</v>
          </cell>
          <cell r="B220" t="str">
            <v xml:space="preserve"> BENEFICIOS A LOS EMPLEADOS </v>
          </cell>
          <cell r="C220">
            <v>0</v>
          </cell>
          <cell r="D220">
            <v>10260.870000036346</v>
          </cell>
          <cell r="E220">
            <v>73768.239999999991</v>
          </cell>
          <cell r="F220">
            <v>73768.240000000005</v>
          </cell>
          <cell r="G220">
            <v>0</v>
          </cell>
          <cell r="H220">
            <v>10260.870000036361</v>
          </cell>
        </row>
        <row r="221">
          <cell r="A221" t="str">
            <v>1.2.1.3.4.1</v>
          </cell>
          <cell r="B221" t="str">
            <v xml:space="preserve"> BENEFICIOS DIRECTOS </v>
          </cell>
          <cell r="C221">
            <v>0</v>
          </cell>
          <cell r="D221">
            <v>10260.870000036346</v>
          </cell>
          <cell r="E221">
            <v>73768.239999999991</v>
          </cell>
          <cell r="F221">
            <v>73768.240000000005</v>
          </cell>
          <cell r="G221">
            <v>0</v>
          </cell>
          <cell r="H221">
            <v>10260.870000036361</v>
          </cell>
        </row>
        <row r="222">
          <cell r="A222" t="str">
            <v>1.2.1.3.4.1.1</v>
          </cell>
          <cell r="B222" t="str">
            <v xml:space="preserve"> SUELDOS POR PAGAR </v>
          </cell>
          <cell r="C222">
            <v>0</v>
          </cell>
          <cell r="D222">
            <v>0</v>
          </cell>
          <cell r="E222">
            <v>73768.239999999991</v>
          </cell>
          <cell r="F222">
            <v>73768.240000000005</v>
          </cell>
          <cell r="G222">
            <v>0</v>
          </cell>
          <cell r="H222">
            <v>0</v>
          </cell>
        </row>
        <row r="223">
          <cell r="A223" t="str">
            <v>1.2.1.3.4.1.1.1</v>
          </cell>
          <cell r="B223" t="str">
            <v>SUELDOS POR PAGAR</v>
          </cell>
          <cell r="C223">
            <v>0</v>
          </cell>
          <cell r="D223">
            <v>0</v>
          </cell>
          <cell r="E223">
            <v>73768.239999999991</v>
          </cell>
          <cell r="F223">
            <v>73768.240000000005</v>
          </cell>
          <cell r="G223">
            <v>0</v>
          </cell>
          <cell r="H223">
            <v>0</v>
          </cell>
        </row>
        <row r="224">
          <cell r="A224" t="str">
            <v>1.2.1.3.4.1.5</v>
          </cell>
          <cell r="B224" t="str">
            <v>PARTICIPACION DE LOS TRABAJADORES EN LAS UTILIDADES POR PAGAR</v>
          </cell>
          <cell r="C224">
            <v>0</v>
          </cell>
          <cell r="D224">
            <v>10260.870000000024</v>
          </cell>
          <cell r="E224">
            <v>0</v>
          </cell>
          <cell r="F224">
            <v>0</v>
          </cell>
          <cell r="G224">
            <v>0</v>
          </cell>
          <cell r="H224">
            <v>10260.870000000024</v>
          </cell>
        </row>
        <row r="225">
          <cell r="A225" t="str">
            <v>1.2.1.4</v>
          </cell>
          <cell r="B225" t="str">
            <v xml:space="preserve"> RETENCIONES DE EFECTIVO Y COBROS POR CUENTA DE TERCEROS </v>
          </cell>
          <cell r="C225">
            <v>0</v>
          </cell>
          <cell r="D225">
            <v>52701.359999999717</v>
          </cell>
          <cell r="E225">
            <v>63841.04</v>
          </cell>
          <cell r="F225">
            <v>36852.94</v>
          </cell>
          <cell r="G225">
            <v>0</v>
          </cell>
          <cell r="H225">
            <v>25713.259999999718</v>
          </cell>
        </row>
        <row r="226">
          <cell r="A226" t="str">
            <v>1.2.1.4.1</v>
          </cell>
          <cell r="B226" t="str">
            <v xml:space="preserve"> IMPUESTOS RETENIDOS </v>
          </cell>
          <cell r="C226">
            <v>0</v>
          </cell>
          <cell r="D226">
            <v>24515.739999999882</v>
          </cell>
          <cell r="E226">
            <v>30193.47</v>
          </cell>
          <cell r="F226">
            <v>20672.05</v>
          </cell>
          <cell r="G226">
            <v>0</v>
          </cell>
          <cell r="H226">
            <v>14994.319999999881</v>
          </cell>
        </row>
        <row r="227">
          <cell r="A227" t="str">
            <v>1.2.1.4.1.1</v>
          </cell>
          <cell r="B227" t="str">
            <v xml:space="preserve"> IMPUESTO SOBRE LA RENTA RETENIDO </v>
          </cell>
          <cell r="C227">
            <v>0</v>
          </cell>
          <cell r="D227">
            <v>14196.959999999883</v>
          </cell>
          <cell r="E227">
            <v>18874</v>
          </cell>
          <cell r="F227">
            <v>13640.81</v>
          </cell>
          <cell r="G227">
            <v>0</v>
          </cell>
          <cell r="H227">
            <v>8963.7699999998822</v>
          </cell>
        </row>
        <row r="228">
          <cell r="A228" t="str">
            <v>1.2.1.4.1.1.1</v>
          </cell>
          <cell r="B228" t="str">
            <v xml:space="preserve"> ISR RETENIDO A RESIDENTES EN EL PAIS </v>
          </cell>
          <cell r="C228">
            <v>0</v>
          </cell>
          <cell r="D228">
            <v>14196.959999999883</v>
          </cell>
          <cell r="E228">
            <v>18874</v>
          </cell>
          <cell r="F228">
            <v>13640.81</v>
          </cell>
          <cell r="G228">
            <v>0</v>
          </cell>
          <cell r="H228">
            <v>8963.7699999998822</v>
          </cell>
        </row>
        <row r="229">
          <cell r="A229" t="str">
            <v>1.2.1.4.1.1.1.1</v>
          </cell>
          <cell r="B229" t="str">
            <v>ISR RETENIDO POR SALARIOS</v>
          </cell>
          <cell r="C229">
            <v>0</v>
          </cell>
          <cell r="D229">
            <v>7640.3699999999953</v>
          </cell>
          <cell r="E229">
            <v>12317</v>
          </cell>
          <cell r="F229">
            <v>9640.81</v>
          </cell>
          <cell r="G229">
            <v>0</v>
          </cell>
          <cell r="H229">
            <v>4964.1799999999948</v>
          </cell>
        </row>
        <row r="230">
          <cell r="A230" t="str">
            <v>1.2.1.4.1.1.1.4</v>
          </cell>
          <cell r="B230" t="str">
            <v>ISR RETENIDO POR ARRENDAMIENTOS AL 10%</v>
          </cell>
          <cell r="C230">
            <v>0</v>
          </cell>
          <cell r="D230">
            <v>6556.9399999998859</v>
          </cell>
          <cell r="E230">
            <v>6557</v>
          </cell>
          <cell r="F230">
            <v>4000</v>
          </cell>
          <cell r="G230">
            <v>0</v>
          </cell>
          <cell r="H230">
            <v>3999.9399999998859</v>
          </cell>
        </row>
        <row r="231">
          <cell r="A231" t="str">
            <v>1.2.1.4.1.1.1.5</v>
          </cell>
          <cell r="B231" t="str">
            <v>ISR RETENIDO POR HONORARIOS AL 10%</v>
          </cell>
          <cell r="C231">
            <v>0</v>
          </cell>
          <cell r="D231">
            <v>-0.34999999999854481</v>
          </cell>
          <cell r="E231">
            <v>0</v>
          </cell>
          <cell r="F231">
            <v>0</v>
          </cell>
          <cell r="G231">
            <v>0</v>
          </cell>
          <cell r="H231">
            <v>-0.34999999999854481</v>
          </cell>
        </row>
        <row r="232">
          <cell r="A232" t="str">
            <v>1.2.1.4.1.2</v>
          </cell>
          <cell r="B232" t="str">
            <v xml:space="preserve"> IMPUESTO AL VALOR AGREGADO RETENIDO </v>
          </cell>
          <cell r="C232">
            <v>0</v>
          </cell>
          <cell r="D232">
            <v>6993.630000000092</v>
          </cell>
          <cell r="E232">
            <v>6995</v>
          </cell>
          <cell r="F232">
            <v>4266.6400000000003</v>
          </cell>
          <cell r="G232">
            <v>0</v>
          </cell>
          <cell r="H232">
            <v>4265.2700000000923</v>
          </cell>
        </row>
        <row r="233">
          <cell r="A233" t="str">
            <v>1.2.1.4.1.2.1</v>
          </cell>
          <cell r="B233" t="str">
            <v>IVA RETENIDO POR PAGAR</v>
          </cell>
          <cell r="C233">
            <v>0</v>
          </cell>
          <cell r="D233">
            <v>6993.630000000092</v>
          </cell>
          <cell r="E233">
            <v>6995</v>
          </cell>
          <cell r="F233">
            <v>4266.6400000000003</v>
          </cell>
          <cell r="G233">
            <v>0</v>
          </cell>
          <cell r="H233">
            <v>4265.2700000000923</v>
          </cell>
        </row>
        <row r="234">
          <cell r="A234" t="str">
            <v>1.2.1.4.1.4</v>
          </cell>
          <cell r="B234" t="str">
            <v xml:space="preserve"> CUOTAS OBRERAS IMSS </v>
          </cell>
          <cell r="C234">
            <v>0</v>
          </cell>
          <cell r="D234">
            <v>3325.1499999999069</v>
          </cell>
          <cell r="E234">
            <v>4324.47</v>
          </cell>
          <cell r="F234">
            <v>2764.6</v>
          </cell>
          <cell r="G234">
            <v>0</v>
          </cell>
          <cell r="H234">
            <v>1765.2799999999065</v>
          </cell>
        </row>
        <row r="235">
          <cell r="A235" t="str">
            <v>1.2.1.4.1.4.1</v>
          </cell>
          <cell r="B235" t="str">
            <v>CUOTAS OBRERAS IMSS</v>
          </cell>
          <cell r="C235">
            <v>0</v>
          </cell>
          <cell r="D235">
            <v>3325.1499999999069</v>
          </cell>
          <cell r="E235">
            <v>4324.47</v>
          </cell>
          <cell r="F235">
            <v>2764.6</v>
          </cell>
          <cell r="G235">
            <v>0</v>
          </cell>
          <cell r="H235">
            <v>1765.2799999999065</v>
          </cell>
        </row>
        <row r="236">
          <cell r="A236" t="str">
            <v>1.2.1.4.2</v>
          </cell>
          <cell r="B236" t="str">
            <v xml:space="preserve"> COBROS POR CUENTA DE TERCEROS </v>
          </cell>
          <cell r="C236">
            <v>0</v>
          </cell>
          <cell r="D236">
            <v>28185.619999999835</v>
          </cell>
          <cell r="E236">
            <v>33647.57</v>
          </cell>
          <cell r="F236">
            <v>16180.89</v>
          </cell>
          <cell r="G236">
            <v>0</v>
          </cell>
          <cell r="H236">
            <v>10718.939999999835</v>
          </cell>
        </row>
        <row r="237">
          <cell r="A237" t="str">
            <v>1.2.1.4.2.1</v>
          </cell>
          <cell r="B237" t="str">
            <v>AMORTIZACION DE CREDITOS INFONAVIT</v>
          </cell>
          <cell r="C237">
            <v>0</v>
          </cell>
          <cell r="D237">
            <v>22842.640000000247</v>
          </cell>
          <cell r="E237">
            <v>33647.57</v>
          </cell>
          <cell r="F237">
            <v>16180.89</v>
          </cell>
          <cell r="G237">
            <v>0</v>
          </cell>
          <cell r="H237">
            <v>5375.9600000002465</v>
          </cell>
        </row>
        <row r="238">
          <cell r="A238" t="str">
            <v>1.2.1.4.2.3</v>
          </cell>
          <cell r="B238" t="str">
            <v>APORTACION VOLUNTARIA AL SAR</v>
          </cell>
          <cell r="C238">
            <v>0</v>
          </cell>
          <cell r="D238">
            <v>5125.71</v>
          </cell>
          <cell r="E238">
            <v>0</v>
          </cell>
          <cell r="F238">
            <v>0</v>
          </cell>
          <cell r="G238">
            <v>0</v>
          </cell>
          <cell r="H238">
            <v>5125.71</v>
          </cell>
        </row>
        <row r="239">
          <cell r="A239" t="str">
            <v>1.2.1.4.2.6</v>
          </cell>
          <cell r="B239" t="str">
            <v>PENSION ALIMENTICIA</v>
          </cell>
          <cell r="C239">
            <v>0</v>
          </cell>
          <cell r="D239">
            <v>217.2699999999968</v>
          </cell>
          <cell r="E239">
            <v>0</v>
          </cell>
          <cell r="F239">
            <v>0</v>
          </cell>
          <cell r="G239">
            <v>0</v>
          </cell>
          <cell r="H239">
            <v>217.2699999999968</v>
          </cell>
        </row>
        <row r="240">
          <cell r="A240" t="str">
            <v>1.2.1.5</v>
          </cell>
          <cell r="B240" t="str">
            <v xml:space="preserve"> ANTICIPOS DE CLIENTES </v>
          </cell>
          <cell r="C240">
            <v>0</v>
          </cell>
          <cell r="D240">
            <v>64480.482818486955</v>
          </cell>
          <cell r="E240">
            <v>0</v>
          </cell>
          <cell r="F240">
            <v>43117.146499999995</v>
          </cell>
          <cell r="G240">
            <v>0</v>
          </cell>
          <cell r="H240">
            <v>107597.6293184869</v>
          </cell>
        </row>
        <row r="241">
          <cell r="A241" t="str">
            <v>1.2.1.5.1</v>
          </cell>
          <cell r="B241" t="str">
            <v xml:space="preserve"> ANTICIPOS DE CLIENTES </v>
          </cell>
          <cell r="C241">
            <v>0</v>
          </cell>
          <cell r="D241">
            <v>64480.482818486955</v>
          </cell>
          <cell r="E241">
            <v>0</v>
          </cell>
          <cell r="F241">
            <v>43117.146499999995</v>
          </cell>
          <cell r="G241">
            <v>0</v>
          </cell>
          <cell r="H241">
            <v>107597.6293184869</v>
          </cell>
        </row>
        <row r="242">
          <cell r="A242" t="str">
            <v>1.2.1.5.1.1</v>
          </cell>
          <cell r="B242" t="str">
            <v xml:space="preserve"> ANTICIPOS DE CLIENTES NACIONALES </v>
          </cell>
          <cell r="C242">
            <v>0</v>
          </cell>
          <cell r="D242">
            <v>64480.482818486955</v>
          </cell>
          <cell r="E242">
            <v>0</v>
          </cell>
          <cell r="F242">
            <v>43117.146499999995</v>
          </cell>
          <cell r="G242">
            <v>0</v>
          </cell>
          <cell r="H242">
            <v>107597.6293184869</v>
          </cell>
        </row>
        <row r="243">
          <cell r="A243" t="str">
            <v>1.2.1.5.1.1.1</v>
          </cell>
          <cell r="B243" t="str">
            <v xml:space="preserve">PUBLICO EN GENERAL  </v>
          </cell>
          <cell r="C243">
            <v>0</v>
          </cell>
          <cell r="D243">
            <v>25112.542559866095</v>
          </cell>
          <cell r="E243">
            <v>0</v>
          </cell>
          <cell r="F243">
            <v>20521.5517</v>
          </cell>
          <cell r="G243">
            <v>0</v>
          </cell>
          <cell r="H243">
            <v>45634.094259866091</v>
          </cell>
        </row>
        <row r="244">
          <cell r="A244" t="str">
            <v>1.2.1.5.1.1.13</v>
          </cell>
          <cell r="B244" t="str">
            <v xml:space="preserve">AXA Seguros, S.A. de C.V.  </v>
          </cell>
          <cell r="C244">
            <v>0</v>
          </cell>
          <cell r="D244">
            <v>29.431034000001091</v>
          </cell>
          <cell r="E244">
            <v>0</v>
          </cell>
          <cell r="F244">
            <v>0</v>
          </cell>
          <cell r="G244">
            <v>0</v>
          </cell>
          <cell r="H244">
            <v>29.431034000001091</v>
          </cell>
        </row>
        <row r="245">
          <cell r="A245" t="str">
            <v>1.2.1.5.1.1.42</v>
          </cell>
          <cell r="B245" t="str">
            <v xml:space="preserve">ORTHOPEDIC MEDICAL CENTER S.A. DE C.V.  </v>
          </cell>
          <cell r="C245">
            <v>0</v>
          </cell>
          <cell r="D245">
            <v>1000</v>
          </cell>
          <cell r="E245">
            <v>0</v>
          </cell>
          <cell r="F245">
            <v>0</v>
          </cell>
          <cell r="G245">
            <v>0</v>
          </cell>
          <cell r="H245">
            <v>1000</v>
          </cell>
        </row>
        <row r="246">
          <cell r="A246" t="str">
            <v>1.2.1.5.1.1.83</v>
          </cell>
          <cell r="B246" t="str">
            <v xml:space="preserve">BRILOS DE MÉXICO S.A. DE C.V.  </v>
          </cell>
          <cell r="C246">
            <v>0</v>
          </cell>
          <cell r="D246">
            <v>21687.125284379465</v>
          </cell>
          <cell r="E246">
            <v>0</v>
          </cell>
          <cell r="F246">
            <v>10345.594800000001</v>
          </cell>
          <cell r="G246">
            <v>0</v>
          </cell>
          <cell r="H246">
            <v>32032.720084379464</v>
          </cell>
        </row>
        <row r="247">
          <cell r="A247" t="str">
            <v>1.2.1.5.1.1.106</v>
          </cell>
          <cell r="B247" t="str">
            <v xml:space="preserve">VOLKSWAGEN LEASING SA DE CV  </v>
          </cell>
          <cell r="C247">
            <v>0</v>
          </cell>
          <cell r="D247">
            <v>12749.956897</v>
          </cell>
          <cell r="E247">
            <v>0</v>
          </cell>
          <cell r="F247">
            <v>0</v>
          </cell>
          <cell r="G247">
            <v>0</v>
          </cell>
          <cell r="H247">
            <v>12749.956897</v>
          </cell>
        </row>
        <row r="248">
          <cell r="A248" t="str">
            <v>1.2.1.5.1.1.121</v>
          </cell>
          <cell r="B248" t="str">
            <v xml:space="preserve">HBD CENTRO DE CIRUGIA DE CORTA ESTANCIA MEXICO UNO S A P I DE C V  </v>
          </cell>
          <cell r="C248">
            <v>0</v>
          </cell>
          <cell r="D248">
            <v>1000</v>
          </cell>
          <cell r="E248">
            <v>0</v>
          </cell>
          <cell r="F248">
            <v>0</v>
          </cell>
          <cell r="G248">
            <v>0</v>
          </cell>
          <cell r="H248">
            <v>1000</v>
          </cell>
        </row>
        <row r="249">
          <cell r="A249" t="str">
            <v>1.2.1.5.1.1.122</v>
          </cell>
          <cell r="B249" t="str">
            <v>CARLOS PONCE BIUSTOS</v>
          </cell>
          <cell r="C249">
            <v>0</v>
          </cell>
          <cell r="D249">
            <v>15.862069</v>
          </cell>
          <cell r="E249">
            <v>0</v>
          </cell>
          <cell r="F249">
            <v>0</v>
          </cell>
          <cell r="G249">
            <v>0</v>
          </cell>
          <cell r="H249">
            <v>15.862069</v>
          </cell>
        </row>
        <row r="250">
          <cell r="A250" t="str">
            <v>1.2.1.5.1.1.123</v>
          </cell>
          <cell r="B250" t="str">
            <v>FLOR ADRIANA LUNA JAIME</v>
          </cell>
          <cell r="C250">
            <v>0</v>
          </cell>
          <cell r="D250">
            <v>27.043102999999999</v>
          </cell>
          <cell r="E250">
            <v>0</v>
          </cell>
          <cell r="F250">
            <v>0</v>
          </cell>
          <cell r="G250">
            <v>0</v>
          </cell>
          <cell r="H250">
            <v>27.043102999999999</v>
          </cell>
        </row>
        <row r="251">
          <cell r="A251" t="str">
            <v>1.2.1.5.1.1.124</v>
          </cell>
          <cell r="B251" t="str">
            <v>SERGIO GABRIEL NOGUEIRA PARRODI</v>
          </cell>
          <cell r="C251">
            <v>0</v>
          </cell>
          <cell r="D251">
            <v>14.543103</v>
          </cell>
          <cell r="E251">
            <v>0</v>
          </cell>
          <cell r="F251">
            <v>0</v>
          </cell>
          <cell r="G251">
            <v>0</v>
          </cell>
          <cell r="H251">
            <v>14.543103</v>
          </cell>
        </row>
        <row r="252">
          <cell r="A252" t="str">
            <v>1.2.1.5.1.1.126</v>
          </cell>
          <cell r="B252" t="str">
            <v>JANET IVON RODRIGUEZ CASTILLO</v>
          </cell>
          <cell r="C252">
            <v>0</v>
          </cell>
          <cell r="D252">
            <v>8.3448279999999997</v>
          </cell>
          <cell r="E252">
            <v>0</v>
          </cell>
          <cell r="F252">
            <v>0</v>
          </cell>
          <cell r="G252">
            <v>0</v>
          </cell>
          <cell r="H252">
            <v>8.3448279999999997</v>
          </cell>
        </row>
        <row r="253">
          <cell r="A253" t="str">
            <v>1.2.1.5.1.1.127</v>
          </cell>
          <cell r="B253" t="str">
            <v>SOFIA KARINA KURI GARCIA</v>
          </cell>
          <cell r="C253">
            <v>0</v>
          </cell>
          <cell r="D253">
            <v>335.62927199999831</v>
          </cell>
          <cell r="E253">
            <v>0</v>
          </cell>
          <cell r="F253">
            <v>0</v>
          </cell>
          <cell r="G253">
            <v>0</v>
          </cell>
          <cell r="H253">
            <v>335.62927199999831</v>
          </cell>
        </row>
        <row r="254">
          <cell r="A254" t="str">
            <v>1.2.1.5.1.1.140</v>
          </cell>
          <cell r="B254" t="str">
            <v>ELSA AMELIA JUAREZ ROJAS</v>
          </cell>
          <cell r="C254">
            <v>0</v>
          </cell>
          <cell r="D254">
            <v>2500</v>
          </cell>
          <cell r="E254">
            <v>0</v>
          </cell>
          <cell r="F254">
            <v>12250</v>
          </cell>
          <cell r="G254">
            <v>0</v>
          </cell>
          <cell r="H254">
            <v>14750</v>
          </cell>
        </row>
        <row r="255">
          <cell r="A255" t="str">
            <v>1.2.1.8</v>
          </cell>
          <cell r="B255" t="str">
            <v xml:space="preserve"> PASIVOS FINANCIEROS E INSTRUMENTOS FINANCIEROS DE DEUDA </v>
          </cell>
          <cell r="C255">
            <v>0</v>
          </cell>
          <cell r="D255">
            <v>268902.22999999963</v>
          </cell>
          <cell r="E255">
            <v>26485.02</v>
          </cell>
          <cell r="F255">
            <v>16576.7</v>
          </cell>
          <cell r="G255">
            <v>0</v>
          </cell>
          <cell r="H255">
            <v>258993.90999999963</v>
          </cell>
        </row>
        <row r="256">
          <cell r="A256" t="str">
            <v>1.2.1.8.1</v>
          </cell>
          <cell r="B256" t="str">
            <v xml:space="preserve"> DOCUMENTOS POR PAGAR </v>
          </cell>
          <cell r="C256">
            <v>0</v>
          </cell>
          <cell r="D256">
            <v>268902.22999999963</v>
          </cell>
          <cell r="E256">
            <v>26485.02</v>
          </cell>
          <cell r="F256">
            <v>16576.7</v>
          </cell>
          <cell r="G256">
            <v>0</v>
          </cell>
          <cell r="H256">
            <v>258993.90999999963</v>
          </cell>
        </row>
        <row r="257">
          <cell r="A257" t="str">
            <v>1.2.1.8.1.1</v>
          </cell>
          <cell r="B257" t="str">
            <v xml:space="preserve"> PRESTAMOS BANCARIOS </v>
          </cell>
          <cell r="C257">
            <v>0</v>
          </cell>
          <cell r="D257">
            <v>268902.22999999963</v>
          </cell>
          <cell r="E257">
            <v>26485.02</v>
          </cell>
          <cell r="F257">
            <v>16576.7</v>
          </cell>
          <cell r="G257">
            <v>0</v>
          </cell>
          <cell r="H257">
            <v>258993.90999999963</v>
          </cell>
        </row>
        <row r="258">
          <cell r="A258" t="str">
            <v>1.2.1.8.1.1.1</v>
          </cell>
          <cell r="B258" t="str">
            <v xml:space="preserve"> PRESTAMOS BANCARIOS NACIONALES </v>
          </cell>
          <cell r="C258">
            <v>0</v>
          </cell>
          <cell r="D258">
            <v>268902.22999999963</v>
          </cell>
          <cell r="E258">
            <v>26485.02</v>
          </cell>
          <cell r="F258">
            <v>16576.7</v>
          </cell>
          <cell r="G258">
            <v>0</v>
          </cell>
          <cell r="H258">
            <v>258993.90999999963</v>
          </cell>
        </row>
        <row r="259">
          <cell r="A259" t="str">
            <v>1.2.1.8.1.1.1.1</v>
          </cell>
          <cell r="B259" t="str">
            <v>T.E. JOSE LUCIO FUENTES LUCIO</v>
          </cell>
          <cell r="C259">
            <v>0</v>
          </cell>
          <cell r="D259">
            <v>148536.6399999999</v>
          </cell>
          <cell r="E259">
            <v>15923.37</v>
          </cell>
          <cell r="F259">
            <v>13954.57</v>
          </cell>
          <cell r="G259">
            <v>0</v>
          </cell>
          <cell r="H259">
            <v>146567.83999999991</v>
          </cell>
        </row>
        <row r="260">
          <cell r="A260" t="str">
            <v>1.2.1.8.1.1.1.2</v>
          </cell>
          <cell r="B260" t="str">
            <v>T.E. LOURDES  VELAZQUEZ MARIN</v>
          </cell>
          <cell r="C260">
            <v>0</v>
          </cell>
          <cell r="D260">
            <v>120365.58999999973</v>
          </cell>
          <cell r="E260">
            <v>10561.65</v>
          </cell>
          <cell r="F260">
            <v>2622.13</v>
          </cell>
          <cell r="G260">
            <v>0</v>
          </cell>
          <cell r="H260">
            <v>112426.06999999973</v>
          </cell>
        </row>
        <row r="261">
          <cell r="A261" t="str">
            <v>1.2.1.11</v>
          </cell>
          <cell r="B261" t="str">
            <v xml:space="preserve"> OTROS PASIVOS A CORTO PLAZO </v>
          </cell>
          <cell r="C261">
            <v>0</v>
          </cell>
          <cell r="D261">
            <v>613562.21832916141</v>
          </cell>
          <cell r="E261">
            <v>464990.75359799992</v>
          </cell>
          <cell r="F261">
            <v>485223.5888710001</v>
          </cell>
          <cell r="G261">
            <v>0</v>
          </cell>
          <cell r="H261">
            <v>633795.05360216147</v>
          </cell>
        </row>
        <row r="262">
          <cell r="A262" t="str">
            <v>1.2.1.11.1</v>
          </cell>
          <cell r="B262" t="str">
            <v xml:space="preserve"> IMPUESTOS TRASLADADOS COBRADOS </v>
          </cell>
          <cell r="C262">
            <v>0</v>
          </cell>
          <cell r="D262">
            <v>1.4268478807061911</v>
          </cell>
          <cell r="E262">
            <v>226990.88</v>
          </cell>
          <cell r="F262">
            <v>226991.16709800001</v>
          </cell>
          <cell r="G262">
            <v>0</v>
          </cell>
          <cell r="H262">
            <v>1.7139458807068877</v>
          </cell>
        </row>
        <row r="263">
          <cell r="A263" t="str">
            <v>1.2.1.11.1.1</v>
          </cell>
          <cell r="B263" t="str">
            <v xml:space="preserve"> IVA TRASLADADO COBRADO </v>
          </cell>
          <cell r="C263">
            <v>0</v>
          </cell>
          <cell r="D263">
            <v>1.4268478807061911</v>
          </cell>
          <cell r="E263">
            <v>226990.88</v>
          </cell>
          <cell r="F263">
            <v>226991.16709800001</v>
          </cell>
          <cell r="G263">
            <v>0</v>
          </cell>
          <cell r="H263">
            <v>1.7139458807068877</v>
          </cell>
        </row>
        <row r="264">
          <cell r="A264" t="str">
            <v>1.2.1.11.1.1.1</v>
          </cell>
          <cell r="B264" t="str">
            <v>IVA TRASLADADO COBRADO</v>
          </cell>
          <cell r="C264">
            <v>0</v>
          </cell>
          <cell r="D264">
            <v>1.4268478807061911</v>
          </cell>
          <cell r="E264">
            <v>226990.88</v>
          </cell>
          <cell r="F264">
            <v>226991.16709800001</v>
          </cell>
          <cell r="G264">
            <v>0</v>
          </cell>
          <cell r="H264">
            <v>1.7139458807068877</v>
          </cell>
        </row>
        <row r="265">
          <cell r="A265" t="str">
            <v>1.2.1.11.2</v>
          </cell>
          <cell r="B265" t="str">
            <v xml:space="preserve"> IMPUESTOS TRASLADADOS NO COBRADOS </v>
          </cell>
          <cell r="C265">
            <v>0</v>
          </cell>
          <cell r="D265">
            <v>613560.7914812807</v>
          </cell>
          <cell r="E265">
            <v>220092.42359799991</v>
          </cell>
          <cell r="F265">
            <v>239443.65177300011</v>
          </cell>
          <cell r="G265">
            <v>0</v>
          </cell>
          <cell r="H265">
            <v>632912.01965628087</v>
          </cell>
        </row>
        <row r="266">
          <cell r="A266" t="str">
            <v>1.2.1.11.2.1</v>
          </cell>
          <cell r="B266" t="str">
            <v xml:space="preserve"> IVA TRASLADADO NO COBRADO </v>
          </cell>
          <cell r="C266">
            <v>0</v>
          </cell>
          <cell r="D266">
            <v>613560.7914812807</v>
          </cell>
          <cell r="E266">
            <v>220092.42359799991</v>
          </cell>
          <cell r="F266">
            <v>239443.65177300011</v>
          </cell>
          <cell r="G266">
            <v>0</v>
          </cell>
          <cell r="H266">
            <v>632912.01965628087</v>
          </cell>
        </row>
        <row r="267">
          <cell r="A267" t="str">
            <v>1.2.1.11.2.1.1</v>
          </cell>
          <cell r="B267" t="str">
            <v>IVA TRASLADADO 16% NO COBRADO</v>
          </cell>
          <cell r="C267">
            <v>0</v>
          </cell>
          <cell r="D267">
            <v>613560.7914812807</v>
          </cell>
          <cell r="E267">
            <v>220092.42359799991</v>
          </cell>
          <cell r="F267">
            <v>239443.65177300011</v>
          </cell>
          <cell r="G267">
            <v>0</v>
          </cell>
          <cell r="H267">
            <v>632912.01965628087</v>
          </cell>
        </row>
        <row r="268">
          <cell r="A268" t="str">
            <v>1.2.1.11.3</v>
          </cell>
          <cell r="B268" t="str">
            <v xml:space="preserve"> IMPUESTOS RETENIDOS NO PAGADOS </v>
          </cell>
          <cell r="C268">
            <v>0</v>
          </cell>
          <cell r="D268">
            <v>0</v>
          </cell>
          <cell r="E268">
            <v>17907.45</v>
          </cell>
          <cell r="F268">
            <v>18788.77</v>
          </cell>
          <cell r="G268">
            <v>0</v>
          </cell>
          <cell r="H268">
            <v>881.31999999999971</v>
          </cell>
        </row>
        <row r="269">
          <cell r="A269" t="str">
            <v>1.2.1.11.3.1</v>
          </cell>
          <cell r="B269" t="str">
            <v xml:space="preserve"> ISR RETENIDO NO PAGADO </v>
          </cell>
          <cell r="C269">
            <v>0</v>
          </cell>
          <cell r="D269">
            <v>0</v>
          </cell>
          <cell r="E269">
            <v>13640.810000000001</v>
          </cell>
          <cell r="F269">
            <v>13640.810000000001</v>
          </cell>
          <cell r="G269">
            <v>0</v>
          </cell>
          <cell r="H269">
            <v>0</v>
          </cell>
        </row>
        <row r="270">
          <cell r="A270" t="str">
            <v>1.2.1.11.3.1.1</v>
          </cell>
          <cell r="B270" t="str">
            <v xml:space="preserve"> ISR RETENIDO A RESIDENTES EN EL PAIS NO PAGADO </v>
          </cell>
          <cell r="C270">
            <v>0</v>
          </cell>
          <cell r="D270">
            <v>0</v>
          </cell>
          <cell r="E270">
            <v>13640.810000000001</v>
          </cell>
          <cell r="F270">
            <v>13640.810000000001</v>
          </cell>
          <cell r="G270">
            <v>0</v>
          </cell>
          <cell r="H270">
            <v>0</v>
          </cell>
        </row>
        <row r="271">
          <cell r="A271" t="str">
            <v>1.2.1.11.3.1.1.1</v>
          </cell>
          <cell r="B271" t="str">
            <v>ISR RETENIDO POR SALARIOS</v>
          </cell>
          <cell r="C271">
            <v>0</v>
          </cell>
          <cell r="D271">
            <v>0</v>
          </cell>
          <cell r="E271">
            <v>9640.8100000000013</v>
          </cell>
          <cell r="F271">
            <v>9640.8100000000013</v>
          </cell>
          <cell r="G271">
            <v>0</v>
          </cell>
          <cell r="H271">
            <v>0</v>
          </cell>
        </row>
        <row r="272">
          <cell r="A272" t="str">
            <v>1.2.1.11.3.1.1.4</v>
          </cell>
          <cell r="B272" t="str">
            <v>ISR RETENIDO POR ARRENDAMIENTOS  AL 10% NO PAGADO</v>
          </cell>
          <cell r="C272">
            <v>0</v>
          </cell>
          <cell r="D272">
            <v>0</v>
          </cell>
          <cell r="E272">
            <v>4000</v>
          </cell>
          <cell r="F272">
            <v>4000</v>
          </cell>
          <cell r="G272">
            <v>0</v>
          </cell>
          <cell r="H272">
            <v>0</v>
          </cell>
        </row>
        <row r="273">
          <cell r="A273" t="str">
            <v>1.2.1.11.3.2</v>
          </cell>
          <cell r="B273" t="str">
            <v xml:space="preserve"> IVA RETENIDO NO PAGADO </v>
          </cell>
          <cell r="C273">
            <v>0</v>
          </cell>
          <cell r="D273">
            <v>0</v>
          </cell>
          <cell r="E273">
            <v>4266.6400000000003</v>
          </cell>
          <cell r="F273">
            <v>5147.96</v>
          </cell>
          <cell r="G273">
            <v>0</v>
          </cell>
          <cell r="H273">
            <v>881.31999999999971</v>
          </cell>
        </row>
        <row r="274">
          <cell r="A274" t="str">
            <v>1.2.1.11.3.2.1</v>
          </cell>
          <cell r="B274" t="str">
            <v>IVA RETENCION  2/3 NO PAGADO</v>
          </cell>
          <cell r="C274">
            <v>0</v>
          </cell>
          <cell r="D274">
            <v>0</v>
          </cell>
          <cell r="E274">
            <v>4266.6400000000003</v>
          </cell>
          <cell r="F274">
            <v>5147.96</v>
          </cell>
          <cell r="G274">
            <v>0</v>
          </cell>
          <cell r="H274">
            <v>881.31999999999971</v>
          </cell>
        </row>
        <row r="275">
          <cell r="A275" t="str">
            <v>1.3</v>
          </cell>
          <cell r="B275" t="str">
            <v xml:space="preserve"> CAPITAL CONTABLE </v>
          </cell>
          <cell r="C275">
            <v>0</v>
          </cell>
          <cell r="D275">
            <v>5676743.4902666397</v>
          </cell>
          <cell r="E275">
            <v>0</v>
          </cell>
          <cell r="F275">
            <v>0</v>
          </cell>
          <cell r="G275">
            <v>0</v>
          </cell>
          <cell r="H275">
            <v>5676743.4902666397</v>
          </cell>
        </row>
        <row r="276">
          <cell r="A276" t="str">
            <v>1.3.1</v>
          </cell>
          <cell r="B276" t="str">
            <v xml:space="preserve"> CAPITAL CONTRIBUIDO </v>
          </cell>
          <cell r="C276">
            <v>0</v>
          </cell>
          <cell r="D276">
            <v>1650000</v>
          </cell>
          <cell r="E276">
            <v>0</v>
          </cell>
          <cell r="F276">
            <v>0</v>
          </cell>
          <cell r="G276">
            <v>0</v>
          </cell>
          <cell r="H276">
            <v>1650000</v>
          </cell>
        </row>
        <row r="277">
          <cell r="A277" t="str">
            <v>1.3.1.1</v>
          </cell>
          <cell r="B277" t="str">
            <v xml:space="preserve"> CAPITAL SOCIAL </v>
          </cell>
          <cell r="C277">
            <v>0</v>
          </cell>
          <cell r="D277">
            <v>1600000</v>
          </cell>
          <cell r="E277">
            <v>0</v>
          </cell>
          <cell r="F277">
            <v>0</v>
          </cell>
          <cell r="G277">
            <v>0</v>
          </cell>
          <cell r="H277">
            <v>1600000</v>
          </cell>
        </row>
        <row r="278">
          <cell r="A278" t="str">
            <v>1.3.1.1.1</v>
          </cell>
          <cell r="B278" t="str">
            <v xml:space="preserve"> CAPITAL SOCIAL FIJO </v>
          </cell>
          <cell r="C278">
            <v>0</v>
          </cell>
          <cell r="D278">
            <v>1600000</v>
          </cell>
          <cell r="E278">
            <v>0</v>
          </cell>
          <cell r="F278">
            <v>0</v>
          </cell>
          <cell r="G278">
            <v>0</v>
          </cell>
          <cell r="H278">
            <v>1600000</v>
          </cell>
        </row>
        <row r="279">
          <cell r="A279" t="str">
            <v>1.3.1.1.1.1</v>
          </cell>
          <cell r="B279" t="str">
            <v xml:space="preserve"> CAPITAL SOCIAL FIJO SUSCRITO </v>
          </cell>
          <cell r="C279">
            <v>0</v>
          </cell>
          <cell r="D279">
            <v>1600000</v>
          </cell>
          <cell r="E279">
            <v>0</v>
          </cell>
          <cell r="F279">
            <v>0</v>
          </cell>
          <cell r="G279">
            <v>0</v>
          </cell>
          <cell r="H279">
            <v>1600000</v>
          </cell>
        </row>
        <row r="280">
          <cell r="A280" t="str">
            <v>1.3.1.1.1.1.1</v>
          </cell>
          <cell r="B280" t="str">
            <v>CAPITAL SOCIAL FIJO SUSCRITO</v>
          </cell>
          <cell r="C280">
            <v>0</v>
          </cell>
          <cell r="D280">
            <v>1600000</v>
          </cell>
          <cell r="E280">
            <v>0</v>
          </cell>
          <cell r="F280">
            <v>0</v>
          </cell>
          <cell r="G280">
            <v>0</v>
          </cell>
          <cell r="H280">
            <v>1600000</v>
          </cell>
        </row>
        <row r="281">
          <cell r="A281" t="str">
            <v>1.3.1.2</v>
          </cell>
          <cell r="B281" t="str">
            <v xml:space="preserve"> APORTACIONES PARA FUTUROS AUMENTOS DE CAPITAL </v>
          </cell>
          <cell r="C281">
            <v>0</v>
          </cell>
          <cell r="D281">
            <v>50000</v>
          </cell>
          <cell r="E281">
            <v>0</v>
          </cell>
          <cell r="F281">
            <v>0</v>
          </cell>
          <cell r="G281">
            <v>0</v>
          </cell>
          <cell r="H281">
            <v>50000</v>
          </cell>
        </row>
        <row r="282">
          <cell r="A282" t="str">
            <v>1.3.1.2.1</v>
          </cell>
          <cell r="B282" t="str">
            <v xml:space="preserve"> APORTACIONES PARA FUTUROS AUMENTOS DE CAPITAL </v>
          </cell>
          <cell r="C282">
            <v>0</v>
          </cell>
          <cell r="D282">
            <v>50000</v>
          </cell>
          <cell r="E282">
            <v>0</v>
          </cell>
          <cell r="F282">
            <v>0</v>
          </cell>
          <cell r="G282">
            <v>0</v>
          </cell>
          <cell r="H282">
            <v>50000</v>
          </cell>
        </row>
        <row r="283">
          <cell r="A283" t="str">
            <v>1.3.1.2.1.2</v>
          </cell>
          <cell r="B283" t="str">
            <v>LOURDES VELAZQUEZ MERIN</v>
          </cell>
          <cell r="C283">
            <v>0</v>
          </cell>
          <cell r="D283">
            <v>50000</v>
          </cell>
          <cell r="E283">
            <v>0</v>
          </cell>
          <cell r="F283">
            <v>0</v>
          </cell>
          <cell r="G283">
            <v>0</v>
          </cell>
          <cell r="H283">
            <v>50000</v>
          </cell>
        </row>
        <row r="284">
          <cell r="A284" t="str">
            <v>1.3.2</v>
          </cell>
          <cell r="B284" t="str">
            <v xml:space="preserve"> CAPITAL GANADO (DEFICIT) </v>
          </cell>
          <cell r="C284">
            <v>0</v>
          </cell>
          <cell r="D284">
            <v>4026743.4902666397</v>
          </cell>
          <cell r="E284">
            <v>0</v>
          </cell>
          <cell r="F284">
            <v>0</v>
          </cell>
          <cell r="G284">
            <v>0</v>
          </cell>
          <cell r="H284">
            <v>4026743.4902666397</v>
          </cell>
        </row>
        <row r="285">
          <cell r="A285" t="str">
            <v>1.3.2.1</v>
          </cell>
          <cell r="B285" t="str">
            <v xml:space="preserve"> UTILIDADES O PERDIDAS ACUMULADAS </v>
          </cell>
          <cell r="C285">
            <v>0</v>
          </cell>
          <cell r="D285">
            <v>4026743.4902666397</v>
          </cell>
          <cell r="E285">
            <v>0</v>
          </cell>
          <cell r="F285">
            <v>0</v>
          </cell>
          <cell r="G285">
            <v>0</v>
          </cell>
          <cell r="H285">
            <v>4026743.4902666397</v>
          </cell>
        </row>
        <row r="286">
          <cell r="A286" t="str">
            <v>1.3.2.1.1</v>
          </cell>
          <cell r="B286" t="str">
            <v xml:space="preserve"> UTILIDADES RETENIDAS DE EJERCICIOS ANTERIORES </v>
          </cell>
          <cell r="C286">
            <v>0</v>
          </cell>
          <cell r="D286">
            <v>6686091.2041087747</v>
          </cell>
          <cell r="E286">
            <v>0</v>
          </cell>
          <cell r="F286">
            <v>0</v>
          </cell>
          <cell r="G286">
            <v>0</v>
          </cell>
          <cell r="H286">
            <v>6686091.2041087747</v>
          </cell>
        </row>
        <row r="287">
          <cell r="A287" t="str">
            <v>1.3.2.1.1.1</v>
          </cell>
          <cell r="B287" t="str">
            <v>Ejercicio 2017</v>
          </cell>
          <cell r="C287">
            <v>0</v>
          </cell>
          <cell r="D287">
            <v>1032976.6100000001</v>
          </cell>
          <cell r="E287">
            <v>0</v>
          </cell>
          <cell r="F287">
            <v>0</v>
          </cell>
          <cell r="G287">
            <v>0</v>
          </cell>
          <cell r="H287">
            <v>1032976.6100000001</v>
          </cell>
        </row>
        <row r="288">
          <cell r="A288" t="str">
            <v>1.3.2.1.1.2</v>
          </cell>
          <cell r="B288" t="str">
            <v>Ejercicio 2016</v>
          </cell>
          <cell r="C288">
            <v>0</v>
          </cell>
          <cell r="D288">
            <v>690471.02</v>
          </cell>
          <cell r="E288">
            <v>0</v>
          </cell>
          <cell r="F288">
            <v>0</v>
          </cell>
          <cell r="G288">
            <v>0</v>
          </cell>
          <cell r="H288">
            <v>690471.02</v>
          </cell>
        </row>
        <row r="289">
          <cell r="A289" t="str">
            <v>1.3.2.1.1.3</v>
          </cell>
          <cell r="B289" t="str">
            <v>Ejercicio 2015</v>
          </cell>
          <cell r="C289">
            <v>0</v>
          </cell>
          <cell r="D289">
            <v>412876.97</v>
          </cell>
          <cell r="E289">
            <v>0</v>
          </cell>
          <cell r="F289">
            <v>0</v>
          </cell>
          <cell r="G289">
            <v>0</v>
          </cell>
          <cell r="H289">
            <v>412876.97</v>
          </cell>
        </row>
        <row r="290">
          <cell r="A290" t="str">
            <v>1.3.2.1.1.4</v>
          </cell>
          <cell r="B290" t="str">
            <v>Ejercicio 2014</v>
          </cell>
          <cell r="C290">
            <v>0</v>
          </cell>
          <cell r="D290">
            <v>111882.62</v>
          </cell>
          <cell r="E290">
            <v>0</v>
          </cell>
          <cell r="F290">
            <v>0</v>
          </cell>
          <cell r="G290">
            <v>0</v>
          </cell>
          <cell r="H290">
            <v>111882.62</v>
          </cell>
        </row>
        <row r="291">
          <cell r="A291" t="str">
            <v>1.3.2.1.1.5</v>
          </cell>
          <cell r="B291" t="str">
            <v>Ejercicio 2013</v>
          </cell>
          <cell r="C291">
            <v>0</v>
          </cell>
          <cell r="D291">
            <v>7310.9</v>
          </cell>
          <cell r="E291">
            <v>0</v>
          </cell>
          <cell r="F291">
            <v>0</v>
          </cell>
          <cell r="G291">
            <v>0</v>
          </cell>
          <cell r="H291">
            <v>7310.9</v>
          </cell>
        </row>
        <row r="292">
          <cell r="A292" t="str">
            <v>1.3.2.1.1.6</v>
          </cell>
          <cell r="B292" t="str">
            <v>Ejercicio 2011</v>
          </cell>
          <cell r="C292">
            <v>0</v>
          </cell>
          <cell r="D292">
            <v>1126263.18</v>
          </cell>
          <cell r="E292">
            <v>0</v>
          </cell>
          <cell r="F292">
            <v>0</v>
          </cell>
          <cell r="G292">
            <v>0</v>
          </cell>
          <cell r="H292">
            <v>1126263.18</v>
          </cell>
        </row>
        <row r="293">
          <cell r="A293" t="str">
            <v>1.3.2.1.1.7</v>
          </cell>
          <cell r="B293" t="str">
            <v>Ejercicio 2010</v>
          </cell>
          <cell r="C293">
            <v>0</v>
          </cell>
          <cell r="D293">
            <v>2877738</v>
          </cell>
          <cell r="E293">
            <v>0</v>
          </cell>
          <cell r="F293">
            <v>0</v>
          </cell>
          <cell r="G293">
            <v>0</v>
          </cell>
          <cell r="H293">
            <v>2877738</v>
          </cell>
        </row>
        <row r="294">
          <cell r="A294" t="str">
            <v>1.3.2.1.1.8</v>
          </cell>
          <cell r="B294" t="str">
            <v>Ejercicio 2018</v>
          </cell>
          <cell r="C294">
            <v>0</v>
          </cell>
          <cell r="D294">
            <v>426571.9041087745</v>
          </cell>
          <cell r="E294">
            <v>0</v>
          </cell>
          <cell r="F294">
            <v>0</v>
          </cell>
          <cell r="G294">
            <v>0</v>
          </cell>
          <cell r="H294">
            <v>426571.9041087745</v>
          </cell>
        </row>
        <row r="295">
          <cell r="A295" t="str">
            <v>1.3.2.1.2</v>
          </cell>
          <cell r="B295" t="str">
            <v xml:space="preserve"> PERDIDAS ACUMULADAS DE EJERCICIOS ANTERIORES </v>
          </cell>
          <cell r="C295">
            <v>2659347.7138421349</v>
          </cell>
          <cell r="D295">
            <v>0</v>
          </cell>
          <cell r="E295">
            <v>0</v>
          </cell>
          <cell r="F295">
            <v>0</v>
          </cell>
          <cell r="G295">
            <v>2659347.7138421349</v>
          </cell>
          <cell r="H295">
            <v>0</v>
          </cell>
        </row>
        <row r="296">
          <cell r="A296" t="str">
            <v>1.3.2.1.2.1</v>
          </cell>
          <cell r="B296" t="str">
            <v>Ejercicio 2019</v>
          </cell>
          <cell r="C296">
            <v>1350488.132702125</v>
          </cell>
          <cell r="D296">
            <v>0</v>
          </cell>
          <cell r="E296">
            <v>0</v>
          </cell>
          <cell r="F296">
            <v>0</v>
          </cell>
          <cell r="G296">
            <v>1350488.132702125</v>
          </cell>
          <cell r="H296">
            <v>0</v>
          </cell>
        </row>
        <row r="297">
          <cell r="A297" t="str">
            <v>1.3.2.1.2.2</v>
          </cell>
          <cell r="B297" t="str">
            <v>Ejercicio 2020</v>
          </cell>
          <cell r="C297">
            <v>1308859.5811400099</v>
          </cell>
          <cell r="D297">
            <v>0</v>
          </cell>
          <cell r="E297">
            <v>0</v>
          </cell>
          <cell r="F297">
            <v>0</v>
          </cell>
          <cell r="G297">
            <v>1308859.5811400099</v>
          </cell>
          <cell r="H297">
            <v>0</v>
          </cell>
        </row>
        <row r="298">
          <cell r="A298" t="str">
            <v>2.1</v>
          </cell>
          <cell r="B298" t="str">
            <v xml:space="preserve"> VENTAS O INGRESOS NETOS </v>
          </cell>
          <cell r="C298">
            <v>0</v>
          </cell>
          <cell r="D298">
            <v>8133789.9754967932</v>
          </cell>
          <cell r="E298">
            <v>0</v>
          </cell>
          <cell r="F298">
            <v>1496522.8235800001</v>
          </cell>
          <cell r="G298">
            <v>0</v>
          </cell>
          <cell r="H298">
            <v>9630312.7990767937</v>
          </cell>
        </row>
        <row r="299">
          <cell r="A299" t="str">
            <v>2.1.1</v>
          </cell>
          <cell r="B299" t="str">
            <v xml:space="preserve"> VENTAS NETAS DE MERCANCIA </v>
          </cell>
          <cell r="C299">
            <v>0</v>
          </cell>
          <cell r="D299">
            <v>6941935.8058967944</v>
          </cell>
          <cell r="E299">
            <v>0</v>
          </cell>
          <cell r="F299">
            <v>1254877.9461800002</v>
          </cell>
          <cell r="G299">
            <v>0</v>
          </cell>
          <cell r="H299">
            <v>8196813.7520767944</v>
          </cell>
        </row>
        <row r="300">
          <cell r="A300" t="str">
            <v>2.1.1.1</v>
          </cell>
          <cell r="B300" t="str">
            <v xml:space="preserve"> VENTAS NETAS DE MERCANCIAS NACIONALES </v>
          </cell>
          <cell r="C300">
            <v>0</v>
          </cell>
          <cell r="D300">
            <v>6941935.8058967944</v>
          </cell>
          <cell r="E300">
            <v>0</v>
          </cell>
          <cell r="F300">
            <v>1254877.9461800002</v>
          </cell>
          <cell r="G300">
            <v>0</v>
          </cell>
          <cell r="H300">
            <v>8196813.7520767944</v>
          </cell>
        </row>
        <row r="301">
          <cell r="A301" t="str">
            <v>2.1.1.1.1</v>
          </cell>
          <cell r="B301" t="str">
            <v xml:space="preserve"> VENTAS Y/O SERVICIOS GRAVADOS A LA TASA GENERAL </v>
          </cell>
          <cell r="C301">
            <v>0</v>
          </cell>
          <cell r="D301">
            <v>7074737.8258997947</v>
          </cell>
          <cell r="E301">
            <v>0</v>
          </cell>
          <cell r="F301">
            <v>1254877.9461800002</v>
          </cell>
          <cell r="G301">
            <v>0</v>
          </cell>
          <cell r="H301">
            <v>8329615.7720797947</v>
          </cell>
        </row>
        <row r="302">
          <cell r="A302" t="str">
            <v>2.1.1.1.1.1</v>
          </cell>
          <cell r="B302" t="str">
            <v>VENTAS Y/O SERVICIOS GRAVADOS A LA TASA GENERAL DE CONTADO</v>
          </cell>
          <cell r="C302">
            <v>0</v>
          </cell>
          <cell r="D302">
            <v>2884118.7098000199</v>
          </cell>
          <cell r="E302">
            <v>0</v>
          </cell>
          <cell r="F302">
            <v>417659.97618000017</v>
          </cell>
          <cell r="G302">
            <v>0</v>
          </cell>
          <cell r="H302">
            <v>3301778.6859800201</v>
          </cell>
        </row>
        <row r="303">
          <cell r="A303" t="str">
            <v>2.1.1.1.1.2</v>
          </cell>
          <cell r="B303" t="str">
            <v>VENTAS Y/O SERVICIOS GRAVADOS A LA TASA GENERAL A CREDITO</v>
          </cell>
          <cell r="C303">
            <v>0</v>
          </cell>
          <cell r="D303">
            <v>4190619.1160997748</v>
          </cell>
          <cell r="E303">
            <v>0</v>
          </cell>
          <cell r="F303">
            <v>837217.97000000009</v>
          </cell>
          <cell r="G303">
            <v>0</v>
          </cell>
          <cell r="H303">
            <v>5027837.0860997746</v>
          </cell>
        </row>
        <row r="304">
          <cell r="A304" t="str">
            <v>2.1.1.1.4</v>
          </cell>
          <cell r="B304" t="str">
            <v xml:space="preserve"> DEVOLUCIONES, REBAJAS Y BONIFICACIONES SOBRE VENTAS NACIONALES </v>
          </cell>
          <cell r="C304">
            <v>132802.02000300039</v>
          </cell>
          <cell r="D304">
            <v>0</v>
          </cell>
          <cell r="E304">
            <v>0</v>
          </cell>
          <cell r="F304">
            <v>0</v>
          </cell>
          <cell r="G304">
            <v>132802.02000300039</v>
          </cell>
          <cell r="H304">
            <v>0</v>
          </cell>
        </row>
        <row r="305">
          <cell r="A305" t="str">
            <v>2.1.1.1.4.1</v>
          </cell>
          <cell r="B305" t="str">
            <v xml:space="preserve"> DEVOLUCIONES SOBRE VENTAS NACIONALES </v>
          </cell>
          <cell r="C305">
            <v>126222.02000000002</v>
          </cell>
          <cell r="D305">
            <v>0</v>
          </cell>
          <cell r="E305">
            <v>0</v>
          </cell>
          <cell r="F305">
            <v>0</v>
          </cell>
          <cell r="G305">
            <v>126222.02000000002</v>
          </cell>
          <cell r="H305">
            <v>0</v>
          </cell>
        </row>
        <row r="306">
          <cell r="A306" t="str">
            <v>2.1.1.1.4.1.1</v>
          </cell>
          <cell r="B306" t="str">
            <v>DEVOLUCIONES SOBRE VENTAS NACIONALES A LA TASA GENERAL</v>
          </cell>
          <cell r="C306">
            <v>126222.02000000002</v>
          </cell>
          <cell r="D306">
            <v>0</v>
          </cell>
          <cell r="E306">
            <v>0</v>
          </cell>
          <cell r="F306">
            <v>0</v>
          </cell>
          <cell r="G306">
            <v>126222.02000000002</v>
          </cell>
          <cell r="H306">
            <v>0</v>
          </cell>
        </row>
        <row r="307">
          <cell r="A307" t="str">
            <v>2.1.1.1.4.2</v>
          </cell>
          <cell r="B307" t="str">
            <v xml:space="preserve"> DESCUENTO COMERCIAL SOBRE VENTAS NACIONALES </v>
          </cell>
          <cell r="C307">
            <v>6580.0000030003721</v>
          </cell>
          <cell r="D307">
            <v>0</v>
          </cell>
          <cell r="E307">
            <v>0</v>
          </cell>
          <cell r="F307">
            <v>0</v>
          </cell>
          <cell r="G307">
            <v>6580.0000030003721</v>
          </cell>
          <cell r="H307">
            <v>0</v>
          </cell>
        </row>
        <row r="308">
          <cell r="A308" t="str">
            <v>2.1.1.1.4.2.1</v>
          </cell>
          <cell r="B308" t="str">
            <v>DESCUENTO COMERCIAL SOBRE VENTAS NACIONALES A LA TASA GENERAL</v>
          </cell>
          <cell r="C308">
            <v>6580.0000030003721</v>
          </cell>
          <cell r="D308">
            <v>0</v>
          </cell>
          <cell r="E308">
            <v>0</v>
          </cell>
          <cell r="F308">
            <v>0</v>
          </cell>
          <cell r="G308">
            <v>6580.0000030003721</v>
          </cell>
          <cell r="H308">
            <v>0</v>
          </cell>
        </row>
        <row r="309">
          <cell r="A309" t="str">
            <v>2.1.2</v>
          </cell>
          <cell r="B309" t="str">
            <v xml:space="preserve"> INGRESOS NETOS POR: </v>
          </cell>
          <cell r="C309">
            <v>0</v>
          </cell>
          <cell r="D309">
            <v>1191854.1695999987</v>
          </cell>
          <cell r="E309">
            <v>0</v>
          </cell>
          <cell r="F309">
            <v>241644.8774</v>
          </cell>
          <cell r="G309">
            <v>0</v>
          </cell>
          <cell r="H309">
            <v>1433499.0469999989</v>
          </cell>
        </row>
        <row r="310">
          <cell r="A310" t="str">
            <v>2.1.2.20</v>
          </cell>
          <cell r="B310" t="str">
            <v xml:space="preserve"> SERVICIOS EN GENERAL </v>
          </cell>
          <cell r="C310">
            <v>0</v>
          </cell>
          <cell r="D310">
            <v>1164902.8395999987</v>
          </cell>
          <cell r="E310">
            <v>0</v>
          </cell>
          <cell r="F310">
            <v>240002.8774</v>
          </cell>
          <cell r="G310">
            <v>0</v>
          </cell>
          <cell r="H310">
            <v>1404905.7169999988</v>
          </cell>
        </row>
        <row r="311">
          <cell r="A311" t="str">
            <v>2.1.2.20.1</v>
          </cell>
          <cell r="B311" t="str">
            <v xml:space="preserve"> SERVICIOS EN GENERAL </v>
          </cell>
          <cell r="C311">
            <v>0</v>
          </cell>
          <cell r="D311">
            <v>1164902.8395999987</v>
          </cell>
          <cell r="E311">
            <v>0</v>
          </cell>
          <cell r="F311">
            <v>240002.8774</v>
          </cell>
          <cell r="G311">
            <v>0</v>
          </cell>
          <cell r="H311">
            <v>1404905.7169999988</v>
          </cell>
        </row>
        <row r="312">
          <cell r="A312" t="str">
            <v>2.1.2.20.1.7</v>
          </cell>
          <cell r="B312" t="str">
            <v>USO DE LENTE DE 2.4,  2.7, 2.9 MM</v>
          </cell>
          <cell r="C312">
            <v>0</v>
          </cell>
          <cell r="D312">
            <v>21120.69000000001</v>
          </cell>
          <cell r="E312">
            <v>0</v>
          </cell>
          <cell r="F312">
            <v>0</v>
          </cell>
          <cell r="G312">
            <v>0</v>
          </cell>
          <cell r="H312">
            <v>21120.69000000001</v>
          </cell>
        </row>
        <row r="313">
          <cell r="A313" t="str">
            <v>2.1.2.20.1.9</v>
          </cell>
          <cell r="B313" t="str">
            <v>USO DE SILLA DE PLAYA.</v>
          </cell>
          <cell r="C313">
            <v>0</v>
          </cell>
          <cell r="D313">
            <v>160877.06889999984</v>
          </cell>
          <cell r="E313">
            <v>0</v>
          </cell>
          <cell r="F313">
            <v>39645</v>
          </cell>
          <cell r="G313">
            <v>0</v>
          </cell>
          <cell r="H313">
            <v>200522.06889999984</v>
          </cell>
        </row>
        <row r="314">
          <cell r="A314" t="str">
            <v>2.1.2.20.1.16</v>
          </cell>
          <cell r="B314" t="str">
            <v>RENTA DE EJERCITADOR PARA REHABILITACION DE RODILLA (POR DIA SUBSECUENTE)</v>
          </cell>
          <cell r="C314">
            <v>0</v>
          </cell>
          <cell r="D314">
            <v>42125</v>
          </cell>
          <cell r="E314">
            <v>0</v>
          </cell>
          <cell r="F314">
            <v>12310</v>
          </cell>
          <cell r="G314">
            <v>0</v>
          </cell>
          <cell r="H314">
            <v>54435</v>
          </cell>
        </row>
        <row r="315">
          <cell r="A315" t="str">
            <v>2.1.2.20.1.19</v>
          </cell>
          <cell r="B315" t="str">
            <v>RENTA DE EJERCITADOR PARA REHABILITACION DE RODILLA (POR PRIMER DIA DE USO)</v>
          </cell>
          <cell r="C315">
            <v>0</v>
          </cell>
          <cell r="D315">
            <v>13400.960000000006</v>
          </cell>
          <cell r="E315">
            <v>0</v>
          </cell>
          <cell r="F315">
            <v>8960.5424000000003</v>
          </cell>
          <cell r="G315">
            <v>0</v>
          </cell>
          <cell r="H315">
            <v>22361.502400000005</v>
          </cell>
        </row>
        <row r="316">
          <cell r="A316" t="str">
            <v>2.1.2.20.1.31</v>
          </cell>
          <cell r="B316" t="str">
            <v>USO DE TORNIQUETE (KIDE)</v>
          </cell>
          <cell r="C316">
            <v>0</v>
          </cell>
          <cell r="D316">
            <v>9672</v>
          </cell>
          <cell r="E316">
            <v>0</v>
          </cell>
          <cell r="F316">
            <v>1272</v>
          </cell>
          <cell r="G316">
            <v>0</v>
          </cell>
          <cell r="H316">
            <v>10944</v>
          </cell>
        </row>
        <row r="317">
          <cell r="A317" t="str">
            <v>2.1.2.20.1.32</v>
          </cell>
          <cell r="B317" t="str">
            <v>RENTA DE TORRE CON EQUIPO PARA CIRUGIA</v>
          </cell>
          <cell r="C317">
            <v>0</v>
          </cell>
          <cell r="D317">
            <v>359833</v>
          </cell>
          <cell r="E317">
            <v>0</v>
          </cell>
          <cell r="F317">
            <v>56648</v>
          </cell>
          <cell r="G317">
            <v>0</v>
          </cell>
          <cell r="H317">
            <v>416481</v>
          </cell>
        </row>
        <row r="318">
          <cell r="A318" t="str">
            <v>2.1.2.20.1.42</v>
          </cell>
          <cell r="B318" t="str">
            <v>SERVICIO DE ESTERILIZACION DE INSTRUMENTAL</v>
          </cell>
          <cell r="C318">
            <v>0</v>
          </cell>
          <cell r="D318">
            <v>34105.000000000029</v>
          </cell>
          <cell r="E318">
            <v>0</v>
          </cell>
          <cell r="F318">
            <v>7000</v>
          </cell>
          <cell r="G318">
            <v>0</v>
          </cell>
          <cell r="H318">
            <v>41105.000000000029</v>
          </cell>
        </row>
        <row r="319">
          <cell r="A319" t="str">
            <v>2.1.2.20.1.47</v>
          </cell>
          <cell r="B319" t="str">
            <v>USO DE GRUA DE HOMBRO</v>
          </cell>
          <cell r="C319">
            <v>0</v>
          </cell>
          <cell r="D319">
            <v>4380</v>
          </cell>
          <cell r="E319">
            <v>0</v>
          </cell>
          <cell r="F319">
            <v>1552.5</v>
          </cell>
          <cell r="G319">
            <v>0</v>
          </cell>
          <cell r="H319">
            <v>5932.5</v>
          </cell>
        </row>
        <row r="320">
          <cell r="A320" t="str">
            <v>2.1.2.20.1.52</v>
          </cell>
          <cell r="B320" t="str">
            <v>RENTA DE EQUIPO DE ARTROSCOPIA Y PLASTIA DE LIGAMENTO, HTH,</v>
          </cell>
          <cell r="C320">
            <v>0</v>
          </cell>
          <cell r="D320">
            <v>19500</v>
          </cell>
          <cell r="E320">
            <v>0</v>
          </cell>
          <cell r="F320">
            <v>28500</v>
          </cell>
          <cell r="G320">
            <v>0</v>
          </cell>
          <cell r="H320">
            <v>48000</v>
          </cell>
        </row>
        <row r="321">
          <cell r="A321" t="str">
            <v>2.1.2.20.1.55</v>
          </cell>
          <cell r="B321" t="str">
            <v>RENTA  DE EQUIPO DE ARTROSCOPIA BASICO.</v>
          </cell>
          <cell r="C321">
            <v>0</v>
          </cell>
          <cell r="D321">
            <v>71396.551799998619</v>
          </cell>
          <cell r="E321">
            <v>0</v>
          </cell>
          <cell r="F321">
            <v>7000</v>
          </cell>
          <cell r="G321">
            <v>0</v>
          </cell>
          <cell r="H321">
            <v>78396.551799998619</v>
          </cell>
        </row>
        <row r="322">
          <cell r="A322" t="str">
            <v>2.1.2.20.1.57</v>
          </cell>
          <cell r="B322" t="str">
            <v>USO  DE SIERRA NEUMATICA</v>
          </cell>
          <cell r="C322">
            <v>0</v>
          </cell>
          <cell r="D322">
            <v>13287.5</v>
          </cell>
          <cell r="E322">
            <v>0</v>
          </cell>
          <cell r="F322">
            <v>5237.5</v>
          </cell>
          <cell r="G322">
            <v>0</v>
          </cell>
          <cell r="H322">
            <v>18525</v>
          </cell>
        </row>
        <row r="323">
          <cell r="A323" t="str">
            <v>2.1.2.20.1.59</v>
          </cell>
          <cell r="B323" t="str">
            <v>TORRE PARA ARTROSCOPIA DE RODILLA</v>
          </cell>
          <cell r="C323">
            <v>0</v>
          </cell>
          <cell r="D323">
            <v>21148</v>
          </cell>
          <cell r="E323">
            <v>0</v>
          </cell>
          <cell r="F323">
            <v>5000</v>
          </cell>
          <cell r="G323">
            <v>0</v>
          </cell>
          <cell r="H323">
            <v>26148</v>
          </cell>
        </row>
        <row r="324">
          <cell r="A324" t="str">
            <v>2.1.2.20.1.61</v>
          </cell>
          <cell r="B324" t="str">
            <v>USO DE PERFORADOR</v>
          </cell>
          <cell r="C324">
            <v>0</v>
          </cell>
          <cell r="D324">
            <v>49382.5</v>
          </cell>
          <cell r="E324">
            <v>0</v>
          </cell>
          <cell r="F324">
            <v>10234.49</v>
          </cell>
          <cell r="G324">
            <v>0</v>
          </cell>
          <cell r="H324">
            <v>59616.99</v>
          </cell>
        </row>
        <row r="325">
          <cell r="A325" t="str">
            <v>2.1.2.20.1.62</v>
          </cell>
          <cell r="B325" t="str">
            <v>RENTA CHAROLA CON INSTRUMETAL.</v>
          </cell>
          <cell r="C325">
            <v>0</v>
          </cell>
          <cell r="D325">
            <v>8500</v>
          </cell>
          <cell r="E325">
            <v>0</v>
          </cell>
          <cell r="F325">
            <v>0</v>
          </cell>
          <cell r="G325">
            <v>0</v>
          </cell>
          <cell r="H325">
            <v>8500</v>
          </cell>
        </row>
        <row r="326">
          <cell r="A326" t="str">
            <v>2.1.2.20.1.63</v>
          </cell>
          <cell r="B326" t="str">
            <v>USO DE SPIDER</v>
          </cell>
          <cell r="C326">
            <v>0</v>
          </cell>
          <cell r="D326">
            <v>96024.568900000071</v>
          </cell>
          <cell r="E326">
            <v>0</v>
          </cell>
          <cell r="F326">
            <v>11642.844999999999</v>
          </cell>
          <cell r="G326">
            <v>0</v>
          </cell>
          <cell r="H326">
            <v>107667.41390000007</v>
          </cell>
        </row>
        <row r="327">
          <cell r="A327" t="str">
            <v>2.1.2.20.1.74</v>
          </cell>
          <cell r="B327" t="str">
            <v>USO DE SUJETADOR DE PIERNA</v>
          </cell>
          <cell r="C327">
            <v>0</v>
          </cell>
          <cell r="D327">
            <v>1200</v>
          </cell>
          <cell r="E327">
            <v>0</v>
          </cell>
          <cell r="F327">
            <v>0</v>
          </cell>
          <cell r="G327">
            <v>0</v>
          </cell>
          <cell r="H327">
            <v>1200</v>
          </cell>
        </row>
        <row r="328">
          <cell r="A328" t="str">
            <v>2.1.2.20.1.76</v>
          </cell>
          <cell r="B328" t="str">
            <v>EQUIPO DE VISUALIZACION. (PARA ARTROSCOPIA)</v>
          </cell>
          <cell r="C328">
            <v>0</v>
          </cell>
          <cell r="D328">
            <v>4500</v>
          </cell>
          <cell r="E328">
            <v>0</v>
          </cell>
          <cell r="F328">
            <v>0</v>
          </cell>
          <cell r="G328">
            <v>0</v>
          </cell>
          <cell r="H328">
            <v>4500</v>
          </cell>
        </row>
        <row r="329">
          <cell r="A329" t="str">
            <v>2.1.2.20.1.79</v>
          </cell>
          <cell r="B329" t="str">
            <v>VIATICOS HOSPEDAJE</v>
          </cell>
          <cell r="C329">
            <v>0</v>
          </cell>
          <cell r="D329">
            <v>3000</v>
          </cell>
          <cell r="E329">
            <v>0</v>
          </cell>
          <cell r="F329">
            <v>0</v>
          </cell>
          <cell r="G329">
            <v>0</v>
          </cell>
          <cell r="H329">
            <v>3000</v>
          </cell>
        </row>
        <row r="330">
          <cell r="A330" t="str">
            <v>2.1.2.20.1.83</v>
          </cell>
          <cell r="B330" t="str">
            <v>RENTA DE ULTRASONIDO PORTATIL</v>
          </cell>
          <cell r="C330">
            <v>0</v>
          </cell>
          <cell r="D330">
            <v>3500</v>
          </cell>
          <cell r="E330">
            <v>0</v>
          </cell>
          <cell r="F330">
            <v>0</v>
          </cell>
          <cell r="G330">
            <v>0</v>
          </cell>
          <cell r="H330">
            <v>3500</v>
          </cell>
        </row>
        <row r="331">
          <cell r="A331" t="str">
            <v>2.1.2.20.1.85</v>
          </cell>
          <cell r="B331" t="str">
            <v>RENTA DE EQUIPO PARA ARTROSCOPIA</v>
          </cell>
          <cell r="C331">
            <v>0</v>
          </cell>
          <cell r="D331">
            <v>225000</v>
          </cell>
          <cell r="E331">
            <v>0</v>
          </cell>
          <cell r="F331">
            <v>45000</v>
          </cell>
          <cell r="G331">
            <v>0</v>
          </cell>
          <cell r="H331">
            <v>270000</v>
          </cell>
        </row>
        <row r="332">
          <cell r="A332" t="str">
            <v>2.1.2.20.1.91</v>
          </cell>
          <cell r="B332" t="str">
            <v>MEMORIA USB GRABACION</v>
          </cell>
          <cell r="C332">
            <v>0</v>
          </cell>
          <cell r="D332">
            <v>300</v>
          </cell>
          <cell r="E332">
            <v>0</v>
          </cell>
          <cell r="F332">
            <v>0</v>
          </cell>
          <cell r="G332">
            <v>0</v>
          </cell>
          <cell r="H332">
            <v>300</v>
          </cell>
        </row>
        <row r="333">
          <cell r="A333" t="str">
            <v>2.1.2.20.1.92</v>
          </cell>
          <cell r="B333" t="str">
            <v>RENTA DE EQUIPO/INSTRUMENTAL PARA TORNILLO CANULADO</v>
          </cell>
          <cell r="C333">
            <v>0</v>
          </cell>
          <cell r="D333">
            <v>2650</v>
          </cell>
          <cell r="E333">
            <v>0</v>
          </cell>
          <cell r="F333">
            <v>0</v>
          </cell>
          <cell r="G333">
            <v>0</v>
          </cell>
          <cell r="H333">
            <v>2650</v>
          </cell>
        </row>
        <row r="334">
          <cell r="A334" t="str">
            <v>2.1.2.22</v>
          </cell>
          <cell r="B334" t="str">
            <v xml:space="preserve"> OTROS INGRESOS NETOS </v>
          </cell>
          <cell r="C334">
            <v>0</v>
          </cell>
          <cell r="D334">
            <v>26951.33</v>
          </cell>
          <cell r="E334">
            <v>0</v>
          </cell>
          <cell r="F334">
            <v>1642</v>
          </cell>
          <cell r="G334">
            <v>0</v>
          </cell>
          <cell r="H334">
            <v>28593.33</v>
          </cell>
        </row>
        <row r="335">
          <cell r="A335" t="str">
            <v>2.1.2.22.1</v>
          </cell>
          <cell r="B335" t="str">
            <v xml:space="preserve"> OTROS INGRESOS </v>
          </cell>
          <cell r="C335">
            <v>0</v>
          </cell>
          <cell r="D335">
            <v>26951.33</v>
          </cell>
          <cell r="E335">
            <v>0</v>
          </cell>
          <cell r="F335">
            <v>1642</v>
          </cell>
          <cell r="G335">
            <v>0</v>
          </cell>
          <cell r="H335">
            <v>28593.33</v>
          </cell>
        </row>
        <row r="336">
          <cell r="A336" t="str">
            <v>2.1.2.22.1.1</v>
          </cell>
          <cell r="B336" t="str">
            <v>SERVICIO DE ENVIO Y/O RECOLECCION</v>
          </cell>
          <cell r="C336">
            <v>0</v>
          </cell>
          <cell r="D336">
            <v>2976.3300000000017</v>
          </cell>
          <cell r="E336">
            <v>0</v>
          </cell>
          <cell r="F336">
            <v>442</v>
          </cell>
          <cell r="G336">
            <v>0</v>
          </cell>
          <cell r="H336">
            <v>3418.3300000000017</v>
          </cell>
        </row>
        <row r="337">
          <cell r="A337" t="str">
            <v>2.1.2.22.1.5</v>
          </cell>
          <cell r="B337" t="str">
            <v>RENTA SUJETADOR DE RODILLA SMITH &amp;amp; NEPHEW</v>
          </cell>
          <cell r="C337">
            <v>0</v>
          </cell>
          <cell r="D337">
            <v>0</v>
          </cell>
          <cell r="E337">
            <v>0</v>
          </cell>
          <cell r="F337">
            <v>1200</v>
          </cell>
          <cell r="G337">
            <v>0</v>
          </cell>
          <cell r="H337">
            <v>1200</v>
          </cell>
        </row>
        <row r="338">
          <cell r="A338" t="str">
            <v>2.1.2.22.1.6</v>
          </cell>
          <cell r="B338" t="str">
            <v>EQUIPO PARA BLOQUEO INTERESCALENICO</v>
          </cell>
          <cell r="C338">
            <v>0</v>
          </cell>
          <cell r="D338">
            <v>23975</v>
          </cell>
          <cell r="E338">
            <v>0</v>
          </cell>
          <cell r="F338">
            <v>0</v>
          </cell>
          <cell r="G338">
            <v>0</v>
          </cell>
          <cell r="H338">
            <v>23975</v>
          </cell>
        </row>
        <row r="339">
          <cell r="A339" t="str">
            <v>2.2</v>
          </cell>
          <cell r="B339" t="str">
            <v xml:space="preserve"> COSTOS Y GASTOS </v>
          </cell>
          <cell r="C339">
            <v>7775707.6881132247</v>
          </cell>
          <cell r="D339">
            <v>0</v>
          </cell>
          <cell r="E339">
            <v>1162372.1912819997</v>
          </cell>
          <cell r="F339">
            <v>0.05</v>
          </cell>
          <cell r="G339">
            <v>8938079.8293952234</v>
          </cell>
          <cell r="H339">
            <v>0</v>
          </cell>
        </row>
        <row r="340">
          <cell r="A340" t="str">
            <v>2.2.1</v>
          </cell>
          <cell r="B340" t="str">
            <v xml:space="preserve"> COSTO DE VENTAS O DE SERVICIOS </v>
          </cell>
          <cell r="C340">
            <v>3853868.2048132122</v>
          </cell>
          <cell r="D340">
            <v>0</v>
          </cell>
          <cell r="E340">
            <v>534863.25778199977</v>
          </cell>
          <cell r="F340">
            <v>0</v>
          </cell>
          <cell r="G340">
            <v>4388731.4625952123</v>
          </cell>
          <cell r="H340">
            <v>0</v>
          </cell>
        </row>
        <row r="341">
          <cell r="A341" t="str">
            <v>2.2.1.1</v>
          </cell>
          <cell r="B341" t="str">
            <v>COSTO DE VENTAS O DE SERVICIOS</v>
          </cell>
          <cell r="C341">
            <v>3853868.2048132122</v>
          </cell>
          <cell r="D341">
            <v>0</v>
          </cell>
          <cell r="E341">
            <v>534863.25778199977</v>
          </cell>
          <cell r="F341">
            <v>0</v>
          </cell>
          <cell r="G341">
            <v>4388731.4625952123</v>
          </cell>
          <cell r="H341">
            <v>0</v>
          </cell>
        </row>
        <row r="342">
          <cell r="A342" t="str">
            <v>2.2.2</v>
          </cell>
          <cell r="B342" t="str">
            <v xml:space="preserve"> GASTOS GENERALES </v>
          </cell>
          <cell r="C342">
            <v>3921839.4833000125</v>
          </cell>
          <cell r="D342">
            <v>0</v>
          </cell>
          <cell r="E342">
            <v>627508.93349999993</v>
          </cell>
          <cell r="F342">
            <v>0.05</v>
          </cell>
          <cell r="G342">
            <v>4549348.3668000121</v>
          </cell>
          <cell r="H342">
            <v>0</v>
          </cell>
        </row>
        <row r="343">
          <cell r="A343" t="str">
            <v>2.2.2.3</v>
          </cell>
          <cell r="B343" t="str">
            <v xml:space="preserve"> GASTOS GENERALES </v>
          </cell>
          <cell r="C343">
            <v>3921839.4833000125</v>
          </cell>
          <cell r="D343">
            <v>0</v>
          </cell>
          <cell r="E343">
            <v>627508.93349999993</v>
          </cell>
          <cell r="F343">
            <v>0.05</v>
          </cell>
          <cell r="G343">
            <v>4549348.3668000121</v>
          </cell>
          <cell r="H343">
            <v>0</v>
          </cell>
        </row>
        <row r="344">
          <cell r="A344" t="str">
            <v>2.2.2.3.1</v>
          </cell>
          <cell r="B344" t="str">
            <v xml:space="preserve"> BENEFICIOS A LOS EMPLEADOS DIRECTOS </v>
          </cell>
          <cell r="C344">
            <v>661180.44000000169</v>
          </cell>
          <cell r="D344">
            <v>0</v>
          </cell>
          <cell r="E344">
            <v>102090.74</v>
          </cell>
          <cell r="F344">
            <v>0</v>
          </cell>
          <cell r="G344">
            <v>763271.18000000168</v>
          </cell>
          <cell r="H344">
            <v>0</v>
          </cell>
        </row>
        <row r="345">
          <cell r="A345" t="str">
            <v>2.2.2.3.1.1</v>
          </cell>
          <cell r="B345" t="str">
            <v xml:space="preserve"> SUELDOS Y SALARIOS </v>
          </cell>
          <cell r="C345">
            <v>653071.63000000175</v>
          </cell>
          <cell r="D345">
            <v>0</v>
          </cell>
          <cell r="E345">
            <v>99529.46</v>
          </cell>
          <cell r="F345">
            <v>0</v>
          </cell>
          <cell r="G345">
            <v>752601.09000000171</v>
          </cell>
          <cell r="H345">
            <v>0</v>
          </cell>
        </row>
        <row r="346">
          <cell r="A346" t="str">
            <v>2.2.2.3.1.1.1</v>
          </cell>
          <cell r="B346" t="str">
            <v>SUELDOS</v>
          </cell>
          <cell r="C346">
            <v>653071.63000000175</v>
          </cell>
          <cell r="D346">
            <v>0</v>
          </cell>
          <cell r="E346">
            <v>99529.46</v>
          </cell>
          <cell r="F346">
            <v>0</v>
          </cell>
          <cell r="G346">
            <v>752601.09000000171</v>
          </cell>
          <cell r="H346">
            <v>0</v>
          </cell>
        </row>
        <row r="347">
          <cell r="A347" t="str">
            <v>2.2.2.3.1.4</v>
          </cell>
          <cell r="B347" t="str">
            <v>VACACIONES</v>
          </cell>
          <cell r="C347">
            <v>3827.4599999999919</v>
          </cell>
          <cell r="D347">
            <v>0</v>
          </cell>
          <cell r="E347">
            <v>2561.2800000000002</v>
          </cell>
          <cell r="F347">
            <v>0</v>
          </cell>
          <cell r="G347">
            <v>6388.7399999999925</v>
          </cell>
          <cell r="H347">
            <v>0</v>
          </cell>
        </row>
        <row r="348">
          <cell r="A348" t="str">
            <v>2.2.2.3.1.5</v>
          </cell>
          <cell r="B348" t="str">
            <v>PRIMA VACACIONAL</v>
          </cell>
          <cell r="C348">
            <v>2821.989999999998</v>
          </cell>
          <cell r="D348">
            <v>0</v>
          </cell>
          <cell r="E348">
            <v>0</v>
          </cell>
          <cell r="F348">
            <v>0</v>
          </cell>
          <cell r="G348">
            <v>2821.989999999998</v>
          </cell>
          <cell r="H348">
            <v>0</v>
          </cell>
        </row>
        <row r="349">
          <cell r="A349" t="str">
            <v>2.2.2.3.1.9</v>
          </cell>
          <cell r="B349" t="str">
            <v>AGUINALDO</v>
          </cell>
          <cell r="C349">
            <v>1459.359999999986</v>
          </cell>
          <cell r="D349">
            <v>0</v>
          </cell>
          <cell r="E349">
            <v>0</v>
          </cell>
          <cell r="F349">
            <v>0</v>
          </cell>
          <cell r="G349">
            <v>1459.359999999986</v>
          </cell>
          <cell r="H349">
            <v>0</v>
          </cell>
        </row>
        <row r="350">
          <cell r="A350" t="str">
            <v>2.2.2.3.4</v>
          </cell>
          <cell r="B350" t="str">
            <v xml:space="preserve"> IMPUESTOS Y APORTACIONES SOBRE SUELDOS Y SALARIOS </v>
          </cell>
          <cell r="C350">
            <v>166873.33999999988</v>
          </cell>
          <cell r="D350">
            <v>0</v>
          </cell>
          <cell r="E350">
            <v>15781.710000000001</v>
          </cell>
          <cell r="F350">
            <v>0</v>
          </cell>
          <cell r="G350">
            <v>182655.04999999987</v>
          </cell>
          <cell r="H350">
            <v>0</v>
          </cell>
        </row>
        <row r="351">
          <cell r="A351" t="str">
            <v>2.2.2.3.4.1</v>
          </cell>
          <cell r="B351" t="str">
            <v xml:space="preserve"> CUOTAS AL I.M.S.S. </v>
          </cell>
          <cell r="C351">
            <v>74462.569999999876</v>
          </cell>
          <cell r="D351">
            <v>0</v>
          </cell>
          <cell r="E351">
            <v>12718.710000000001</v>
          </cell>
          <cell r="F351">
            <v>0</v>
          </cell>
          <cell r="G351">
            <v>87181.279999999882</v>
          </cell>
          <cell r="H351">
            <v>0</v>
          </cell>
        </row>
        <row r="352">
          <cell r="A352" t="str">
            <v>2.2.2.3.4.1.1</v>
          </cell>
          <cell r="B352" t="str">
            <v>CUOTA FIJA</v>
          </cell>
          <cell r="C352">
            <v>36301.209999999905</v>
          </cell>
          <cell r="D352">
            <v>0</v>
          </cell>
          <cell r="E352">
            <v>6234.36</v>
          </cell>
          <cell r="F352">
            <v>0</v>
          </cell>
          <cell r="G352">
            <v>42535.569999999905</v>
          </cell>
          <cell r="H352">
            <v>0</v>
          </cell>
        </row>
        <row r="353">
          <cell r="A353" t="str">
            <v>2.2.2.3.4.1.2</v>
          </cell>
          <cell r="B353" t="str">
            <v>EXCEDENTE 3 SMGDI</v>
          </cell>
          <cell r="C353">
            <v>2552.59</v>
          </cell>
          <cell r="D353">
            <v>0</v>
          </cell>
          <cell r="E353">
            <v>437.86</v>
          </cell>
          <cell r="F353">
            <v>0</v>
          </cell>
          <cell r="G353">
            <v>2990.4500000000003</v>
          </cell>
          <cell r="H353">
            <v>0</v>
          </cell>
        </row>
        <row r="354">
          <cell r="A354" t="str">
            <v>2.2.2.3.4.1.3</v>
          </cell>
          <cell r="B354" t="str">
            <v>PRESTACIONES EN DINERO</v>
          </cell>
          <cell r="C354">
            <v>4952.4600000000064</v>
          </cell>
          <cell r="D354">
            <v>0</v>
          </cell>
          <cell r="E354">
            <v>849.47</v>
          </cell>
          <cell r="F354">
            <v>0</v>
          </cell>
          <cell r="G354">
            <v>5801.9300000000067</v>
          </cell>
          <cell r="H354">
            <v>0</v>
          </cell>
        </row>
        <row r="355">
          <cell r="A355" t="str">
            <v>2.2.2.3.4.1.4</v>
          </cell>
          <cell r="B355" t="str">
            <v>GASTOS MEDICOS PENSIONADOS</v>
          </cell>
          <cell r="C355">
            <v>7428.7100000000064</v>
          </cell>
          <cell r="D355">
            <v>0</v>
          </cell>
          <cell r="E355">
            <v>1274.2</v>
          </cell>
          <cell r="F355">
            <v>0</v>
          </cell>
          <cell r="G355">
            <v>8702.9100000000071</v>
          </cell>
          <cell r="H355">
            <v>0</v>
          </cell>
        </row>
        <row r="356">
          <cell r="A356" t="str">
            <v>2.2.2.3.4.1.5</v>
          </cell>
          <cell r="B356" t="str">
            <v>RIESGOS DE TRABAJO</v>
          </cell>
          <cell r="C356">
            <v>3776.4199999999837</v>
          </cell>
          <cell r="D356">
            <v>0</v>
          </cell>
          <cell r="E356">
            <v>603.52</v>
          </cell>
          <cell r="F356">
            <v>0</v>
          </cell>
          <cell r="G356">
            <v>4379.9399999999841</v>
          </cell>
          <cell r="H356">
            <v>0</v>
          </cell>
        </row>
        <row r="357">
          <cell r="A357" t="str">
            <v>2.2.2.3.4.1.6</v>
          </cell>
          <cell r="B357" t="str">
            <v>INVALIDEZ Y VIDA</v>
          </cell>
          <cell r="C357">
            <v>12378.049999999988</v>
          </cell>
          <cell r="D357">
            <v>0</v>
          </cell>
          <cell r="E357">
            <v>2112.29</v>
          </cell>
          <cell r="F357">
            <v>0</v>
          </cell>
          <cell r="G357">
            <v>14490.339999999989</v>
          </cell>
          <cell r="H357">
            <v>0</v>
          </cell>
        </row>
        <row r="358">
          <cell r="A358" t="str">
            <v>2.2.2.3.4.1.7</v>
          </cell>
          <cell r="B358" t="str">
            <v>GUARDERIAS Y PRESTACIONES SOCIALES</v>
          </cell>
          <cell r="C358">
            <v>7073.1299999999901</v>
          </cell>
          <cell r="D358">
            <v>0</v>
          </cell>
          <cell r="E358">
            <v>1207.01</v>
          </cell>
          <cell r="F358">
            <v>0</v>
          </cell>
          <cell r="G358">
            <v>8280.1399999999903</v>
          </cell>
          <cell r="H358">
            <v>0</v>
          </cell>
        </row>
        <row r="359">
          <cell r="A359" t="str">
            <v>2.2.2.3.4.2</v>
          </cell>
          <cell r="B359" t="str">
            <v xml:space="preserve"> APORTACIONES AL INFONAVIT </v>
          </cell>
          <cell r="C359">
            <v>35365.930000000022</v>
          </cell>
          <cell r="D359">
            <v>0</v>
          </cell>
          <cell r="E359">
            <v>0</v>
          </cell>
          <cell r="F359">
            <v>0</v>
          </cell>
          <cell r="G359">
            <v>35365.930000000022</v>
          </cell>
          <cell r="H359">
            <v>0</v>
          </cell>
        </row>
        <row r="360">
          <cell r="A360" t="str">
            <v>2.2.2.3.4.2.1</v>
          </cell>
          <cell r="B360" t="str">
            <v>INFONAVIT-APORTACION PATRONAL SIN CREDITO</v>
          </cell>
          <cell r="C360">
            <v>15438.350000000006</v>
          </cell>
          <cell r="D360">
            <v>0</v>
          </cell>
          <cell r="E360">
            <v>0</v>
          </cell>
          <cell r="F360">
            <v>0</v>
          </cell>
          <cell r="G360">
            <v>15438.350000000006</v>
          </cell>
          <cell r="H360">
            <v>0</v>
          </cell>
        </row>
        <row r="361">
          <cell r="A361" t="str">
            <v>2.2.2.3.4.2.2</v>
          </cell>
          <cell r="B361" t="str">
            <v>INFONAVIT-APORTACION PATRONAL CON CREDITO</v>
          </cell>
          <cell r="C361">
            <v>19927.580000000016</v>
          </cell>
          <cell r="D361">
            <v>0</v>
          </cell>
          <cell r="E361">
            <v>0</v>
          </cell>
          <cell r="F361">
            <v>0</v>
          </cell>
          <cell r="G361">
            <v>19927.580000000016</v>
          </cell>
          <cell r="H361">
            <v>0</v>
          </cell>
        </row>
        <row r="362">
          <cell r="A362" t="str">
            <v>2.2.2.3.4.3</v>
          </cell>
          <cell r="B362" t="str">
            <v xml:space="preserve"> APORTACIONES AL SAR </v>
          </cell>
          <cell r="C362">
            <v>36426.839999999982</v>
          </cell>
          <cell r="D362">
            <v>0</v>
          </cell>
          <cell r="E362">
            <v>0</v>
          </cell>
          <cell r="F362">
            <v>0</v>
          </cell>
          <cell r="G362">
            <v>36426.839999999982</v>
          </cell>
          <cell r="H362">
            <v>0</v>
          </cell>
        </row>
        <row r="363">
          <cell r="A363" t="str">
            <v>2.2.2.3.4.3.1</v>
          </cell>
          <cell r="B363" t="str">
            <v>RETIRO</v>
          </cell>
          <cell r="C363">
            <v>14146.330000000002</v>
          </cell>
          <cell r="D363">
            <v>0</v>
          </cell>
          <cell r="E363">
            <v>0</v>
          </cell>
          <cell r="F363">
            <v>0</v>
          </cell>
          <cell r="G363">
            <v>14146.330000000002</v>
          </cell>
          <cell r="H363">
            <v>0</v>
          </cell>
        </row>
        <row r="364">
          <cell r="A364" t="str">
            <v>2.2.2.3.4.3.2</v>
          </cell>
          <cell r="B364" t="str">
            <v>CESANTIA EN EDAD AVANZADA Y VEJEZ</v>
          </cell>
          <cell r="C364">
            <v>22280.50999999998</v>
          </cell>
          <cell r="D364">
            <v>0</v>
          </cell>
          <cell r="E364">
            <v>0</v>
          </cell>
          <cell r="F364">
            <v>0</v>
          </cell>
          <cell r="G364">
            <v>22280.50999999998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20618</v>
          </cell>
          <cell r="D365">
            <v>0</v>
          </cell>
          <cell r="E365">
            <v>3063</v>
          </cell>
          <cell r="F365">
            <v>0</v>
          </cell>
          <cell r="G365">
            <v>23681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1589189.3703000098</v>
          </cell>
          <cell r="D366">
            <v>0</v>
          </cell>
          <cell r="E366">
            <v>263676</v>
          </cell>
          <cell r="F366">
            <v>0</v>
          </cell>
          <cell r="G366">
            <v>1852865.3703000098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1589189.3703000098</v>
          </cell>
          <cell r="D367">
            <v>0</v>
          </cell>
          <cell r="E367">
            <v>263676</v>
          </cell>
          <cell r="F367">
            <v>0</v>
          </cell>
          <cell r="G367">
            <v>1852865.3703000098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126116.5</v>
          </cell>
          <cell r="D368">
            <v>0</v>
          </cell>
          <cell r="E368">
            <v>15400</v>
          </cell>
          <cell r="F368">
            <v>0</v>
          </cell>
          <cell r="G368">
            <v>141516.5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33716.5</v>
          </cell>
          <cell r="D369">
            <v>0</v>
          </cell>
          <cell r="E369">
            <v>0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33716.5</v>
          </cell>
          <cell r="D370">
            <v>0</v>
          </cell>
          <cell r="E370">
            <v>0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92400</v>
          </cell>
          <cell r="D371">
            <v>0</v>
          </cell>
          <cell r="E371">
            <v>15400</v>
          </cell>
          <cell r="F371">
            <v>0</v>
          </cell>
          <cell r="G371">
            <v>107800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92400</v>
          </cell>
          <cell r="D372">
            <v>0</v>
          </cell>
          <cell r="E372">
            <v>15400</v>
          </cell>
          <cell r="F372">
            <v>0</v>
          </cell>
          <cell r="G372">
            <v>107800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268712.8799999989</v>
          </cell>
          <cell r="D373">
            <v>0</v>
          </cell>
          <cell r="E373">
            <v>45729.49</v>
          </cell>
          <cell r="F373">
            <v>0</v>
          </cell>
          <cell r="G373">
            <v>314442.36999999889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239979.93999999901</v>
          </cell>
          <cell r="D374">
            <v>0</v>
          </cell>
          <cell r="E374">
            <v>40000</v>
          </cell>
          <cell r="F374">
            <v>0</v>
          </cell>
          <cell r="G374">
            <v>279979.93999999901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28732.939999999886</v>
          </cell>
          <cell r="D375">
            <v>0</v>
          </cell>
          <cell r="E375">
            <v>5729.49</v>
          </cell>
          <cell r="F375">
            <v>0</v>
          </cell>
          <cell r="G375">
            <v>34462.429999999884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104019.95999999938</v>
          </cell>
          <cell r="D376">
            <v>0</v>
          </cell>
          <cell r="E376">
            <v>9650.9599999999991</v>
          </cell>
          <cell r="F376">
            <v>0</v>
          </cell>
          <cell r="G376">
            <v>113670.91999999937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104019.95999999938</v>
          </cell>
          <cell r="D377">
            <v>0</v>
          </cell>
          <cell r="E377">
            <v>9650.9599999999991</v>
          </cell>
          <cell r="F377">
            <v>0</v>
          </cell>
          <cell r="G377">
            <v>113670.91999999937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31409.134900000543</v>
          </cell>
          <cell r="D378">
            <v>0</v>
          </cell>
          <cell r="E378">
            <v>2720.6724999999997</v>
          </cell>
          <cell r="F378">
            <v>0</v>
          </cell>
          <cell r="G378">
            <v>34129.807400000544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3526.7100000000064</v>
          </cell>
          <cell r="D379">
            <v>0</v>
          </cell>
          <cell r="E379">
            <v>0</v>
          </cell>
          <cell r="F379">
            <v>0</v>
          </cell>
          <cell r="G379">
            <v>3526.7100000000064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127.17000000000007</v>
          </cell>
          <cell r="D380">
            <v>0</v>
          </cell>
          <cell r="E380">
            <v>0</v>
          </cell>
          <cell r="F380">
            <v>0</v>
          </cell>
          <cell r="G380">
            <v>127.17000000000007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2525.9024000000209</v>
          </cell>
          <cell r="D381">
            <v>0</v>
          </cell>
          <cell r="E381">
            <v>0</v>
          </cell>
          <cell r="F381">
            <v>0</v>
          </cell>
          <cell r="G381">
            <v>2525.9024000000209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21688.742500000284</v>
          </cell>
          <cell r="D382">
            <v>0</v>
          </cell>
          <cell r="E382">
            <v>2249.9924999999998</v>
          </cell>
          <cell r="F382">
            <v>0</v>
          </cell>
          <cell r="G382">
            <v>23938.735000000284</v>
          </cell>
          <cell r="H382">
            <v>0</v>
          </cell>
        </row>
        <row r="383">
          <cell r="A383" t="str">
            <v>2.2.2.3.9.6</v>
          </cell>
          <cell r="B383" t="str">
            <v>SERVICIO DE TAXI</v>
          </cell>
          <cell r="C383">
            <v>660.00000000010186</v>
          </cell>
          <cell r="D383">
            <v>0</v>
          </cell>
          <cell r="E383">
            <v>0</v>
          </cell>
          <cell r="F383">
            <v>0</v>
          </cell>
          <cell r="G383">
            <v>660.00000000010186</v>
          </cell>
          <cell r="H383">
            <v>0</v>
          </cell>
        </row>
        <row r="384">
          <cell r="A384" t="str">
            <v>2.2.2.3.9.7</v>
          </cell>
          <cell r="B384" t="str">
            <v>BOLETOS PASAJE AUTOBUSES</v>
          </cell>
          <cell r="C384">
            <v>2880.6100000001315</v>
          </cell>
          <cell r="D384">
            <v>0</v>
          </cell>
          <cell r="E384">
            <v>470.68</v>
          </cell>
          <cell r="F384">
            <v>0</v>
          </cell>
          <cell r="G384">
            <v>3351.2900000001314</v>
          </cell>
          <cell r="H384">
            <v>0</v>
          </cell>
        </row>
        <row r="385">
          <cell r="A385" t="str">
            <v>2.2.2.3.10</v>
          </cell>
          <cell r="B385" t="str">
            <v xml:space="preserve"> DEPRECIACIONES </v>
          </cell>
          <cell r="C385">
            <v>383952.11370000558</v>
          </cell>
          <cell r="D385">
            <v>0</v>
          </cell>
          <cell r="E385">
            <v>63473.617999999951</v>
          </cell>
          <cell r="F385">
            <v>0</v>
          </cell>
          <cell r="G385">
            <v>447425.73170000548</v>
          </cell>
          <cell r="H385">
            <v>0</v>
          </cell>
        </row>
        <row r="386">
          <cell r="A386" t="str">
            <v>2.2.2.3.10.2</v>
          </cell>
          <cell r="B386" t="str">
            <v>DEPRECIACION DE MAQUINARIA Y EQUIPO</v>
          </cell>
          <cell r="C386">
            <v>368651.00160000566</v>
          </cell>
          <cell r="D386">
            <v>0</v>
          </cell>
          <cell r="E386">
            <v>61301.805899999948</v>
          </cell>
          <cell r="F386">
            <v>0</v>
          </cell>
          <cell r="G386">
            <v>429952.80750000558</v>
          </cell>
          <cell r="H386">
            <v>0</v>
          </cell>
        </row>
        <row r="387">
          <cell r="A387" t="str">
            <v>2.2.2.3.10.3</v>
          </cell>
          <cell r="B387" t="str">
            <v>DEPRECIACION DE EQUIPO DE TRANSPORTE</v>
          </cell>
          <cell r="C387">
            <v>9358.856000000007</v>
          </cell>
          <cell r="D387">
            <v>0</v>
          </cell>
          <cell r="E387">
            <v>1559.806</v>
          </cell>
          <cell r="F387">
            <v>0</v>
          </cell>
          <cell r="G387">
            <v>10918.662000000008</v>
          </cell>
          <cell r="H387">
            <v>0</v>
          </cell>
        </row>
        <row r="388">
          <cell r="A388" t="str">
            <v>2.2.2.3.10.4</v>
          </cell>
          <cell r="B388" t="str">
            <v>DEPRECIACION DE MOBILIARIO Y EQUIPO DE OFICINA</v>
          </cell>
          <cell r="C388">
            <v>440.14219999999978</v>
          </cell>
          <cell r="D388">
            <v>0</v>
          </cell>
          <cell r="E388">
            <v>102.9757</v>
          </cell>
          <cell r="F388">
            <v>0</v>
          </cell>
          <cell r="G388">
            <v>543.11789999999974</v>
          </cell>
          <cell r="H388">
            <v>0</v>
          </cell>
        </row>
        <row r="389">
          <cell r="A389" t="str">
            <v>2.2.2.3.10.5</v>
          </cell>
          <cell r="B389" t="str">
            <v>DEPRECIACION DE EQUIPO DE COMPUTO</v>
          </cell>
          <cell r="C389">
            <v>5502.1138999998802</v>
          </cell>
          <cell r="D389">
            <v>0</v>
          </cell>
          <cell r="E389">
            <v>509.03039999999999</v>
          </cell>
          <cell r="F389">
            <v>0</v>
          </cell>
          <cell r="G389">
            <v>6011.1442999998799</v>
          </cell>
          <cell r="H389">
            <v>0</v>
          </cell>
        </row>
        <row r="390">
          <cell r="A390" t="str">
            <v>2.2.2.3.12</v>
          </cell>
          <cell r="B390" t="str">
            <v xml:space="preserve"> TELEFONO </v>
          </cell>
          <cell r="C390">
            <v>75634.879999997516</v>
          </cell>
          <cell r="D390">
            <v>0</v>
          </cell>
          <cell r="E390">
            <v>11477.17</v>
          </cell>
          <cell r="F390">
            <v>0</v>
          </cell>
          <cell r="G390">
            <v>87112.049999997515</v>
          </cell>
          <cell r="H390">
            <v>0</v>
          </cell>
        </row>
        <row r="391">
          <cell r="A391" t="str">
            <v>2.2.2.3.12.1</v>
          </cell>
          <cell r="B391" t="str">
            <v>TELEFONO FIJO</v>
          </cell>
          <cell r="C391">
            <v>13386.179999999949</v>
          </cell>
          <cell r="D391">
            <v>0</v>
          </cell>
          <cell r="E391">
            <v>2231.0300000000002</v>
          </cell>
          <cell r="F391">
            <v>0</v>
          </cell>
          <cell r="G391">
            <v>15617.20999999995</v>
          </cell>
          <cell r="H391">
            <v>0</v>
          </cell>
        </row>
        <row r="392">
          <cell r="A392" t="str">
            <v>2.2.2.3.12.2</v>
          </cell>
          <cell r="B392" t="str">
            <v xml:space="preserve"> SERVICIO DE TELEFONIA CELULAR </v>
          </cell>
          <cell r="C392">
            <v>62248.699999997567</v>
          </cell>
          <cell r="D392">
            <v>0</v>
          </cell>
          <cell r="E392">
            <v>9246.14</v>
          </cell>
          <cell r="F392">
            <v>0</v>
          </cell>
          <cell r="G392">
            <v>71494.839999997566</v>
          </cell>
          <cell r="H392">
            <v>0</v>
          </cell>
        </row>
        <row r="393">
          <cell r="A393" t="str">
            <v>2.2.2.3.12.2.1</v>
          </cell>
          <cell r="B393" t="str">
            <v>SERVICIO DE TELEFONIA CELULAR</v>
          </cell>
          <cell r="C393">
            <v>55799.699999997567</v>
          </cell>
          <cell r="D393">
            <v>0</v>
          </cell>
          <cell r="E393">
            <v>9246.14</v>
          </cell>
          <cell r="F393">
            <v>0</v>
          </cell>
          <cell r="G393">
            <v>65045.839999997566</v>
          </cell>
          <cell r="H393">
            <v>0</v>
          </cell>
        </row>
        <row r="394">
          <cell r="A394" t="str">
            <v>2.2.2.3.12.2.2</v>
          </cell>
          <cell r="B394" t="str">
            <v>SERVICIO DE TELEFONIA CELULAR EXENTO</v>
          </cell>
          <cell r="C394">
            <v>6449</v>
          </cell>
          <cell r="D394">
            <v>0</v>
          </cell>
          <cell r="E394">
            <v>0</v>
          </cell>
          <cell r="F394">
            <v>0</v>
          </cell>
          <cell r="G394">
            <v>6449</v>
          </cell>
          <cell r="H394">
            <v>0</v>
          </cell>
        </row>
        <row r="395">
          <cell r="A395" t="str">
            <v>2.2.2.3.13</v>
          </cell>
          <cell r="B395" t="str">
            <v>INTERNET</v>
          </cell>
          <cell r="C395">
            <v>500</v>
          </cell>
          <cell r="D395">
            <v>0</v>
          </cell>
          <cell r="E395">
            <v>0</v>
          </cell>
          <cell r="F395">
            <v>0</v>
          </cell>
          <cell r="G395">
            <v>500</v>
          </cell>
          <cell r="H395">
            <v>0</v>
          </cell>
        </row>
        <row r="396">
          <cell r="A396" t="str">
            <v>2.2.2.3.14</v>
          </cell>
          <cell r="B396" t="str">
            <v xml:space="preserve"> AGUA </v>
          </cell>
          <cell r="C396">
            <v>1370</v>
          </cell>
          <cell r="D396">
            <v>0</v>
          </cell>
          <cell r="E396">
            <v>0</v>
          </cell>
          <cell r="F396">
            <v>0</v>
          </cell>
          <cell r="G396">
            <v>1370</v>
          </cell>
          <cell r="H396">
            <v>0</v>
          </cell>
        </row>
        <row r="397">
          <cell r="A397" t="str">
            <v>2.2.2.3.14.3</v>
          </cell>
          <cell r="B397" t="str">
            <v>AGUA PURIFICADA (GASTOS)</v>
          </cell>
          <cell r="C397">
            <v>1370</v>
          </cell>
          <cell r="D397">
            <v>0</v>
          </cell>
          <cell r="E397">
            <v>0</v>
          </cell>
          <cell r="F397">
            <v>0</v>
          </cell>
          <cell r="G397">
            <v>1370</v>
          </cell>
          <cell r="H397">
            <v>0</v>
          </cell>
        </row>
        <row r="398">
          <cell r="A398" t="str">
            <v>2.2.2.3.15</v>
          </cell>
          <cell r="B398" t="str">
            <v xml:space="preserve"> ENERGIA ELECTRICA </v>
          </cell>
          <cell r="C398">
            <v>354.22000000000111</v>
          </cell>
          <cell r="D398">
            <v>0</v>
          </cell>
          <cell r="E398">
            <v>103.35000000000001</v>
          </cell>
          <cell r="F398">
            <v>0</v>
          </cell>
          <cell r="G398">
            <v>457.57000000000107</v>
          </cell>
          <cell r="H398">
            <v>0</v>
          </cell>
        </row>
        <row r="399">
          <cell r="A399" t="str">
            <v>2.2.2.3.15.1</v>
          </cell>
          <cell r="B399" t="str">
            <v>ENERGIA ELECTRICA</v>
          </cell>
          <cell r="C399">
            <v>327.99000000000115</v>
          </cell>
          <cell r="D399">
            <v>0</v>
          </cell>
          <cell r="E399">
            <v>95.7</v>
          </cell>
          <cell r="F399">
            <v>0</v>
          </cell>
          <cell r="G399">
            <v>423.69000000000113</v>
          </cell>
          <cell r="H399">
            <v>0</v>
          </cell>
        </row>
        <row r="400">
          <cell r="A400" t="str">
            <v>2.2.2.3.15.2</v>
          </cell>
          <cell r="B400" t="str">
            <v>DAP (DERECHO DE ALUMBRADO PUBLICO)</v>
          </cell>
          <cell r="C400">
            <v>26.229999999999961</v>
          </cell>
          <cell r="D400">
            <v>0</v>
          </cell>
          <cell r="E400">
            <v>7.65</v>
          </cell>
          <cell r="F400">
            <v>0</v>
          </cell>
          <cell r="G400">
            <v>33.87999999999996</v>
          </cell>
          <cell r="H400">
            <v>0</v>
          </cell>
        </row>
        <row r="401">
          <cell r="A401" t="str">
            <v>2.2.2.3.16</v>
          </cell>
          <cell r="B401" t="str">
            <v xml:space="preserve"> VIGILANCIA Y SEGURIDAD </v>
          </cell>
          <cell r="C401">
            <v>7073.0399999999936</v>
          </cell>
          <cell r="D401">
            <v>0</v>
          </cell>
          <cell r="E401">
            <v>1261.3499999999999</v>
          </cell>
          <cell r="F401">
            <v>0</v>
          </cell>
          <cell r="G401">
            <v>8334.389999999994</v>
          </cell>
          <cell r="H401">
            <v>0</v>
          </cell>
        </row>
        <row r="402">
          <cell r="A402" t="str">
            <v>2.2.2.3.16.1</v>
          </cell>
          <cell r="B402" t="str">
            <v>MONITOREO ALARMA</v>
          </cell>
          <cell r="C402">
            <v>7073.0399999999936</v>
          </cell>
          <cell r="D402">
            <v>0</v>
          </cell>
          <cell r="E402">
            <v>1261.3499999999999</v>
          </cell>
          <cell r="F402">
            <v>0</v>
          </cell>
          <cell r="G402">
            <v>8334.389999999994</v>
          </cell>
          <cell r="H402">
            <v>0</v>
          </cell>
        </row>
        <row r="403">
          <cell r="A403" t="str">
            <v>2.2.2.3.17</v>
          </cell>
          <cell r="B403" t="str">
            <v>LIMPIEZA Y ASEO</v>
          </cell>
          <cell r="C403">
            <v>3200</v>
          </cell>
          <cell r="D403">
            <v>0</v>
          </cell>
          <cell r="E403">
            <v>0</v>
          </cell>
          <cell r="F403">
            <v>0</v>
          </cell>
          <cell r="G403">
            <v>3200</v>
          </cell>
          <cell r="H403">
            <v>0</v>
          </cell>
        </row>
        <row r="404">
          <cell r="A404" t="str">
            <v>2.2.2.3.18</v>
          </cell>
          <cell r="B404" t="str">
            <v xml:space="preserve"> PAPELERIA Y ARTICULOS DE OFICINA </v>
          </cell>
          <cell r="C404">
            <v>57967.36000000019</v>
          </cell>
          <cell r="D404">
            <v>0</v>
          </cell>
          <cell r="E404">
            <v>5880</v>
          </cell>
          <cell r="F404">
            <v>0</v>
          </cell>
          <cell r="G404">
            <v>63847.36000000019</v>
          </cell>
          <cell r="H404">
            <v>0</v>
          </cell>
        </row>
        <row r="405">
          <cell r="A405" t="str">
            <v>2.2.2.3.18.1</v>
          </cell>
          <cell r="B405" t="str">
            <v>PAPELERIA Y ARTICULOS DE OFICINA</v>
          </cell>
          <cell r="C405">
            <v>57967.36000000019</v>
          </cell>
          <cell r="D405">
            <v>0</v>
          </cell>
          <cell r="E405">
            <v>5880</v>
          </cell>
          <cell r="F405">
            <v>0</v>
          </cell>
          <cell r="G405">
            <v>63847.36000000019</v>
          </cell>
          <cell r="H405">
            <v>0</v>
          </cell>
        </row>
        <row r="406">
          <cell r="A406" t="str">
            <v>2.2.2.3.19</v>
          </cell>
          <cell r="B406" t="str">
            <v xml:space="preserve"> MANTENIMIENTO Y CONSERVACION </v>
          </cell>
          <cell r="C406">
            <v>145675.86479999975</v>
          </cell>
          <cell r="D406">
            <v>0</v>
          </cell>
          <cell r="E406">
            <v>31368.660000000003</v>
          </cell>
          <cell r="F406">
            <v>0</v>
          </cell>
          <cell r="G406">
            <v>177044.52479999975</v>
          </cell>
          <cell r="H406">
            <v>0</v>
          </cell>
        </row>
        <row r="407">
          <cell r="A407" t="str">
            <v>2.2.2.3.19.1</v>
          </cell>
          <cell r="B407" t="str">
            <v>MANTENIMIENTO DE MAQUINARIA Y EQUIPO</v>
          </cell>
          <cell r="C407">
            <v>94920</v>
          </cell>
          <cell r="D407">
            <v>0</v>
          </cell>
          <cell r="E407">
            <v>6500</v>
          </cell>
          <cell r="F407">
            <v>0</v>
          </cell>
          <cell r="G407">
            <v>101420</v>
          </cell>
          <cell r="H407">
            <v>0</v>
          </cell>
        </row>
        <row r="408">
          <cell r="A408" t="str">
            <v>2.2.2.3.19.2</v>
          </cell>
          <cell r="B408" t="str">
            <v>MANTENIMIENTO DE EDIFICIO</v>
          </cell>
          <cell r="C408">
            <v>0</v>
          </cell>
          <cell r="D408">
            <v>0</v>
          </cell>
          <cell r="E408">
            <v>5473.8200000000024</v>
          </cell>
          <cell r="F408">
            <v>0</v>
          </cell>
          <cell r="G408">
            <v>5473.8200000000315</v>
          </cell>
          <cell r="H408">
            <v>0</v>
          </cell>
        </row>
        <row r="409">
          <cell r="A409" t="str">
            <v>2.2.2.3.19.4</v>
          </cell>
          <cell r="B409" t="str">
            <v>MANTENIMIENTO DE EQUIPO DE COMPUTO</v>
          </cell>
          <cell r="C409">
            <v>5349.6700000000128</v>
          </cell>
          <cell r="D409">
            <v>0</v>
          </cell>
          <cell r="E409">
            <v>0</v>
          </cell>
          <cell r="F409">
            <v>0</v>
          </cell>
          <cell r="G409">
            <v>5349.6700000000128</v>
          </cell>
          <cell r="H409">
            <v>0</v>
          </cell>
        </row>
        <row r="410">
          <cell r="A410" t="str">
            <v>2.2.2.3.19.5</v>
          </cell>
          <cell r="B410" t="str">
            <v>MANTENIMIENTO DE EQUIPO DE TRANSPORTE</v>
          </cell>
          <cell r="C410">
            <v>36020.694799999706</v>
          </cell>
          <cell r="D410">
            <v>0</v>
          </cell>
          <cell r="E410">
            <v>8894.840000000002</v>
          </cell>
          <cell r="F410">
            <v>0</v>
          </cell>
          <cell r="G410">
            <v>44915.53479999971</v>
          </cell>
          <cell r="H410">
            <v>0</v>
          </cell>
        </row>
        <row r="411">
          <cell r="A411" t="str">
            <v>2.2.2.3.19.7</v>
          </cell>
          <cell r="B411" t="str">
            <v>MANTENIMIENTO DE OTROS EQUIPOS</v>
          </cell>
          <cell r="C411">
            <v>9385.5</v>
          </cell>
          <cell r="D411">
            <v>0</v>
          </cell>
          <cell r="E411">
            <v>10500</v>
          </cell>
          <cell r="F411">
            <v>0</v>
          </cell>
          <cell r="G411">
            <v>19885.5</v>
          </cell>
          <cell r="H411">
            <v>0</v>
          </cell>
        </row>
        <row r="412">
          <cell r="A412" t="str">
            <v>2.2.2.3.20</v>
          </cell>
          <cell r="B412" t="str">
            <v xml:space="preserve"> SEGUROS Y FIANZAS </v>
          </cell>
          <cell r="C412">
            <v>18886.49000000018</v>
          </cell>
          <cell r="D412">
            <v>0</v>
          </cell>
          <cell r="E412">
            <v>1675.44</v>
          </cell>
          <cell r="F412">
            <v>0</v>
          </cell>
          <cell r="G412">
            <v>20561.930000000179</v>
          </cell>
          <cell r="H412">
            <v>0</v>
          </cell>
        </row>
        <row r="413">
          <cell r="A413" t="str">
            <v>2.2.2.3.20.3</v>
          </cell>
          <cell r="B413" t="str">
            <v>SEGUROS DE AUTOMOVIL</v>
          </cell>
          <cell r="C413">
            <v>18498.530000000086</v>
          </cell>
          <cell r="D413">
            <v>0</v>
          </cell>
          <cell r="E413">
            <v>1610.78</v>
          </cell>
          <cell r="F413">
            <v>0</v>
          </cell>
          <cell r="G413">
            <v>20109.310000000085</v>
          </cell>
          <cell r="H413">
            <v>0</v>
          </cell>
        </row>
        <row r="414">
          <cell r="A414" t="str">
            <v>2.2.2.3.20.7</v>
          </cell>
          <cell r="B414" t="str">
            <v>OTROS SEGUROS Y FIANZAS</v>
          </cell>
          <cell r="C414">
            <v>387.96000000009371</v>
          </cell>
          <cell r="D414">
            <v>0</v>
          </cell>
          <cell r="E414">
            <v>64.66</v>
          </cell>
          <cell r="F414">
            <v>0</v>
          </cell>
          <cell r="G414">
            <v>452.62000000009368</v>
          </cell>
          <cell r="H414">
            <v>0</v>
          </cell>
        </row>
        <row r="415">
          <cell r="A415" t="str">
            <v>2.2.2.3.21</v>
          </cell>
          <cell r="B415" t="str">
            <v xml:space="preserve"> OTROS IMPUESTOS Y DERECHOS </v>
          </cell>
          <cell r="C415">
            <v>1247.42</v>
          </cell>
          <cell r="D415">
            <v>0</v>
          </cell>
          <cell r="E415">
            <v>0</v>
          </cell>
          <cell r="F415">
            <v>0</v>
          </cell>
          <cell r="G415">
            <v>1247.42</v>
          </cell>
          <cell r="H415">
            <v>0</v>
          </cell>
        </row>
        <row r="416">
          <cell r="A416" t="str">
            <v>2.2.2.3.21.3</v>
          </cell>
          <cell r="B416" t="str">
            <v>PAGO DE DERECHOS</v>
          </cell>
          <cell r="C416">
            <v>1247.42</v>
          </cell>
          <cell r="D416">
            <v>0</v>
          </cell>
          <cell r="E416">
            <v>0</v>
          </cell>
          <cell r="F416">
            <v>0</v>
          </cell>
          <cell r="G416">
            <v>1247.42</v>
          </cell>
          <cell r="H416">
            <v>0</v>
          </cell>
        </row>
        <row r="417">
          <cell r="A417" t="str">
            <v>2.2.2.3.22</v>
          </cell>
          <cell r="B417" t="str">
            <v>RECARGOS FISCALES</v>
          </cell>
          <cell r="C417">
            <v>0</v>
          </cell>
          <cell r="D417">
            <v>0</v>
          </cell>
          <cell r="E417">
            <v>221</v>
          </cell>
          <cell r="F417">
            <v>0</v>
          </cell>
          <cell r="G417">
            <v>221</v>
          </cell>
          <cell r="H417">
            <v>0</v>
          </cell>
        </row>
        <row r="418">
          <cell r="A418" t="str">
            <v>2.2.2.3.23</v>
          </cell>
          <cell r="B418" t="str">
            <v xml:space="preserve"> MULTAS </v>
          </cell>
          <cell r="C418">
            <v>2140.3999999999996</v>
          </cell>
          <cell r="D418">
            <v>0</v>
          </cell>
          <cell r="E418">
            <v>0</v>
          </cell>
          <cell r="F418">
            <v>0</v>
          </cell>
          <cell r="G418">
            <v>2140.3999999999996</v>
          </cell>
          <cell r="H418">
            <v>0</v>
          </cell>
        </row>
        <row r="419">
          <cell r="A419" t="str">
            <v>2.2.2.3.23.2</v>
          </cell>
          <cell r="B419" t="str">
            <v>MULTAS DE TRANSITO</v>
          </cell>
          <cell r="C419">
            <v>2140.3999999999996</v>
          </cell>
          <cell r="D419">
            <v>0</v>
          </cell>
          <cell r="E419">
            <v>0</v>
          </cell>
          <cell r="F419">
            <v>0</v>
          </cell>
          <cell r="G419">
            <v>2140.3999999999996</v>
          </cell>
          <cell r="H419">
            <v>0</v>
          </cell>
        </row>
        <row r="420">
          <cell r="A420" t="str">
            <v>2.2.2.3.24</v>
          </cell>
          <cell r="B420" t="str">
            <v xml:space="preserve"> CUOTAS Y SUSCRIPCIONES </v>
          </cell>
          <cell r="C420">
            <v>10431.034500000009</v>
          </cell>
          <cell r="D420">
            <v>0</v>
          </cell>
          <cell r="E420">
            <v>1551.7240999999999</v>
          </cell>
          <cell r="F420">
            <v>0</v>
          </cell>
          <cell r="G420">
            <v>11982.758600000008</v>
          </cell>
          <cell r="H420">
            <v>0</v>
          </cell>
        </row>
        <row r="421">
          <cell r="A421" t="str">
            <v>2.2.2.3.24.8</v>
          </cell>
          <cell r="B421" t="str">
            <v>OTRAS CUOTAS Y SUSCRIPCIONES</v>
          </cell>
          <cell r="C421">
            <v>10431.034500000009</v>
          </cell>
          <cell r="D421">
            <v>0</v>
          </cell>
          <cell r="E421">
            <v>1551.7240999999999</v>
          </cell>
          <cell r="F421">
            <v>0</v>
          </cell>
          <cell r="G421">
            <v>11982.758600000008</v>
          </cell>
          <cell r="H421">
            <v>0</v>
          </cell>
        </row>
        <row r="422">
          <cell r="A422" t="str">
            <v>2.2.2.3.28</v>
          </cell>
          <cell r="B422" t="str">
            <v>ASISTENCIA TECNICA</v>
          </cell>
          <cell r="C422">
            <v>0</v>
          </cell>
          <cell r="D422">
            <v>0</v>
          </cell>
          <cell r="E422">
            <v>1545</v>
          </cell>
          <cell r="F422">
            <v>0</v>
          </cell>
          <cell r="G422">
            <v>1545</v>
          </cell>
          <cell r="H422">
            <v>0</v>
          </cell>
        </row>
        <row r="423">
          <cell r="A423" t="str">
            <v>2.2.2.3.33</v>
          </cell>
          <cell r="B423" t="str">
            <v>COMISIONES SOBRE VENTAS</v>
          </cell>
          <cell r="C423">
            <v>14500.000000000002</v>
          </cell>
          <cell r="D423">
            <v>0</v>
          </cell>
          <cell r="E423">
            <v>8259.76</v>
          </cell>
          <cell r="F423">
            <v>0</v>
          </cell>
          <cell r="G423">
            <v>22759.760000000002</v>
          </cell>
          <cell r="H423">
            <v>0</v>
          </cell>
        </row>
        <row r="424">
          <cell r="A424" t="str">
            <v>2.2.2.3.34</v>
          </cell>
          <cell r="B424" t="str">
            <v xml:space="preserve"> COMISIONES BANCARIAS </v>
          </cell>
          <cell r="C424">
            <v>5942.5599999998376</v>
          </cell>
          <cell r="D424">
            <v>0</v>
          </cell>
          <cell r="E424">
            <v>641</v>
          </cell>
          <cell r="F424">
            <v>0.05</v>
          </cell>
          <cell r="G424">
            <v>6583.5099999998374</v>
          </cell>
          <cell r="H424">
            <v>0</v>
          </cell>
        </row>
        <row r="425">
          <cell r="A425" t="str">
            <v>2.2.2.3.34.1</v>
          </cell>
          <cell r="B425" t="str">
            <v>COMISIONES BANCARIAS</v>
          </cell>
          <cell r="C425">
            <v>5942.5599999998376</v>
          </cell>
          <cell r="D425">
            <v>0</v>
          </cell>
          <cell r="E425">
            <v>641</v>
          </cell>
          <cell r="F425">
            <v>0.05</v>
          </cell>
          <cell r="G425">
            <v>6583.5099999998374</v>
          </cell>
          <cell r="H425">
            <v>0</v>
          </cell>
        </row>
        <row r="426">
          <cell r="A426" t="str">
            <v>2.2.2.3.36</v>
          </cell>
          <cell r="B426" t="str">
            <v>OTRAS COMISIONES</v>
          </cell>
          <cell r="C426">
            <v>41.379199999995762</v>
          </cell>
          <cell r="D426">
            <v>0</v>
          </cell>
          <cell r="E426">
            <v>400</v>
          </cell>
          <cell r="F426">
            <v>0</v>
          </cell>
          <cell r="G426">
            <v>441.37919999999576</v>
          </cell>
          <cell r="H426">
            <v>0</v>
          </cell>
        </row>
        <row r="427">
          <cell r="A427" t="str">
            <v>2.2.2.3.50</v>
          </cell>
          <cell r="B427" t="str">
            <v>CAFETERIA Y GASTOS DE COMEDOR</v>
          </cell>
          <cell r="C427">
            <v>21784.988799999497</v>
          </cell>
          <cell r="D427">
            <v>0</v>
          </cell>
          <cell r="E427">
            <v>1283.5862999999999</v>
          </cell>
          <cell r="F427">
            <v>0</v>
          </cell>
          <cell r="G427">
            <v>23068.575099999496</v>
          </cell>
          <cell r="H427">
            <v>0</v>
          </cell>
        </row>
        <row r="428">
          <cell r="A428" t="str">
            <v>2.2.2.3.54</v>
          </cell>
          <cell r="B428" t="str">
            <v>RENTA DE AUTOMOVILES</v>
          </cell>
          <cell r="C428">
            <v>195834.41999999923</v>
          </cell>
          <cell r="D428">
            <v>0</v>
          </cell>
          <cell r="E428">
            <v>32639.07</v>
          </cell>
          <cell r="F428">
            <v>0</v>
          </cell>
          <cell r="G428">
            <v>228473.48999999923</v>
          </cell>
          <cell r="H428">
            <v>0</v>
          </cell>
        </row>
        <row r="429">
          <cell r="A429" t="str">
            <v>2.2.2.3.61</v>
          </cell>
          <cell r="B429" t="str">
            <v>GASTOS VARIOS</v>
          </cell>
          <cell r="C429">
            <v>13736.969100000453</v>
          </cell>
          <cell r="D429">
            <v>0</v>
          </cell>
          <cell r="E429">
            <v>10188.0126</v>
          </cell>
          <cell r="F429">
            <v>0</v>
          </cell>
          <cell r="G429">
            <v>23924.981700000455</v>
          </cell>
          <cell r="H429">
            <v>0</v>
          </cell>
        </row>
        <row r="430">
          <cell r="A430" t="str">
            <v>2.2.2.3.72</v>
          </cell>
          <cell r="B430" t="str">
            <v>ESTACIONAMIENTOS PUBLICOS</v>
          </cell>
          <cell r="C430">
            <v>2042.2279999998937</v>
          </cell>
          <cell r="D430">
            <v>0</v>
          </cell>
          <cell r="E430">
            <v>110.34</v>
          </cell>
          <cell r="F430">
            <v>0</v>
          </cell>
          <cell r="G430">
            <v>2152.5679999998938</v>
          </cell>
          <cell r="H430">
            <v>0</v>
          </cell>
        </row>
        <row r="431">
          <cell r="A431" t="str">
            <v>2.2.2.3.82</v>
          </cell>
          <cell r="B431" t="str">
            <v xml:space="preserve"> OTROS GASTOS GENERALES </v>
          </cell>
          <cell r="C431">
            <v>12022.490000000238</v>
          </cell>
          <cell r="D431">
            <v>0</v>
          </cell>
          <cell r="E431">
            <v>380.28</v>
          </cell>
          <cell r="F431">
            <v>0</v>
          </cell>
          <cell r="G431">
            <v>12402.770000000237</v>
          </cell>
          <cell r="H431">
            <v>0</v>
          </cell>
        </row>
        <row r="432">
          <cell r="A432" t="str">
            <v>2.2.2.3.82.1</v>
          </cell>
          <cell r="B432" t="str">
            <v>SERVICIOS TENENCIA/REFRENDO</v>
          </cell>
          <cell r="C432">
            <v>9725.5700000002398</v>
          </cell>
          <cell r="D432">
            <v>0</v>
          </cell>
          <cell r="E432">
            <v>0</v>
          </cell>
          <cell r="F432">
            <v>0</v>
          </cell>
          <cell r="G432">
            <v>9725.5700000002398</v>
          </cell>
          <cell r="H432">
            <v>0</v>
          </cell>
        </row>
        <row r="433">
          <cell r="A433" t="str">
            <v>2.2.2.3.82.3</v>
          </cell>
          <cell r="B433" t="str">
            <v>EMPAQUES, ENVIOS</v>
          </cell>
          <cell r="C433">
            <v>2296.9199999999983</v>
          </cell>
          <cell r="D433">
            <v>0</v>
          </cell>
          <cell r="E433">
            <v>380.28</v>
          </cell>
          <cell r="F433">
            <v>0</v>
          </cell>
          <cell r="G433">
            <v>2677.199999999998</v>
          </cell>
          <cell r="H433">
            <v>0</v>
          </cell>
        </row>
        <row r="434">
          <cell r="A434" t="str">
            <v>2.3</v>
          </cell>
          <cell r="B434" t="str">
            <v xml:space="preserve"> OTROS INGRESOS Y OTROS GASTOS </v>
          </cell>
          <cell r="C434">
            <v>0</v>
          </cell>
          <cell r="D434">
            <v>-339586.91157200141</v>
          </cell>
          <cell r="E434">
            <v>11125.503606999999</v>
          </cell>
          <cell r="F434">
            <v>0.35199999999999998</v>
          </cell>
          <cell r="G434">
            <v>0</v>
          </cell>
          <cell r="H434">
            <v>-350712.06317900144</v>
          </cell>
        </row>
        <row r="435">
          <cell r="A435" t="str">
            <v>2.3.1</v>
          </cell>
          <cell r="B435" t="str">
            <v xml:space="preserve"> OTROS INGRESOS </v>
          </cell>
          <cell r="C435">
            <v>0</v>
          </cell>
          <cell r="D435">
            <v>-88.490403999890987</v>
          </cell>
          <cell r="E435">
            <v>0.27360700000000021</v>
          </cell>
          <cell r="F435">
            <v>0.35199999999999998</v>
          </cell>
          <cell r="G435">
            <v>0</v>
          </cell>
          <cell r="H435">
            <v>-88.412010999890981</v>
          </cell>
        </row>
        <row r="436">
          <cell r="A436" t="str">
            <v>2.3.1.13</v>
          </cell>
          <cell r="B436" t="str">
            <v>AJUSTE POR SALDOS PEQUEÑOS</v>
          </cell>
          <cell r="C436">
            <v>0</v>
          </cell>
          <cell r="D436">
            <v>-87.490403999949194</v>
          </cell>
          <cell r="E436">
            <v>0.27360700000000021</v>
          </cell>
          <cell r="F436">
            <v>0.35199999999999998</v>
          </cell>
          <cell r="G436">
            <v>0</v>
          </cell>
          <cell r="H436">
            <v>-87.412010999949189</v>
          </cell>
        </row>
        <row r="437">
          <cell r="A437" t="str">
            <v>2.3.1.14</v>
          </cell>
          <cell r="B437" t="str">
            <v>REDONDEO</v>
          </cell>
          <cell r="C437">
            <v>0</v>
          </cell>
          <cell r="D437">
            <v>-0.99999999999999978</v>
          </cell>
          <cell r="E437">
            <v>0</v>
          </cell>
          <cell r="F437">
            <v>0</v>
          </cell>
          <cell r="G437">
            <v>0</v>
          </cell>
          <cell r="H437">
            <v>-0.99999999999999978</v>
          </cell>
        </row>
        <row r="438">
          <cell r="A438" t="str">
            <v>2.3.2</v>
          </cell>
          <cell r="B438" t="str">
            <v xml:space="preserve"> OTROS GASTOS </v>
          </cell>
          <cell r="C438">
            <v>339498.42116800154</v>
          </cell>
          <cell r="D438">
            <v>0</v>
          </cell>
          <cell r="E438">
            <v>11125.23</v>
          </cell>
          <cell r="F438">
            <v>0</v>
          </cell>
          <cell r="G438">
            <v>350623.65116800158</v>
          </cell>
          <cell r="H438">
            <v>0</v>
          </cell>
        </row>
        <row r="439">
          <cell r="A439" t="str">
            <v>2.3.2.1</v>
          </cell>
          <cell r="B439" t="str">
            <v>OTROS GASTOS</v>
          </cell>
          <cell r="C439">
            <v>30928.849999999744</v>
          </cell>
          <cell r="D439">
            <v>0</v>
          </cell>
          <cell r="E439">
            <v>4235.2299999999996</v>
          </cell>
          <cell r="F439">
            <v>0</v>
          </cell>
          <cell r="G439">
            <v>35164.07999999974</v>
          </cell>
          <cell r="H439">
            <v>0</v>
          </cell>
        </row>
        <row r="440">
          <cell r="A440" t="str">
            <v>2.3.2.8</v>
          </cell>
          <cell r="B440" t="str">
            <v>PERDIDA POR CUENTAS INCOBRABLES</v>
          </cell>
          <cell r="C440">
            <v>211944.70143700001</v>
          </cell>
          <cell r="D440">
            <v>0</v>
          </cell>
          <cell r="E440">
            <v>0</v>
          </cell>
          <cell r="F440">
            <v>0</v>
          </cell>
          <cell r="G440">
            <v>211944.70143700001</v>
          </cell>
          <cell r="H440">
            <v>0</v>
          </cell>
        </row>
        <row r="441">
          <cell r="A441" t="str">
            <v>2.3.2.11</v>
          </cell>
          <cell r="B441" t="str">
            <v>MERMAS Y/O DESPERDICIOS DE INVENTARIOS</v>
          </cell>
          <cell r="C441">
            <v>56118.509731000056</v>
          </cell>
          <cell r="D441">
            <v>0</v>
          </cell>
          <cell r="E441">
            <v>6890</v>
          </cell>
          <cell r="F441">
            <v>0</v>
          </cell>
          <cell r="G441">
            <v>63008.509731000056</v>
          </cell>
          <cell r="H441">
            <v>0</v>
          </cell>
        </row>
        <row r="442">
          <cell r="A442" t="str">
            <v>2.3.2.14</v>
          </cell>
          <cell r="B442" t="str">
            <v xml:space="preserve"> GASTOS PERSONALES </v>
          </cell>
          <cell r="C442">
            <v>40506.359999999877</v>
          </cell>
          <cell r="D442">
            <v>0</v>
          </cell>
          <cell r="E442">
            <v>0</v>
          </cell>
          <cell r="F442">
            <v>0</v>
          </cell>
          <cell r="G442">
            <v>40506.359999999877</v>
          </cell>
          <cell r="H442">
            <v>0</v>
          </cell>
        </row>
        <row r="443">
          <cell r="A443" t="str">
            <v>2.3.2.14.2</v>
          </cell>
          <cell r="B443" t="str">
            <v xml:space="preserve"> DEDUCCIONES PERSONALES </v>
          </cell>
          <cell r="C443">
            <v>40506.359999999877</v>
          </cell>
          <cell r="D443">
            <v>0</v>
          </cell>
          <cell r="E443">
            <v>0</v>
          </cell>
          <cell r="F443">
            <v>0</v>
          </cell>
          <cell r="G443">
            <v>40506.359999999877</v>
          </cell>
          <cell r="H443">
            <v>0</v>
          </cell>
        </row>
        <row r="444">
          <cell r="A444" t="str">
            <v>2.3.2.14.2.1</v>
          </cell>
          <cell r="B444" t="str">
            <v>PRIMAS DE SEGUROS  DE GASTOS MEDICOS</v>
          </cell>
          <cell r="C444">
            <v>40506.35999999987</v>
          </cell>
          <cell r="D444">
            <v>0</v>
          </cell>
          <cell r="E444">
            <v>0</v>
          </cell>
          <cell r="F444">
            <v>0</v>
          </cell>
          <cell r="G444">
            <v>40506.35999999987</v>
          </cell>
          <cell r="H444">
            <v>0</v>
          </cell>
        </row>
        <row r="445">
          <cell r="A445" t="str">
            <v>2.4</v>
          </cell>
          <cell r="B445" t="str">
            <v xml:space="preserve"> RESULTADO INTEGRAL DE FINANCIAMIENTO </v>
          </cell>
          <cell r="C445">
            <v>-2646.116199999582</v>
          </cell>
          <cell r="D445">
            <v>0</v>
          </cell>
          <cell r="E445">
            <v>9444.8377</v>
          </cell>
          <cell r="F445">
            <v>62.384999999999998</v>
          </cell>
          <cell r="G445">
            <v>6736.3365000004233</v>
          </cell>
          <cell r="H445">
            <v>0</v>
          </cell>
        </row>
        <row r="446">
          <cell r="A446" t="str">
            <v>2.4.1</v>
          </cell>
          <cell r="B446" t="str">
            <v xml:space="preserve"> INTERESES A CARGO </v>
          </cell>
          <cell r="C446">
            <v>25501.690000000002</v>
          </cell>
          <cell r="D446">
            <v>0</v>
          </cell>
          <cell r="E446">
            <v>4160.24</v>
          </cell>
          <cell r="F446">
            <v>0</v>
          </cell>
          <cell r="G446">
            <v>29661.930000000004</v>
          </cell>
          <cell r="H446">
            <v>0</v>
          </cell>
        </row>
        <row r="447">
          <cell r="A447" t="str">
            <v>2.4.1.1</v>
          </cell>
          <cell r="B447" t="str">
            <v xml:space="preserve"> INTERESES A CARGO BANCARIOS </v>
          </cell>
          <cell r="C447">
            <v>16137.660000000003</v>
          </cell>
          <cell r="D447">
            <v>0</v>
          </cell>
          <cell r="E447">
            <v>2878.07</v>
          </cell>
          <cell r="F447">
            <v>0</v>
          </cell>
          <cell r="G447">
            <v>19015.730000000003</v>
          </cell>
          <cell r="H447">
            <v>0</v>
          </cell>
        </row>
        <row r="448">
          <cell r="A448" t="str">
            <v>2.4.1.1.1</v>
          </cell>
          <cell r="B448" t="str">
            <v>INTERESES A CARGO NACIONALES BANCARIOS</v>
          </cell>
          <cell r="C448">
            <v>16137.660000000003</v>
          </cell>
          <cell r="D448">
            <v>0</v>
          </cell>
          <cell r="E448">
            <v>2878.07</v>
          </cell>
          <cell r="F448">
            <v>0</v>
          </cell>
          <cell r="G448">
            <v>19015.730000000003</v>
          </cell>
          <cell r="H448">
            <v>0</v>
          </cell>
        </row>
        <row r="449">
          <cell r="A449" t="str">
            <v>2.4.1.3</v>
          </cell>
          <cell r="B449" t="str">
            <v xml:space="preserve"> INTERESES A CARGO DE PERSONAS MORALES </v>
          </cell>
          <cell r="C449">
            <v>9364.0300000000007</v>
          </cell>
          <cell r="D449">
            <v>0</v>
          </cell>
          <cell r="E449">
            <v>1282.17</v>
          </cell>
          <cell r="F449">
            <v>0</v>
          </cell>
          <cell r="G449">
            <v>10646.2</v>
          </cell>
          <cell r="H449">
            <v>0</v>
          </cell>
        </row>
        <row r="450">
          <cell r="A450" t="str">
            <v>2.4.1.3.1</v>
          </cell>
          <cell r="B450" t="str">
            <v>INTERESES A CARGO DE PERSONAS MORALES NACIONAL</v>
          </cell>
          <cell r="C450">
            <v>9364.0300000000007</v>
          </cell>
          <cell r="D450">
            <v>0</v>
          </cell>
          <cell r="E450">
            <v>1282.17</v>
          </cell>
          <cell r="F450">
            <v>0</v>
          </cell>
          <cell r="G450">
            <v>10646.2</v>
          </cell>
          <cell r="H450">
            <v>0</v>
          </cell>
        </row>
        <row r="451">
          <cell r="A451" t="str">
            <v>2.4.3</v>
          </cell>
          <cell r="B451" t="str">
            <v xml:space="preserve"> FLUCTUACION CAMBIARIA </v>
          </cell>
          <cell r="C451">
            <v>-17260.642399999662</v>
          </cell>
          <cell r="D451">
            <v>0</v>
          </cell>
          <cell r="E451">
            <v>5039.5977000000003</v>
          </cell>
          <cell r="F451">
            <v>62.384999999999998</v>
          </cell>
          <cell r="G451">
            <v>-12283.429699999659</v>
          </cell>
          <cell r="H451">
            <v>0</v>
          </cell>
        </row>
        <row r="452">
          <cell r="A452" t="str">
            <v>2.4.3.1</v>
          </cell>
          <cell r="B452" t="str">
            <v xml:space="preserve"> PERDIDA CAMBIARIA </v>
          </cell>
          <cell r="C452">
            <v>109721.13500000001</v>
          </cell>
          <cell r="D452">
            <v>0</v>
          </cell>
          <cell r="E452">
            <v>5039.5977000000003</v>
          </cell>
          <cell r="F452">
            <v>0</v>
          </cell>
          <cell r="G452">
            <v>114760.73270000001</v>
          </cell>
          <cell r="H452">
            <v>0</v>
          </cell>
        </row>
        <row r="453">
          <cell r="A453" t="str">
            <v>2.4.3.1.1</v>
          </cell>
          <cell r="B453" t="str">
            <v>PERDIDA CAMBIARIA</v>
          </cell>
          <cell r="C453">
            <v>109721.13500000001</v>
          </cell>
          <cell r="D453">
            <v>0</v>
          </cell>
          <cell r="E453">
            <v>5039.5977000000003</v>
          </cell>
          <cell r="F453">
            <v>0</v>
          </cell>
          <cell r="G453">
            <v>114760.73270000001</v>
          </cell>
          <cell r="H453">
            <v>0</v>
          </cell>
        </row>
        <row r="454">
          <cell r="A454" t="str">
            <v>2.4.3.2</v>
          </cell>
          <cell r="B454" t="str">
            <v xml:space="preserve"> GANANCIA CAMBIARIA </v>
          </cell>
          <cell r="C454">
            <v>0</v>
          </cell>
          <cell r="D454">
            <v>126981.77739999967</v>
          </cell>
          <cell r="E454">
            <v>0</v>
          </cell>
          <cell r="F454">
            <v>62.384999999999998</v>
          </cell>
          <cell r="G454">
            <v>0</v>
          </cell>
          <cell r="H454">
            <v>127044.16239999967</v>
          </cell>
        </row>
        <row r="455">
          <cell r="A455" t="str">
            <v>2.4.3.2.1</v>
          </cell>
          <cell r="B455" t="str">
            <v>GANANCIA CAMBIARIA</v>
          </cell>
          <cell r="C455">
            <v>0</v>
          </cell>
          <cell r="D455">
            <v>126981.77739999967</v>
          </cell>
          <cell r="E455">
            <v>0</v>
          </cell>
          <cell r="F455">
            <v>62.384999999999998</v>
          </cell>
          <cell r="G455">
            <v>0</v>
          </cell>
          <cell r="H455">
            <v>127044.16239999967</v>
          </cell>
        </row>
        <row r="456">
          <cell r="A456" t="str">
            <v>2.4.6</v>
          </cell>
          <cell r="B456" t="str">
            <v xml:space="preserve"> OTROS CONCEPTOS FINANCIEROS </v>
          </cell>
          <cell r="C456">
            <v>-10887.163799999922</v>
          </cell>
          <cell r="D456">
            <v>0</v>
          </cell>
          <cell r="E456">
            <v>245</v>
          </cell>
          <cell r="F456">
            <v>0</v>
          </cell>
          <cell r="G456">
            <v>-10642.163799999922</v>
          </cell>
          <cell r="H456">
            <v>0</v>
          </cell>
        </row>
        <row r="457">
          <cell r="A457" t="str">
            <v>2.4.6.1</v>
          </cell>
          <cell r="B457" t="str">
            <v xml:space="preserve"> OTROS CONCEPTOS FINANCIEROS A CARGO </v>
          </cell>
          <cell r="C457">
            <v>0</v>
          </cell>
          <cell r="D457">
            <v>0</v>
          </cell>
          <cell r="E457">
            <v>245</v>
          </cell>
          <cell r="F457">
            <v>0</v>
          </cell>
          <cell r="G457">
            <v>245</v>
          </cell>
          <cell r="H457">
            <v>0</v>
          </cell>
        </row>
        <row r="458">
          <cell r="A458" t="str">
            <v>2.4.6.1.2</v>
          </cell>
          <cell r="B458" t="str">
            <v>ACTUALIZACION DE CONTRIBUCIONES</v>
          </cell>
          <cell r="C458">
            <v>0</v>
          </cell>
          <cell r="D458">
            <v>0</v>
          </cell>
          <cell r="E458">
            <v>245</v>
          </cell>
          <cell r="F458">
            <v>0</v>
          </cell>
          <cell r="G458">
            <v>245</v>
          </cell>
          <cell r="H458">
            <v>0</v>
          </cell>
        </row>
        <row r="459">
          <cell r="A459" t="str">
            <v>2.4.6.2</v>
          </cell>
          <cell r="B459" t="str">
            <v xml:space="preserve"> OTROS CONCEPTOS FINANCIEROS A FAVOR </v>
          </cell>
          <cell r="C459">
            <v>0</v>
          </cell>
          <cell r="D459">
            <v>10887.163799999922</v>
          </cell>
          <cell r="E459">
            <v>0</v>
          </cell>
          <cell r="F459">
            <v>0</v>
          </cell>
          <cell r="G459">
            <v>0</v>
          </cell>
          <cell r="H459">
            <v>10887.163799999922</v>
          </cell>
        </row>
        <row r="460">
          <cell r="A460" t="str">
            <v>2.4.6.2.2</v>
          </cell>
          <cell r="B460" t="str">
            <v>DESCUENTO SOBRE COMPRAS COMERCIAL</v>
          </cell>
          <cell r="C460">
            <v>0</v>
          </cell>
          <cell r="D460">
            <v>10887.163799999922</v>
          </cell>
          <cell r="E460">
            <v>0</v>
          </cell>
          <cell r="F460">
            <v>0</v>
          </cell>
          <cell r="G460">
            <v>0</v>
          </cell>
          <cell r="H460">
            <v>10887.163799999922</v>
          </cell>
        </row>
        <row r="461">
          <cell r="A461"/>
          <cell r="B461" t="str">
            <v>&lt;div align="right"&gt; TOTALES &lt;/div&gt;</v>
          </cell>
          <cell r="C461">
            <v>29306652.912726</v>
          </cell>
          <cell r="D461">
            <v>29306653.585116111</v>
          </cell>
          <cell r="E461">
            <v>8598937.2631319985</v>
          </cell>
          <cell r="F461">
            <v>8598937.2630850002</v>
          </cell>
          <cell r="G461">
            <v>30833921.924719006</v>
          </cell>
          <cell r="H461">
            <v>30833922.597062118</v>
          </cell>
        </row>
      </sheetData>
      <sheetData sheetId="7">
        <row r="2">
          <cell r="A2" t="str">
            <v>1.1</v>
          </cell>
          <cell r="B2" t="str">
            <v xml:space="preserve"> ACTIVO </v>
          </cell>
          <cell r="C2">
            <v>21889105.758823656</v>
          </cell>
          <cell r="D2">
            <v>0</v>
          </cell>
          <cell r="E2">
            <v>4611196.8209609948</v>
          </cell>
          <cell r="F2">
            <v>5079090.4846119955</v>
          </cell>
          <cell r="G2">
            <v>21421212.095172659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18395750.411123622</v>
          </cell>
          <cell r="D3">
            <v>0</v>
          </cell>
          <cell r="E3">
            <v>4600614.9416609947</v>
          </cell>
          <cell r="F3">
            <v>5016790.0911119953</v>
          </cell>
          <cell r="G3">
            <v>17979575.261672627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134551.91345223703</v>
          </cell>
          <cell r="D4">
            <v>0</v>
          </cell>
          <cell r="E4">
            <v>2126278.5099999998</v>
          </cell>
          <cell r="F4">
            <v>2013219.645</v>
          </cell>
          <cell r="G4">
            <v>247610.77845223693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134551.91345223703</v>
          </cell>
          <cell r="D5">
            <v>0</v>
          </cell>
          <cell r="E5">
            <v>2126278.5099999998</v>
          </cell>
          <cell r="F5">
            <v>2013219.645</v>
          </cell>
          <cell r="G5">
            <v>247610.77845223693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134551.91345223703</v>
          </cell>
          <cell r="D6">
            <v>0</v>
          </cell>
          <cell r="E6">
            <v>2126278.5099999998</v>
          </cell>
          <cell r="F6">
            <v>2013219.645</v>
          </cell>
          <cell r="G6">
            <v>247610.77845223693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0</v>
          </cell>
          <cell r="F7">
            <v>0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0</v>
          </cell>
          <cell r="F8">
            <v>0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0</v>
          </cell>
          <cell r="F9">
            <v>0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120877.01065223607</v>
          </cell>
          <cell r="D10">
            <v>0</v>
          </cell>
          <cell r="E10">
            <v>2126278.5099999998</v>
          </cell>
          <cell r="F10">
            <v>2013219.645</v>
          </cell>
          <cell r="G10">
            <v>233935.87565223596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120877.01065223607</v>
          </cell>
          <cell r="D11">
            <v>0</v>
          </cell>
          <cell r="E11">
            <v>2126278.5099999998</v>
          </cell>
          <cell r="F11">
            <v>2013219.645</v>
          </cell>
          <cell r="G11">
            <v>233935.87565223596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106596.4907002002</v>
          </cell>
          <cell r="D12">
            <v>0</v>
          </cell>
          <cell r="E12">
            <v>1928381.7</v>
          </cell>
          <cell r="F12">
            <v>1880310.6850000001</v>
          </cell>
          <cell r="G12">
            <v>154667.5057002001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2813.6800000350922</v>
          </cell>
          <cell r="D13">
            <v>0</v>
          </cell>
          <cell r="E13">
            <v>124720.4</v>
          </cell>
          <cell r="F13">
            <v>112908.96</v>
          </cell>
          <cell r="G13">
            <v>14625.12000003508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11466.840000000782</v>
          </cell>
          <cell r="D14">
            <v>0</v>
          </cell>
          <cell r="E14">
            <v>73176.41</v>
          </cell>
          <cell r="F14">
            <v>20000</v>
          </cell>
          <cell r="G14">
            <v>64643.250000000786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4853050.2800777284</v>
          </cell>
          <cell r="D15">
            <v>0</v>
          </cell>
          <cell r="E15">
            <v>1566503.1201719996</v>
          </cell>
          <cell r="F15">
            <v>1999664.9384149997</v>
          </cell>
          <cell r="G15">
            <v>4419888.4618347278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4588612.2942219684</v>
          </cell>
          <cell r="D16">
            <v>0</v>
          </cell>
          <cell r="E16">
            <v>1505583.3565719996</v>
          </cell>
          <cell r="F16">
            <v>1960216.9884149998</v>
          </cell>
          <cell r="G16">
            <v>4133978.6623789682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4588612.2942219684</v>
          </cell>
          <cell r="D17">
            <v>0</v>
          </cell>
          <cell r="E17">
            <v>1505583.3565719996</v>
          </cell>
          <cell r="F17">
            <v>1960216.9884149998</v>
          </cell>
          <cell r="G17">
            <v>4133978.6623789682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68008.282000001054</v>
          </cell>
          <cell r="D18">
            <v>0</v>
          </cell>
          <cell r="E18">
            <v>0</v>
          </cell>
          <cell r="F18">
            <v>38434.129200000003</v>
          </cell>
          <cell r="G18">
            <v>29574.152800001051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933.86272055935115</v>
          </cell>
          <cell r="D19">
            <v>0</v>
          </cell>
          <cell r="E19">
            <v>74218.831972</v>
          </cell>
          <cell r="F19">
            <v>35067.607973999999</v>
          </cell>
          <cell r="G19">
            <v>40085.086718559352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893.24639999999999</v>
          </cell>
          <cell r="F20">
            <v>893.24639999999988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2951.0444000000134</v>
          </cell>
          <cell r="D21">
            <v>0</v>
          </cell>
          <cell r="E21">
            <v>0</v>
          </cell>
          <cell r="F21">
            <v>2951.04</v>
          </cell>
          <cell r="G21">
            <v>0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182128.74799800012</v>
          </cell>
          <cell r="D22">
            <v>0</v>
          </cell>
          <cell r="E22">
            <v>69484.719200000007</v>
          </cell>
          <cell r="F22">
            <v>84676.206799999985</v>
          </cell>
          <cell r="G22">
            <v>166937.26039800013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73913.204800000414</v>
          </cell>
          <cell r="D23">
            <v>0</v>
          </cell>
          <cell r="E23">
            <v>0</v>
          </cell>
          <cell r="F23">
            <v>0</v>
          </cell>
          <cell r="G23">
            <v>73913.204800000414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138631.27730400022</v>
          </cell>
          <cell r="D24">
            <v>0</v>
          </cell>
          <cell r="E24">
            <v>0</v>
          </cell>
          <cell r="F24">
            <v>0</v>
          </cell>
          <cell r="G24">
            <v>138631.27730400022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-13907.797500000801</v>
          </cell>
          <cell r="D25">
            <v>0</v>
          </cell>
          <cell r="E25">
            <v>0</v>
          </cell>
          <cell r="F25">
            <v>0</v>
          </cell>
          <cell r="G25">
            <v>-13907.797500000801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67235.066599009559</v>
          </cell>
          <cell r="D26">
            <v>0</v>
          </cell>
          <cell r="E26">
            <v>70882.878800000006</v>
          </cell>
          <cell r="F26">
            <v>67236.824800000002</v>
          </cell>
          <cell r="G26">
            <v>70881.120599009562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0</v>
          </cell>
          <cell r="D27">
            <v>0</v>
          </cell>
          <cell r="E27">
            <v>42583.646400000012</v>
          </cell>
          <cell r="F27">
            <v>0</v>
          </cell>
          <cell r="G27">
            <v>42583.646400000245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363512.35240602121</v>
          </cell>
          <cell r="D28">
            <v>0</v>
          </cell>
          <cell r="E28">
            <v>125951.5588</v>
          </cell>
          <cell r="F28">
            <v>326047.09279899992</v>
          </cell>
          <cell r="G28">
            <v>163416.81840702129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740620.27419899777</v>
          </cell>
          <cell r="D29">
            <v>0</v>
          </cell>
          <cell r="E29">
            <v>44997.328000000001</v>
          </cell>
          <cell r="F29">
            <v>160030.24759900011</v>
          </cell>
          <cell r="G29">
            <v>625587.35459999763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19720</v>
          </cell>
          <cell r="F31">
            <v>9860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104453.94420300331</v>
          </cell>
          <cell r="D32">
            <v>0</v>
          </cell>
          <cell r="E32">
            <v>222557.28679999991</v>
          </cell>
          <cell r="F32">
            <v>21170</v>
          </cell>
          <cell r="G32">
            <v>305841.23100300319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511953.07519700099</v>
          </cell>
          <cell r="D33">
            <v>0</v>
          </cell>
          <cell r="E33">
            <v>43651.635199999997</v>
          </cell>
          <cell r="F33">
            <v>73232.980798999983</v>
          </cell>
          <cell r="G33">
            <v>482371.72959800099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204483.83040199988</v>
          </cell>
          <cell r="D34">
            <v>0</v>
          </cell>
          <cell r="E34">
            <v>25192.160800000001</v>
          </cell>
          <cell r="F34">
            <v>63079.964800000002</v>
          </cell>
          <cell r="G34">
            <v>166596.02640199987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96822.997601000126</v>
          </cell>
          <cell r="D35">
            <v>0</v>
          </cell>
          <cell r="E35">
            <v>0</v>
          </cell>
          <cell r="F35">
            <v>0</v>
          </cell>
          <cell r="G35">
            <v>96822.997601000126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8000.4136013789102</v>
          </cell>
          <cell r="D37">
            <v>0</v>
          </cell>
          <cell r="E37">
            <v>0</v>
          </cell>
          <cell r="F37">
            <v>0</v>
          </cell>
          <cell r="G37">
            <v>8000.4136013789102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0</v>
          </cell>
          <cell r="D38">
            <v>0</v>
          </cell>
          <cell r="E38">
            <v>14645</v>
          </cell>
          <cell r="F38">
            <v>0</v>
          </cell>
          <cell r="G38">
            <v>14645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204464.88240000047</v>
          </cell>
          <cell r="D39">
            <v>0</v>
          </cell>
          <cell r="E39">
            <v>0</v>
          </cell>
          <cell r="F39">
            <v>0</v>
          </cell>
          <cell r="G39">
            <v>204464.88240000047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64676.008400000632</v>
          </cell>
          <cell r="D40">
            <v>0</v>
          </cell>
          <cell r="E40">
            <v>0</v>
          </cell>
          <cell r="F40">
            <v>0</v>
          </cell>
          <cell r="G40">
            <v>64676.008400000632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90370.973194997758</v>
          </cell>
          <cell r="D41">
            <v>0</v>
          </cell>
          <cell r="E41">
            <v>25190.710800000001</v>
          </cell>
          <cell r="F41">
            <v>90370.983202000018</v>
          </cell>
          <cell r="G41">
            <v>25190.700792997741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19796.571999999811</v>
          </cell>
          <cell r="D42">
            <v>0</v>
          </cell>
          <cell r="E42">
            <v>0</v>
          </cell>
          <cell r="F42">
            <v>0</v>
          </cell>
          <cell r="G42">
            <v>19796.571999999811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3004.4035999997868</v>
          </cell>
          <cell r="D43">
            <v>0</v>
          </cell>
          <cell r="E43">
            <v>0</v>
          </cell>
          <cell r="F43">
            <v>1160</v>
          </cell>
          <cell r="G43">
            <v>1844.4035999997868</v>
          </cell>
          <cell r="H43">
            <v>0</v>
          </cell>
        </row>
        <row r="44">
          <cell r="A44" t="str">
            <v>1.1.1.3.1.1.66</v>
          </cell>
          <cell r="B44" t="str">
            <v xml:space="preserve">GRUPO MHCA, S DE RL DE CV  </v>
          </cell>
          <cell r="C44">
            <v>0</v>
          </cell>
          <cell r="D44">
            <v>0</v>
          </cell>
          <cell r="E44">
            <v>12500.000035999999</v>
          </cell>
          <cell r="F44">
            <v>12500.000035999999</v>
          </cell>
          <cell r="G44">
            <v>0</v>
          </cell>
          <cell r="H44">
            <v>0</v>
          </cell>
        </row>
        <row r="45">
          <cell r="A45" t="str">
            <v>1.1.1.3.1.1.88</v>
          </cell>
          <cell r="B45" t="str">
            <v xml:space="preserve">MEDICAL PAYMENT SOLUTION, S.C.  </v>
          </cell>
          <cell r="C45">
            <v>243645.8676000002</v>
          </cell>
          <cell r="D45">
            <v>0</v>
          </cell>
          <cell r="E45">
            <v>0</v>
          </cell>
          <cell r="F45">
            <v>0</v>
          </cell>
          <cell r="G45">
            <v>243645.8676000002</v>
          </cell>
          <cell r="H45">
            <v>0</v>
          </cell>
        </row>
        <row r="46">
          <cell r="A46" t="str">
            <v>1.1.1.3.1.1.112</v>
          </cell>
          <cell r="B46" t="str">
            <v xml:space="preserve">BRILOS DE MÉXICO S.A. DE C.V.  </v>
          </cell>
          <cell r="C46">
            <v>111989.23439700203</v>
          </cell>
          <cell r="D46">
            <v>0</v>
          </cell>
          <cell r="E46">
            <v>91629.501999999993</v>
          </cell>
          <cell r="F46">
            <v>140263.07399999999</v>
          </cell>
          <cell r="G46">
            <v>63355.66239700203</v>
          </cell>
          <cell r="H46">
            <v>0</v>
          </cell>
        </row>
        <row r="47">
          <cell r="A47" t="str">
            <v>1.1.1.3.1.1.114</v>
          </cell>
          <cell r="B47" t="str">
            <v xml:space="preserve">HSAI CORTA ESTANCIA S.A. DE C.V.  </v>
          </cell>
          <cell r="C47">
            <v>158967.44800000009</v>
          </cell>
          <cell r="D47">
            <v>0</v>
          </cell>
          <cell r="E47">
            <v>0</v>
          </cell>
          <cell r="F47">
            <v>0</v>
          </cell>
          <cell r="G47">
            <v>158967.44800000009</v>
          </cell>
          <cell r="H47">
            <v>0</v>
          </cell>
        </row>
        <row r="48">
          <cell r="A48" t="str">
            <v>1.1.1.3.1.1.118</v>
          </cell>
          <cell r="B48" t="str">
            <v xml:space="preserve">APLICACIONES MEDICAS INTEGRALES S.A. DE C.V.  </v>
          </cell>
          <cell r="C48">
            <v>2.0400000037625432E-2</v>
          </cell>
          <cell r="D48">
            <v>0</v>
          </cell>
          <cell r="E48">
            <v>0</v>
          </cell>
          <cell r="F48">
            <v>0</v>
          </cell>
          <cell r="G48">
            <v>2.0400000037625432E-2</v>
          </cell>
          <cell r="H48">
            <v>0</v>
          </cell>
        </row>
        <row r="49">
          <cell r="A49" t="str">
            <v>1.1.1.3.1.1.148</v>
          </cell>
          <cell r="B49" t="str">
            <v xml:space="preserve">SANATORIO TRINIDAD S.A. DE C.V.  </v>
          </cell>
          <cell r="C49">
            <v>44150.620799000259</v>
          </cell>
          <cell r="D49">
            <v>0</v>
          </cell>
          <cell r="E49">
            <v>0</v>
          </cell>
          <cell r="F49">
            <v>44150.620801000012</v>
          </cell>
          <cell r="G49">
            <v>0</v>
          </cell>
          <cell r="H49">
            <v>0</v>
          </cell>
        </row>
        <row r="50">
          <cell r="A50" t="str">
            <v>1.1.1.3.1.1.185</v>
          </cell>
          <cell r="B50" t="str">
            <v>OLGA ARMINDA SALIM BALBOA</v>
          </cell>
          <cell r="C50">
            <v>31917.63200099998</v>
          </cell>
          <cell r="D50">
            <v>0</v>
          </cell>
          <cell r="E50">
            <v>0</v>
          </cell>
          <cell r="F50">
            <v>0</v>
          </cell>
          <cell r="G50">
            <v>31917.63200099998</v>
          </cell>
          <cell r="H50">
            <v>0</v>
          </cell>
        </row>
        <row r="51">
          <cell r="A51" t="str">
            <v>1.1.1.3.1.1.198</v>
          </cell>
          <cell r="B51" t="str">
            <v>JESUS IVAN MUÑOZ DIAZ</v>
          </cell>
          <cell r="C51">
            <v>127.23999999999978</v>
          </cell>
          <cell r="D51">
            <v>0</v>
          </cell>
          <cell r="E51">
            <v>0</v>
          </cell>
          <cell r="F51">
            <v>0</v>
          </cell>
          <cell r="G51">
            <v>127.23999999999978</v>
          </cell>
          <cell r="H51">
            <v>0</v>
          </cell>
        </row>
        <row r="52">
          <cell r="A52" t="str">
            <v>1.1.1.3.1.1.199</v>
          </cell>
          <cell r="B52" t="str">
            <v xml:space="preserve">PLANET MART SERVICES S.A DE C.V.  </v>
          </cell>
          <cell r="C52">
            <v>340293.29880299</v>
          </cell>
          <cell r="D52">
            <v>0</v>
          </cell>
          <cell r="E52">
            <v>216056.35680000001</v>
          </cell>
          <cell r="F52">
            <v>268798.91199899989</v>
          </cell>
          <cell r="G52">
            <v>287550.74360399012</v>
          </cell>
          <cell r="H52">
            <v>0</v>
          </cell>
        </row>
        <row r="53">
          <cell r="A53" t="str">
            <v>1.1.1.3.1.1.260</v>
          </cell>
          <cell r="B53" t="str">
            <v xml:space="preserve">ORTHOPEDICS HADAR, S.A. DE C.V.  </v>
          </cell>
          <cell r="C53">
            <v>24121.382201</v>
          </cell>
          <cell r="D53">
            <v>0</v>
          </cell>
          <cell r="E53">
            <v>0</v>
          </cell>
          <cell r="F53">
            <v>0</v>
          </cell>
          <cell r="G53">
            <v>24121.382201</v>
          </cell>
          <cell r="H53">
            <v>0</v>
          </cell>
        </row>
        <row r="54">
          <cell r="A54" t="str">
            <v>1.1.1.3.1.1.277</v>
          </cell>
          <cell r="B54" t="str">
            <v xml:space="preserve">CENTRO HOSPITALARIO MAC S.A. DE C.V.  </v>
          </cell>
          <cell r="C54">
            <v>7748.7999980000022</v>
          </cell>
          <cell r="D54">
            <v>0</v>
          </cell>
          <cell r="E54">
            <v>67977.797999999981</v>
          </cell>
          <cell r="F54">
            <v>0</v>
          </cell>
          <cell r="G54">
            <v>75726.597997999983</v>
          </cell>
          <cell r="H54">
            <v>0</v>
          </cell>
        </row>
        <row r="55">
          <cell r="A55" t="str">
            <v>1.1.1.3.1.1.285</v>
          </cell>
          <cell r="B55" t="str">
            <v xml:space="preserve">AXA ASSISTANCE MEXICO S.A. DE C.V.  </v>
          </cell>
          <cell r="C55">
            <v>129040.96359699953</v>
          </cell>
          <cell r="D55">
            <v>0</v>
          </cell>
          <cell r="E55">
            <v>0</v>
          </cell>
          <cell r="F55">
            <v>129040.963601</v>
          </cell>
          <cell r="G55">
            <v>0</v>
          </cell>
          <cell r="H55">
            <v>0</v>
          </cell>
        </row>
        <row r="56">
          <cell r="A56" t="str">
            <v>1.1.1.3.1.1.318</v>
          </cell>
          <cell r="B56" t="str">
            <v xml:space="preserve">RECYORTOPEDICS S.A. DE C.V.  </v>
          </cell>
          <cell r="C56">
            <v>54026.3272</v>
          </cell>
          <cell r="D56">
            <v>0</v>
          </cell>
          <cell r="E56">
            <v>0</v>
          </cell>
          <cell r="F56">
            <v>38178.407200000001</v>
          </cell>
          <cell r="G56">
            <v>15847.919999999998</v>
          </cell>
          <cell r="H56">
            <v>0</v>
          </cell>
        </row>
        <row r="57">
          <cell r="A57" t="str">
            <v>1.1.1.3.1.1.335</v>
          </cell>
          <cell r="B57" t="str">
            <v xml:space="preserve">PLATINUM MEDIC SOLUTIONS, S.A. DE C.V.  </v>
          </cell>
          <cell r="C57">
            <v>46478.880001000129</v>
          </cell>
          <cell r="D57">
            <v>0</v>
          </cell>
          <cell r="E57">
            <v>28928.196</v>
          </cell>
          <cell r="F57">
            <v>46478.880000000012</v>
          </cell>
          <cell r="G57">
            <v>28928.196001000117</v>
          </cell>
          <cell r="H57">
            <v>0</v>
          </cell>
        </row>
        <row r="58">
          <cell r="A58" t="str">
            <v>1.1.1.3.1.1.376</v>
          </cell>
          <cell r="B58" t="str">
            <v xml:space="preserve">ORTOLAP DEL SURESTE SA DE CV  </v>
          </cell>
          <cell r="C58">
            <v>117977.8348</v>
          </cell>
          <cell r="D58">
            <v>0</v>
          </cell>
          <cell r="E58">
            <v>0</v>
          </cell>
          <cell r="F58">
            <v>0</v>
          </cell>
          <cell r="G58">
            <v>117977.8348</v>
          </cell>
          <cell r="H58">
            <v>0</v>
          </cell>
        </row>
        <row r="59">
          <cell r="A59" t="str">
            <v>1.1.1.3.1.1.384</v>
          </cell>
          <cell r="B59" t="str">
            <v xml:space="preserve">SURGICAL SKILLS SC  </v>
          </cell>
          <cell r="C59">
            <v>5800</v>
          </cell>
          <cell r="D59">
            <v>0</v>
          </cell>
          <cell r="E59">
            <v>2900</v>
          </cell>
          <cell r="F59">
            <v>5800</v>
          </cell>
          <cell r="G59">
            <v>2900</v>
          </cell>
          <cell r="H59">
            <v>0</v>
          </cell>
        </row>
        <row r="60">
          <cell r="A60" t="str">
            <v>1.1.1.3.1.1.388</v>
          </cell>
          <cell r="B60" t="str">
            <v>KARINA ALEJANDRA MEDINA TENA</v>
          </cell>
          <cell r="C60">
            <v>17231.973999999987</v>
          </cell>
          <cell r="D60">
            <v>0</v>
          </cell>
          <cell r="E60">
            <v>17591.9568</v>
          </cell>
          <cell r="F60">
            <v>17231.973999999998</v>
          </cell>
          <cell r="G60">
            <v>17591.956799999989</v>
          </cell>
          <cell r="H60">
            <v>0</v>
          </cell>
        </row>
        <row r="61">
          <cell r="A61" t="str">
            <v>1.1.1.3.1.1.393</v>
          </cell>
          <cell r="B61" t="str">
            <v xml:space="preserve">GRUPO ORTOPEDICO DAVOS, S.A. DE C.V.  </v>
          </cell>
          <cell r="C61">
            <v>0</v>
          </cell>
          <cell r="D61">
            <v>0</v>
          </cell>
          <cell r="E61">
            <v>19499.999968</v>
          </cell>
          <cell r="F61">
            <v>19499.999968</v>
          </cell>
          <cell r="G61">
            <v>0</v>
          </cell>
          <cell r="H61">
            <v>0</v>
          </cell>
        </row>
        <row r="62">
          <cell r="A62" t="str">
            <v>1.1.1.3.1.1.406</v>
          </cell>
          <cell r="B62" t="str">
            <v xml:space="preserve">CADE INSTRUMENTS &amp;amp; TECH, S.A. DE C.V.  </v>
          </cell>
          <cell r="C62">
            <v>57271.566399999982</v>
          </cell>
          <cell r="D62">
            <v>0</v>
          </cell>
          <cell r="E62">
            <v>27459.288</v>
          </cell>
          <cell r="F62">
            <v>57271.566400000011</v>
          </cell>
          <cell r="G62">
            <v>27459.287999999971</v>
          </cell>
          <cell r="H62">
            <v>0</v>
          </cell>
        </row>
        <row r="63">
          <cell r="A63" t="str">
            <v>1.1.1.3.1.1.415</v>
          </cell>
          <cell r="B63" t="str">
            <v>KARLA ALEXANDRA ARTEAGA MEJIA</v>
          </cell>
          <cell r="C63">
            <v>341.76919999999882</v>
          </cell>
          <cell r="D63">
            <v>0</v>
          </cell>
          <cell r="E63">
            <v>0</v>
          </cell>
          <cell r="F63">
            <v>0</v>
          </cell>
          <cell r="G63">
            <v>341.76919999999882</v>
          </cell>
          <cell r="H63">
            <v>0</v>
          </cell>
        </row>
        <row r="64">
          <cell r="A64" t="str">
            <v>1.1.1.3.1.1.417</v>
          </cell>
          <cell r="B64" t="str">
            <v xml:space="preserve">PROINSOR S.A.S. DE C.V.  </v>
          </cell>
          <cell r="C64">
            <v>0</v>
          </cell>
          <cell r="D64">
            <v>0</v>
          </cell>
          <cell r="E64">
            <v>72050.615999999995</v>
          </cell>
          <cell r="F64">
            <v>72050.616000999988</v>
          </cell>
          <cell r="G64">
            <v>0</v>
          </cell>
          <cell r="H64">
            <v>0</v>
          </cell>
        </row>
        <row r="65">
          <cell r="A65" t="str">
            <v>1.1.1.3.1.1.418</v>
          </cell>
          <cell r="B65" t="str">
            <v>RENE DAVID ORTEGA CASTRO</v>
          </cell>
          <cell r="C65">
            <v>0</v>
          </cell>
          <cell r="D65">
            <v>0</v>
          </cell>
          <cell r="E65">
            <v>8073.6</v>
          </cell>
          <cell r="F65">
            <v>8073.6</v>
          </cell>
          <cell r="G65">
            <v>0</v>
          </cell>
          <cell r="H65">
            <v>0</v>
          </cell>
        </row>
        <row r="66">
          <cell r="A66" t="str">
            <v>1.1.1.3.1.1.419</v>
          </cell>
          <cell r="B66" t="str">
            <v>ELSA AMELIA JUAREZ ROJAS</v>
          </cell>
          <cell r="C66">
            <v>0</v>
          </cell>
          <cell r="D66">
            <v>0</v>
          </cell>
          <cell r="E66">
            <v>17110</v>
          </cell>
          <cell r="F66">
            <v>17110</v>
          </cell>
          <cell r="G66">
            <v>0</v>
          </cell>
          <cell r="H66">
            <v>0</v>
          </cell>
        </row>
        <row r="67">
          <cell r="A67" t="str">
            <v>1.1.1.3.1.1.420</v>
          </cell>
          <cell r="B67" t="str">
            <v>EDUARDO ARAIZA ARTOLÓZAGA</v>
          </cell>
          <cell r="C67">
            <v>0</v>
          </cell>
          <cell r="D67">
            <v>0</v>
          </cell>
          <cell r="E67">
            <v>8108.4</v>
          </cell>
          <cell r="F67">
            <v>8108.4</v>
          </cell>
          <cell r="G67">
            <v>0</v>
          </cell>
          <cell r="H67">
            <v>0</v>
          </cell>
        </row>
        <row r="68">
          <cell r="A68" t="str">
            <v>1.1.1.3.1.1.421</v>
          </cell>
          <cell r="B68" t="str">
            <v>SANDRA PATRICIA GASPAR CARRILLO</v>
          </cell>
          <cell r="C68">
            <v>0</v>
          </cell>
          <cell r="D68">
            <v>0</v>
          </cell>
          <cell r="E68">
            <v>60251.400035999999</v>
          </cell>
          <cell r="F68">
            <v>60251.400036000006</v>
          </cell>
          <cell r="G68">
            <v>0</v>
          </cell>
          <cell r="H68">
            <v>0</v>
          </cell>
        </row>
        <row r="69">
          <cell r="A69" t="str">
            <v>1.1.1.3.1.1.422</v>
          </cell>
          <cell r="B69" t="str">
            <v>LUCIO MIGUEL MARTINEZ FLORES</v>
          </cell>
          <cell r="C69">
            <v>0</v>
          </cell>
          <cell r="D69">
            <v>0</v>
          </cell>
          <cell r="E69">
            <v>19500.000199999999</v>
          </cell>
          <cell r="F69">
            <v>19140</v>
          </cell>
          <cell r="G69">
            <v>360.00019999999859</v>
          </cell>
          <cell r="H69">
            <v>0</v>
          </cell>
        </row>
        <row r="70">
          <cell r="A70" t="str">
            <v>1.1.1.3.1.1.423</v>
          </cell>
          <cell r="B70" t="str">
            <v xml:space="preserve">SEMEQUIBA SERVICIOS MEDICOS QUIRÚRGICOS DEL BAJÍO S DE RL DE CV  </v>
          </cell>
          <cell r="C70">
            <v>0</v>
          </cell>
          <cell r="D70">
            <v>0</v>
          </cell>
          <cell r="E70">
            <v>19327.919999999998</v>
          </cell>
          <cell r="F70">
            <v>19327.919999999998</v>
          </cell>
          <cell r="G70">
            <v>0</v>
          </cell>
          <cell r="H70">
            <v>0</v>
          </cell>
        </row>
        <row r="71">
          <cell r="A71" t="str">
            <v>1.1.1.3.1.1.424</v>
          </cell>
          <cell r="B71" t="str">
            <v>CESAR RIOS LEGASPI</v>
          </cell>
          <cell r="C71">
            <v>0</v>
          </cell>
          <cell r="D71">
            <v>0</v>
          </cell>
          <cell r="E71">
            <v>2849.3195999999998</v>
          </cell>
          <cell r="F71">
            <v>2730.33</v>
          </cell>
          <cell r="G71">
            <v>118.98959999999988</v>
          </cell>
          <cell r="H71">
            <v>0</v>
          </cell>
        </row>
        <row r="72">
          <cell r="A72" t="str">
            <v>1.1.1.3.1.1.425</v>
          </cell>
          <cell r="B72" t="str">
            <v>MARIA ANTONIETA VAZQUEZ BOJORQUEZ</v>
          </cell>
          <cell r="C72">
            <v>0</v>
          </cell>
          <cell r="D72">
            <v>0</v>
          </cell>
          <cell r="E72">
            <v>33799.999960000001</v>
          </cell>
          <cell r="F72">
            <v>0</v>
          </cell>
          <cell r="G72">
            <v>33799.999960000001</v>
          </cell>
          <cell r="H72">
            <v>0</v>
          </cell>
        </row>
        <row r="73">
          <cell r="A73" t="str">
            <v>1.1.1.3.2</v>
          </cell>
          <cell r="B73" t="str">
            <v xml:space="preserve"> A CARGO DE OTROS DEUDORES </v>
          </cell>
          <cell r="C73">
            <v>264437.98585575965</v>
          </cell>
          <cell r="D73">
            <v>0</v>
          </cell>
          <cell r="E73">
            <v>60919.763599999998</v>
          </cell>
          <cell r="F73">
            <v>39447.949999999997</v>
          </cell>
          <cell r="G73">
            <v>285909.79945575964</v>
          </cell>
          <cell r="H73">
            <v>0</v>
          </cell>
        </row>
        <row r="74">
          <cell r="A74" t="str">
            <v>1.1.1.3.2.3</v>
          </cell>
          <cell r="B74" t="str">
            <v xml:space="preserve"> FUNCIONARIOS Y EMPLEADOS </v>
          </cell>
          <cell r="C74">
            <v>0</v>
          </cell>
          <cell r="D74">
            <v>0</v>
          </cell>
          <cell r="E74">
            <v>20000</v>
          </cell>
          <cell r="F74">
            <v>0</v>
          </cell>
          <cell r="G74">
            <v>20000.000000000011</v>
          </cell>
          <cell r="H74">
            <v>0</v>
          </cell>
        </row>
        <row r="75">
          <cell r="A75" t="str">
            <v>1.1.1.3.2.3.1</v>
          </cell>
          <cell r="B75" t="str">
            <v xml:space="preserve"> PRESTAMOS A EMPLEADOS DIRECTO </v>
          </cell>
          <cell r="C75">
            <v>0</v>
          </cell>
          <cell r="D75">
            <v>0</v>
          </cell>
          <cell r="E75">
            <v>20000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</v>
          </cell>
          <cell r="B76" t="str">
            <v xml:space="preserve"> JULIO CESAR FUENTES MENDOZA </v>
          </cell>
          <cell r="C76">
            <v>0</v>
          </cell>
          <cell r="D76">
            <v>0</v>
          </cell>
          <cell r="E76">
            <v>20000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1.1.1.3.2.3.1.6.1</v>
          </cell>
          <cell r="B77" t="str">
            <v>JULIO CESAR FUENTES MENDOZA 12/08/2021 PRESTAMO PERSONAL 20,000.00 Tasa: 0.00 Plazo: 0 Sin definir</v>
          </cell>
          <cell r="C77">
            <v>0</v>
          </cell>
          <cell r="D77">
            <v>0</v>
          </cell>
          <cell r="E77">
            <v>20000</v>
          </cell>
          <cell r="F77">
            <v>0</v>
          </cell>
          <cell r="G77">
            <v>20000</v>
          </cell>
          <cell r="H77">
            <v>0</v>
          </cell>
        </row>
        <row r="78">
          <cell r="A78" t="str">
            <v>1.1.1.3.2.4</v>
          </cell>
          <cell r="B78" t="str">
            <v xml:space="preserve"> DEUDORES DIVERSOS </v>
          </cell>
          <cell r="C78">
            <v>19824.415855759624</v>
          </cell>
          <cell r="D78">
            <v>0</v>
          </cell>
          <cell r="E78">
            <v>40919.763599999998</v>
          </cell>
          <cell r="F78">
            <v>39306.949999999997</v>
          </cell>
          <cell r="G78">
            <v>21437.229455759629</v>
          </cell>
          <cell r="H78">
            <v>0</v>
          </cell>
        </row>
        <row r="79">
          <cell r="A79" t="str">
            <v>1.1.1.3.2.4.1</v>
          </cell>
          <cell r="B79" t="str">
            <v xml:space="preserve"> DEUDORES DIVERSOS </v>
          </cell>
          <cell r="C79">
            <v>19824.415855759624</v>
          </cell>
          <cell r="D79">
            <v>0</v>
          </cell>
          <cell r="E79">
            <v>40919.763599999998</v>
          </cell>
          <cell r="F79">
            <v>39306.949999999997</v>
          </cell>
          <cell r="G79">
            <v>21437.229455759629</v>
          </cell>
          <cell r="H79">
            <v>0</v>
          </cell>
        </row>
        <row r="80">
          <cell r="A80" t="str">
            <v>1.1.1.3.2.4.1.7</v>
          </cell>
          <cell r="B80" t="str">
            <v xml:space="preserve">DIVERSOS  </v>
          </cell>
          <cell r="C80">
            <v>1481.2398479999974</v>
          </cell>
          <cell r="D80">
            <v>0</v>
          </cell>
          <cell r="E80">
            <v>569.7636</v>
          </cell>
          <cell r="F80">
            <v>0</v>
          </cell>
          <cell r="G80">
            <v>2051.0034479999977</v>
          </cell>
          <cell r="H80">
            <v>0</v>
          </cell>
        </row>
        <row r="81">
          <cell r="A81" t="str">
            <v>1.1.1.3.2.4.1.8</v>
          </cell>
          <cell r="B81" t="str">
            <v xml:space="preserve"> LOURDES VELAZQUEZ MERIN </v>
          </cell>
          <cell r="C81">
            <v>4400</v>
          </cell>
          <cell r="D81">
            <v>0</v>
          </cell>
          <cell r="E81">
            <v>40350</v>
          </cell>
          <cell r="F81">
            <v>39306.949999999997</v>
          </cell>
          <cell r="G81">
            <v>5443.0500000000029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244613.57</v>
          </cell>
          <cell r="D83">
            <v>0</v>
          </cell>
          <cell r="E83">
            <v>0</v>
          </cell>
          <cell r="F83">
            <v>141</v>
          </cell>
          <cell r="G83">
            <v>244472.57</v>
          </cell>
          <cell r="H83">
            <v>0</v>
          </cell>
        </row>
        <row r="84">
          <cell r="A84" t="str">
            <v>1.1.1.3.2.5.1</v>
          </cell>
          <cell r="B84" t="str">
            <v>IVA A FAVOR</v>
          </cell>
          <cell r="C84">
            <v>-0.15000000000145519</v>
          </cell>
          <cell r="D84">
            <v>0</v>
          </cell>
          <cell r="E84">
            <v>0</v>
          </cell>
          <cell r="F84">
            <v>0</v>
          </cell>
          <cell r="G84">
            <v>-0.15000000000145519</v>
          </cell>
          <cell r="H84">
            <v>0</v>
          </cell>
        </row>
        <row r="85">
          <cell r="A85" t="str">
            <v>1.1.1.3.2.5.2</v>
          </cell>
          <cell r="B85" t="str">
            <v xml:space="preserve"> ISR A FAVOR 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1.1.1.3.2.5.2.1</v>
          </cell>
          <cell r="B86" t="str">
            <v>ISR  PERSONAS MORALES REGIMEN GENERAL A FAVOR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1.1.1.3.2.5.7</v>
          </cell>
          <cell r="B87" t="str">
            <v>PAGO DE LO INDEBIDO</v>
          </cell>
          <cell r="C87">
            <v>1327.7199999999998</v>
          </cell>
          <cell r="D87">
            <v>0</v>
          </cell>
          <cell r="E87">
            <v>0</v>
          </cell>
          <cell r="F87">
            <v>141</v>
          </cell>
          <cell r="G87">
            <v>1186.7199999999998</v>
          </cell>
          <cell r="H87">
            <v>0</v>
          </cell>
        </row>
        <row r="88">
          <cell r="A88" t="str">
            <v>1.1.1.5</v>
          </cell>
          <cell r="B88" t="str">
            <v xml:space="preserve"> INVENTARIOS </v>
          </cell>
          <cell r="C88">
            <v>11309893.502105009</v>
          </cell>
          <cell r="D88">
            <v>0</v>
          </cell>
          <cell r="E88">
            <v>466447.57</v>
          </cell>
          <cell r="F88">
            <v>526400.20590799989</v>
          </cell>
          <cell r="G88">
            <v>11249940.866197012</v>
          </cell>
          <cell r="H88">
            <v>0</v>
          </cell>
        </row>
        <row r="89">
          <cell r="A89" t="str">
            <v>1.1.1.5.1</v>
          </cell>
          <cell r="B89" t="str">
            <v xml:space="preserve"> PRODUCTOS TERMINADOS </v>
          </cell>
          <cell r="C89">
            <v>11309893.502105007</v>
          </cell>
          <cell r="D89">
            <v>0</v>
          </cell>
          <cell r="E89">
            <v>466447.57</v>
          </cell>
          <cell r="F89">
            <v>526400.20590799989</v>
          </cell>
          <cell r="G89">
            <v>11249940.866197009</v>
          </cell>
          <cell r="H89">
            <v>0</v>
          </cell>
        </row>
        <row r="90">
          <cell r="A90" t="str">
            <v>1.1.1.5.1.1</v>
          </cell>
          <cell r="B90" t="str">
            <v xml:space="preserve"> ALMACÉN GENERAL </v>
          </cell>
          <cell r="C90">
            <v>11491971.202937005</v>
          </cell>
          <cell r="D90">
            <v>0</v>
          </cell>
          <cell r="E90">
            <v>466447.57</v>
          </cell>
          <cell r="F90">
            <v>526400.20590799989</v>
          </cell>
          <cell r="G90">
            <v>11432018.567029007</v>
          </cell>
          <cell r="H90">
            <v>0</v>
          </cell>
        </row>
        <row r="91">
          <cell r="A91" t="str">
            <v>1.1.1.5.1.3</v>
          </cell>
          <cell r="B91" t="str">
            <v xml:space="preserve"> ALMACEN REMISIONES </v>
          </cell>
          <cell r="C91">
            <v>61560.354234000391</v>
          </cell>
          <cell r="D91">
            <v>0</v>
          </cell>
          <cell r="E91">
            <v>0</v>
          </cell>
          <cell r="F91">
            <v>0</v>
          </cell>
          <cell r="G91">
            <v>61560.354234000391</v>
          </cell>
          <cell r="H91">
            <v>0</v>
          </cell>
        </row>
        <row r="92">
          <cell r="A92" t="str">
            <v>1.1.1.5.1.4</v>
          </cell>
          <cell r="B92" t="str">
            <v xml:space="preserve"> ALMACÉN CONSIGNACION </v>
          </cell>
          <cell r="C92">
            <v>491.25938200000473</v>
          </cell>
          <cell r="D92">
            <v>0</v>
          </cell>
          <cell r="E92">
            <v>0</v>
          </cell>
          <cell r="F92">
            <v>0</v>
          </cell>
          <cell r="G92">
            <v>491.25938200000473</v>
          </cell>
          <cell r="H92">
            <v>0</v>
          </cell>
        </row>
        <row r="93">
          <cell r="A93" t="str">
            <v>1.1.1.5.1.5</v>
          </cell>
          <cell r="B93" t="str">
            <v xml:space="preserve"> ALMACÉN QUERÉTARO </v>
          </cell>
          <cell r="C93">
            <v>-1603.5287360000411</v>
          </cell>
          <cell r="D93">
            <v>0</v>
          </cell>
          <cell r="E93">
            <v>0</v>
          </cell>
          <cell r="F93">
            <v>0</v>
          </cell>
          <cell r="G93">
            <v>-1603.5287360000411</v>
          </cell>
          <cell r="H93">
            <v>0</v>
          </cell>
        </row>
        <row r="94">
          <cell r="A94" t="str">
            <v>1.1.1.5.1.6</v>
          </cell>
          <cell r="B94" t="str">
            <v xml:space="preserve"> ALMACÉN MEDSTENT </v>
          </cell>
          <cell r="C94">
            <v>-242525.7898669992</v>
          </cell>
          <cell r="D94">
            <v>0</v>
          </cell>
          <cell r="E94">
            <v>0</v>
          </cell>
          <cell r="F94">
            <v>0</v>
          </cell>
          <cell r="G94">
            <v>-242525.7898669992</v>
          </cell>
          <cell r="H94">
            <v>0</v>
          </cell>
        </row>
        <row r="95">
          <cell r="A95" t="str">
            <v>1.1.1.9</v>
          </cell>
          <cell r="B95" t="str">
            <v xml:space="preserve"> PAGOS ANTICIPADOS </v>
          </cell>
          <cell r="C95">
            <v>67087.752192240412</v>
          </cell>
          <cell r="D95">
            <v>0</v>
          </cell>
          <cell r="E95">
            <v>59804.27</v>
          </cell>
          <cell r="F95">
            <v>29156.190000000002</v>
          </cell>
          <cell r="G95">
            <v>97735.832192240399</v>
          </cell>
          <cell r="H95">
            <v>0</v>
          </cell>
        </row>
        <row r="96">
          <cell r="A96" t="str">
            <v>1.1.1.9.1</v>
          </cell>
          <cell r="B96" t="str">
            <v xml:space="preserve"> ANTICIPO A PROVEEDORES </v>
          </cell>
          <cell r="C96">
            <v>10449.002192240378</v>
          </cell>
          <cell r="D96">
            <v>0</v>
          </cell>
          <cell r="E96">
            <v>53768.53</v>
          </cell>
          <cell r="F96">
            <v>12155.17</v>
          </cell>
          <cell r="G96">
            <v>52062.362192240376</v>
          </cell>
          <cell r="H96">
            <v>0</v>
          </cell>
        </row>
        <row r="97">
          <cell r="A97" t="str">
            <v>1.1.1.9.1.1</v>
          </cell>
          <cell r="B97" t="str">
            <v xml:space="preserve"> ANTICIPO A PROVEEDORES NACIONAL </v>
          </cell>
          <cell r="C97">
            <v>10449.002192240378</v>
          </cell>
          <cell r="D97">
            <v>0</v>
          </cell>
          <cell r="E97">
            <v>53768.53</v>
          </cell>
          <cell r="F97">
            <v>12155.17</v>
          </cell>
          <cell r="G97">
            <v>52062.362192240376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1.1.1.9.1.1.20</v>
          </cell>
          <cell r="B99" t="str">
            <v xml:space="preserve">CATARINO SEBASTIAN ESTRELLA MENDEZ  </v>
          </cell>
          <cell r="C99">
            <v>0</v>
          </cell>
          <cell r="D99">
            <v>0</v>
          </cell>
          <cell r="E99">
            <v>38133.360000000001</v>
          </cell>
          <cell r="F99">
            <v>0</v>
          </cell>
          <cell r="G99">
            <v>38133.360000000001</v>
          </cell>
          <cell r="H99">
            <v>0</v>
          </cell>
        </row>
        <row r="100">
          <cell r="A100" t="str">
            <v>1.1.1.9.1.1.21</v>
          </cell>
          <cell r="B100" t="str">
            <v xml:space="preserve">ADT Private Security Services de México S.A. de C.V.  </v>
          </cell>
          <cell r="C100">
            <v>0</v>
          </cell>
          <cell r="D100">
            <v>0</v>
          </cell>
          <cell r="E100">
            <v>1463.17</v>
          </cell>
          <cell r="F100">
            <v>1463.17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0</v>
          </cell>
          <cell r="D102">
            <v>0</v>
          </cell>
          <cell r="E102">
            <v>3480</v>
          </cell>
          <cell r="F102">
            <v>0</v>
          </cell>
          <cell r="G102">
            <v>3480</v>
          </cell>
          <cell r="H102">
            <v>0</v>
          </cell>
        </row>
        <row r="103">
          <cell r="A103" t="str">
            <v>1.1.1.9.1.1.55</v>
          </cell>
          <cell r="B103" t="str">
            <v xml:space="preserve">AT&amp;amp;T Comercializacion Movil, S. de R.L. de C.V.  </v>
          </cell>
          <cell r="C103">
            <v>0</v>
          </cell>
          <cell r="D103">
            <v>0</v>
          </cell>
          <cell r="E103">
            <v>10692</v>
          </cell>
          <cell r="F103">
            <v>10692</v>
          </cell>
          <cell r="G103">
            <v>0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39637.73000000001</v>
          </cell>
          <cell r="D104">
            <v>0</v>
          </cell>
          <cell r="E104">
            <v>6035.74</v>
          </cell>
          <cell r="F104">
            <v>0</v>
          </cell>
          <cell r="G104">
            <v>45673.470000000008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39637.73000000001</v>
          </cell>
          <cell r="D105">
            <v>0</v>
          </cell>
          <cell r="E105">
            <v>6035.74</v>
          </cell>
          <cell r="F105">
            <v>0</v>
          </cell>
          <cell r="G105">
            <v>45673.470000000008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39637.73000000001</v>
          </cell>
          <cell r="D106">
            <v>0</v>
          </cell>
          <cell r="E106">
            <v>6035.74</v>
          </cell>
          <cell r="F106">
            <v>0</v>
          </cell>
          <cell r="G106">
            <v>45673.470000000008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17001.020000000019</v>
          </cell>
          <cell r="D107">
            <v>0</v>
          </cell>
          <cell r="E107">
            <v>0</v>
          </cell>
          <cell r="F107">
            <v>17001.02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17001.020000000019</v>
          </cell>
          <cell r="D108">
            <v>0</v>
          </cell>
          <cell r="E108">
            <v>0</v>
          </cell>
          <cell r="F108">
            <v>17001.02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17001.020000000019</v>
          </cell>
          <cell r="D109">
            <v>0</v>
          </cell>
          <cell r="E109">
            <v>0</v>
          </cell>
          <cell r="F109">
            <v>17001.02</v>
          </cell>
          <cell r="G109">
            <v>0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2031166.9632964076</v>
          </cell>
          <cell r="D110">
            <v>0</v>
          </cell>
          <cell r="E110">
            <v>381581.47148899589</v>
          </cell>
          <cell r="F110">
            <v>448349.11178899591</v>
          </cell>
          <cell r="G110">
            <v>1964399.3229964075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-1502.6978231312478</v>
          </cell>
          <cell r="D111">
            <v>0</v>
          </cell>
          <cell r="E111">
            <v>224247.62178899601</v>
          </cell>
          <cell r="F111">
            <v>224247.62</v>
          </cell>
          <cell r="G111">
            <v>-1502.6960341352333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-1502.694623131305</v>
          </cell>
          <cell r="D112">
            <v>0</v>
          </cell>
          <cell r="E112">
            <v>224247.62178899601</v>
          </cell>
          <cell r="F112">
            <v>224247.62</v>
          </cell>
          <cell r="G112">
            <v>-1502.6928341352905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-1502.694623131305</v>
          </cell>
          <cell r="D113">
            <v>0</v>
          </cell>
          <cell r="E113">
            <v>224247.62178899601</v>
          </cell>
          <cell r="F113">
            <v>224247.62</v>
          </cell>
          <cell r="G113">
            <v>-1502.6928341352905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2032408.8411195388</v>
          </cell>
          <cell r="D114">
            <v>0</v>
          </cell>
          <cell r="E114">
            <v>156993.4096999999</v>
          </cell>
          <cell r="F114">
            <v>223837.49178899589</v>
          </cell>
          <cell r="G114">
            <v>1965564.7590305428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2032408.8412195388</v>
          </cell>
          <cell r="D115">
            <v>0</v>
          </cell>
          <cell r="E115">
            <v>156993.4096999999</v>
          </cell>
          <cell r="F115">
            <v>223837.49178899589</v>
          </cell>
          <cell r="G115">
            <v>1965564.7591305429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2032408.8412195388</v>
          </cell>
          <cell r="D116">
            <v>0</v>
          </cell>
          <cell r="E116">
            <v>156993.4096999999</v>
          </cell>
          <cell r="F116">
            <v>223837.49178899589</v>
          </cell>
          <cell r="G116">
            <v>1965564.7591305429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260.82000000001062</v>
          </cell>
          <cell r="D117">
            <v>0</v>
          </cell>
          <cell r="E117">
            <v>340.44</v>
          </cell>
          <cell r="F117">
            <v>264</v>
          </cell>
          <cell r="G117">
            <v>337.26000000001062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260.82000000001062</v>
          </cell>
          <cell r="D118">
            <v>0</v>
          </cell>
          <cell r="E118">
            <v>340.44</v>
          </cell>
          <cell r="F118">
            <v>264</v>
          </cell>
          <cell r="G118">
            <v>337.26000000001062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260.82000000001062</v>
          </cell>
          <cell r="D119">
            <v>0</v>
          </cell>
          <cell r="E119">
            <v>340.44</v>
          </cell>
          <cell r="F119">
            <v>264</v>
          </cell>
          <cell r="G119">
            <v>337.26000000001062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3493355.3477000319</v>
          </cell>
          <cell r="D120">
            <v>0</v>
          </cell>
          <cell r="E120">
            <v>10581.879300000001</v>
          </cell>
          <cell r="F120">
            <v>62300.393500000049</v>
          </cell>
          <cell r="G120">
            <v>3441636.8335000328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3406424.907700032</v>
          </cell>
          <cell r="D121">
            <v>0</v>
          </cell>
          <cell r="E121">
            <v>10581.879300000001</v>
          </cell>
          <cell r="F121">
            <v>62300.393500000049</v>
          </cell>
          <cell r="G121">
            <v>3354706.3935000328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10915209.4398</v>
          </cell>
          <cell r="D122">
            <v>0</v>
          </cell>
          <cell r="E122">
            <v>10581.879300000001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3402996.2398000001</v>
          </cell>
          <cell r="D131">
            <v>0</v>
          </cell>
          <cell r="E131">
            <v>10581.879300000001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10581.879300000001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7508784.5320999678</v>
          </cell>
          <cell r="E137">
            <v>0</v>
          </cell>
          <cell r="F137">
            <v>62300.393500000049</v>
          </cell>
          <cell r="G137">
            <v>0</v>
          </cell>
          <cell r="H137">
            <v>7571084.9255999671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4012818.6570999911</v>
          </cell>
          <cell r="E138">
            <v>0</v>
          </cell>
          <cell r="F138">
            <v>60128.581400000046</v>
          </cell>
          <cell r="G138">
            <v>0</v>
          </cell>
          <cell r="H138">
            <v>4072947.2384999911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60832.451999999983</v>
          </cell>
          <cell r="E139">
            <v>0</v>
          </cell>
          <cell r="F139">
            <v>1559.806</v>
          </cell>
          <cell r="G139">
            <v>0</v>
          </cell>
          <cell r="H139">
            <v>62392.25799999998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6746.2167000000109</v>
          </cell>
          <cell r="E140">
            <v>0</v>
          </cell>
          <cell r="F140">
            <v>102.9757</v>
          </cell>
          <cell r="G140">
            <v>0</v>
          </cell>
          <cell r="H140">
            <v>6849.1924000000108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3402487.206299976</v>
          </cell>
          <cell r="E141">
            <v>0</v>
          </cell>
          <cell r="F141">
            <v>509.03039999999999</v>
          </cell>
          <cell r="G141">
            <v>0</v>
          </cell>
          <cell r="H141">
            <v>3402996.236699976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15877578.370897448</v>
          </cell>
          <cell r="E147">
            <v>2499140.6358448965</v>
          </cell>
          <cell r="F147">
            <v>2048569.1155019999</v>
          </cell>
          <cell r="G147">
            <v>0</v>
          </cell>
          <cell r="H147">
            <v>15427006.850554546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15877578.370897448</v>
          </cell>
          <cell r="E148">
            <v>2499140.6358448965</v>
          </cell>
          <cell r="F148">
            <v>2048569.1155019999</v>
          </cell>
          <cell r="G148">
            <v>0</v>
          </cell>
          <cell r="H148">
            <v>15427006.850554546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14806355.173806157</v>
          </cell>
          <cell r="E149">
            <v>1643577.3003999998</v>
          </cell>
          <cell r="F149">
            <v>1198820.2797999997</v>
          </cell>
          <cell r="G149">
            <v>0</v>
          </cell>
          <cell r="H149">
            <v>14361598.153206157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14806355.173806157</v>
          </cell>
          <cell r="E150">
            <v>1643577.3003999998</v>
          </cell>
          <cell r="F150">
            <v>1198820.2797999997</v>
          </cell>
          <cell r="G150">
            <v>0</v>
          </cell>
          <cell r="H150">
            <v>14361598.153206157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1216336</v>
          </cell>
          <cell r="E151">
            <v>168624</v>
          </cell>
          <cell r="F151">
            <v>99524.51999999999</v>
          </cell>
          <cell r="G151">
            <v>0</v>
          </cell>
          <cell r="H151">
            <v>1147236.52</v>
          </cell>
        </row>
        <row r="152">
          <cell r="A152" t="str">
            <v>1.2.1.1.1.2</v>
          </cell>
          <cell r="B152" t="str">
            <v xml:space="preserve">TEMPO MEDICAL, SA DE CV  </v>
          </cell>
          <cell r="C152">
            <v>0</v>
          </cell>
          <cell r="D152">
            <v>25636</v>
          </cell>
          <cell r="E152">
            <v>31204</v>
          </cell>
          <cell r="F152">
            <v>5568</v>
          </cell>
          <cell r="G152">
            <v>0</v>
          </cell>
          <cell r="H152">
            <v>0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1608901.8875998631</v>
          </cell>
          <cell r="E153">
            <v>740970.5399999998</v>
          </cell>
          <cell r="F153">
            <v>420848.6700000001</v>
          </cell>
          <cell r="G153">
            <v>0</v>
          </cell>
          <cell r="H153">
            <v>1288780.0175998635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38133.360000000001</v>
          </cell>
          <cell r="F154">
            <v>38133.360000000001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31605.200000000885</v>
          </cell>
          <cell r="E155">
            <v>31604.2</v>
          </cell>
          <cell r="F155">
            <v>0</v>
          </cell>
          <cell r="G155">
            <v>0</v>
          </cell>
          <cell r="H155">
            <v>1.0000000008840289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1726.82</v>
          </cell>
          <cell r="F156">
            <v>1726.82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205220.24</v>
          </cell>
          <cell r="F157">
            <v>205220.24</v>
          </cell>
          <cell r="G157">
            <v>0</v>
          </cell>
          <cell r="H157">
            <v>0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4418.29</v>
          </cell>
          <cell r="F158">
            <v>4418.29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348.00039999990258</v>
          </cell>
          <cell r="E160">
            <v>32028.01</v>
          </cell>
          <cell r="F160">
            <v>43918.01</v>
          </cell>
          <cell r="G160">
            <v>0</v>
          </cell>
          <cell r="H160">
            <v>12238.000399999906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136323.20000000001</v>
          </cell>
          <cell r="F164">
            <v>136323.20000000001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32641.550020461669</v>
          </cell>
          <cell r="E165">
            <v>8265.0499999999993</v>
          </cell>
          <cell r="F165">
            <v>0</v>
          </cell>
          <cell r="G165">
            <v>0</v>
          </cell>
          <cell r="H165">
            <v>24376.50002046167</v>
          </cell>
        </row>
        <row r="166">
          <cell r="A166" t="str">
            <v>1.2.1.1.1.24</v>
          </cell>
          <cell r="B166" t="str">
            <v xml:space="preserve">Nueva Wal Mart de México, S. de R. L. de C.V.  </v>
          </cell>
          <cell r="C166">
            <v>0</v>
          </cell>
          <cell r="D166">
            <v>518.0012999997125</v>
          </cell>
          <cell r="E166">
            <v>22857.119999999999</v>
          </cell>
          <cell r="F166">
            <v>22857.119999999992</v>
          </cell>
          <cell r="G166">
            <v>0</v>
          </cell>
          <cell r="H166">
            <v>518.00129999970522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0</v>
          </cell>
          <cell r="E167">
            <v>45</v>
          </cell>
          <cell r="F167">
            <v>74</v>
          </cell>
          <cell r="G167">
            <v>0</v>
          </cell>
          <cell r="H167">
            <v>29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0</v>
          </cell>
          <cell r="E169">
            <v>3060.98</v>
          </cell>
          <cell r="F169">
            <v>3060.98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47594.741000000271</v>
          </cell>
          <cell r="E170">
            <v>29574.3</v>
          </cell>
          <cell r="F170">
            <v>29574.300099999989</v>
          </cell>
          <cell r="G170">
            <v>0</v>
          </cell>
          <cell r="H170">
            <v>47594.741100000261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1.2.1.1.1.41</v>
          </cell>
          <cell r="B172" t="str">
            <v xml:space="preserve">I+D MEXICO S.A DE C.V.  </v>
          </cell>
          <cell r="C172">
            <v>0</v>
          </cell>
          <cell r="D172">
            <v>500</v>
          </cell>
          <cell r="E172">
            <v>4200</v>
          </cell>
          <cell r="F172">
            <v>3700</v>
          </cell>
          <cell r="G172">
            <v>0</v>
          </cell>
          <cell r="H172">
            <v>0</v>
          </cell>
        </row>
        <row r="173">
          <cell r="A173" t="str">
            <v>1.2.1.1.1.43</v>
          </cell>
          <cell r="B173" t="str">
            <v xml:space="preserve">ETN TURISTAR LUJO, S.A. DE C.V.  </v>
          </cell>
          <cell r="C173">
            <v>0</v>
          </cell>
          <cell r="D173">
            <v>0</v>
          </cell>
          <cell r="E173">
            <v>310.64</v>
          </cell>
          <cell r="F173">
            <v>310.64</v>
          </cell>
          <cell r="G173">
            <v>0</v>
          </cell>
          <cell r="H173">
            <v>0</v>
          </cell>
        </row>
        <row r="174">
          <cell r="A174" t="str">
            <v>1.2.1.1.1.44</v>
          </cell>
          <cell r="B174" t="str">
            <v xml:space="preserve">ESTACIONAMIENTO MONTECITO, S.A DE C.V  </v>
          </cell>
          <cell r="C174">
            <v>0</v>
          </cell>
          <cell r="D174">
            <v>0</v>
          </cell>
          <cell r="E174">
            <v>35</v>
          </cell>
          <cell r="F174">
            <v>35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0</v>
          </cell>
          <cell r="E175">
            <v>3667.7204000000002</v>
          </cell>
          <cell r="F175">
            <v>3667.7203999999988</v>
          </cell>
          <cell r="G175">
            <v>0</v>
          </cell>
          <cell r="H175">
            <v>0</v>
          </cell>
        </row>
        <row r="176">
          <cell r="A176" t="str">
            <v>1.2.1.1.1.50</v>
          </cell>
          <cell r="B176" t="str">
            <v xml:space="preserve">TIENDAS SORIANA, S.A DE C.V  </v>
          </cell>
          <cell r="C176">
            <v>0</v>
          </cell>
          <cell r="D176">
            <v>0</v>
          </cell>
          <cell r="E176">
            <v>0</v>
          </cell>
          <cell r="F176">
            <v>322.75</v>
          </cell>
          <cell r="G176">
            <v>0</v>
          </cell>
          <cell r="H176">
            <v>322.75009999999929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0</v>
          </cell>
          <cell r="E177">
            <v>781.5</v>
          </cell>
          <cell r="F177">
            <v>989.5</v>
          </cell>
          <cell r="G177">
            <v>0</v>
          </cell>
          <cell r="H177">
            <v>208.00060000000121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32010.119999999995</v>
          </cell>
          <cell r="E178">
            <v>6402.03</v>
          </cell>
          <cell r="F178">
            <v>0</v>
          </cell>
          <cell r="G178">
            <v>0</v>
          </cell>
          <cell r="H178">
            <v>25608.089999999997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10771975.177256553</v>
          </cell>
          <cell r="E179">
            <v>0</v>
          </cell>
          <cell r="F179">
            <v>46026.729099999997</v>
          </cell>
          <cell r="G179">
            <v>0</v>
          </cell>
          <cell r="H179">
            <v>10818001.906356553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59902.400000000081</v>
          </cell>
          <cell r="E180">
            <v>22986.560000000001</v>
          </cell>
          <cell r="F180">
            <v>9289.2800000000007</v>
          </cell>
          <cell r="G180">
            <v>0</v>
          </cell>
          <cell r="H180">
            <v>46205.120000000083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1.2.1.1.1.70</v>
          </cell>
          <cell r="B183" t="str">
            <v xml:space="preserve">AT&amp;amp;T Comercializacion Movil, S. de R.L. de C.V.  </v>
          </cell>
          <cell r="C183">
            <v>0</v>
          </cell>
          <cell r="D183">
            <v>10692.007229278679</v>
          </cell>
          <cell r="E183">
            <v>10692.28</v>
          </cell>
          <cell r="F183">
            <v>10692.28019999999</v>
          </cell>
          <cell r="G183">
            <v>0</v>
          </cell>
          <cell r="H183">
            <v>10692.007429278668</v>
          </cell>
        </row>
        <row r="184">
          <cell r="A184" t="str">
            <v>1.2.1.1.1.74</v>
          </cell>
          <cell r="B184" t="str">
            <v xml:space="preserve">FONDO NACIONAL DE INFRAESTRUCTURA  </v>
          </cell>
          <cell r="C184">
            <v>0</v>
          </cell>
          <cell r="D184">
            <v>0</v>
          </cell>
          <cell r="E184">
            <v>116</v>
          </cell>
          <cell r="F184">
            <v>116</v>
          </cell>
          <cell r="G184">
            <v>0</v>
          </cell>
          <cell r="H184">
            <v>0</v>
          </cell>
        </row>
        <row r="185">
          <cell r="A185" t="str">
            <v>1.2.1.1.1.76</v>
          </cell>
          <cell r="B185" t="str">
            <v xml:space="preserve">CFE SUMINISTRADOR DE SERVICIOS BASICOS  </v>
          </cell>
          <cell r="C185">
            <v>0</v>
          </cell>
          <cell r="D185">
            <v>704.38000000000102</v>
          </cell>
          <cell r="E185">
            <v>0</v>
          </cell>
          <cell r="F185">
            <v>0</v>
          </cell>
          <cell r="G185">
            <v>0</v>
          </cell>
          <cell r="H185">
            <v>704.38000000000102</v>
          </cell>
        </row>
        <row r="186">
          <cell r="A186" t="str">
            <v>1.2.1.1.1.80</v>
          </cell>
          <cell r="B186" t="str">
            <v xml:space="preserve">MERAKI BARRAGAN DISTRIBUIDORES SA DE CV  </v>
          </cell>
          <cell r="C186">
            <v>0</v>
          </cell>
          <cell r="D186">
            <v>6392.3002000000051</v>
          </cell>
          <cell r="E186">
            <v>368.94</v>
          </cell>
          <cell r="F186">
            <v>368.93999999999988</v>
          </cell>
          <cell r="G186">
            <v>0</v>
          </cell>
          <cell r="H186">
            <v>6392.3002000000051</v>
          </cell>
        </row>
        <row r="187">
          <cell r="A187" t="str">
            <v>1.2.1.1.1.84</v>
          </cell>
          <cell r="B187" t="str">
            <v xml:space="preserve">Miranda Lagunas y Asociados S.C.  </v>
          </cell>
          <cell r="C187">
            <v>0</v>
          </cell>
          <cell r="D187">
            <v>178640</v>
          </cell>
          <cell r="E187">
            <v>35728</v>
          </cell>
          <cell r="F187">
            <v>17864</v>
          </cell>
          <cell r="G187">
            <v>0</v>
          </cell>
          <cell r="H187">
            <v>160776</v>
          </cell>
        </row>
        <row r="188">
          <cell r="A188" t="str">
            <v>1.2.1.1.1.85</v>
          </cell>
          <cell r="B188" t="str">
            <v xml:space="preserve">AB&amp;amp;C LEASING DE MEXICO SAPI DE CV  </v>
          </cell>
          <cell r="C188">
            <v>0</v>
          </cell>
          <cell r="D188">
            <v>0</v>
          </cell>
          <cell r="E188">
            <v>11004.48</v>
          </cell>
          <cell r="F188">
            <v>11004.47</v>
          </cell>
          <cell r="G188">
            <v>0</v>
          </cell>
          <cell r="H188">
            <v>0</v>
          </cell>
        </row>
        <row r="189">
          <cell r="A189" t="str">
            <v>1.2.1.1.1.98</v>
          </cell>
          <cell r="B189" t="str">
            <v xml:space="preserve">AUTOS PULLMAN S.A. DE C.V.  </v>
          </cell>
          <cell r="C189">
            <v>0</v>
          </cell>
          <cell r="D189">
            <v>0</v>
          </cell>
          <cell r="E189">
            <v>156</v>
          </cell>
          <cell r="F189">
            <v>156</v>
          </cell>
          <cell r="G189">
            <v>0</v>
          </cell>
          <cell r="H189">
            <v>0</v>
          </cell>
        </row>
        <row r="190">
          <cell r="A190" t="str">
            <v>1.2.1.1.1.157</v>
          </cell>
          <cell r="B190" t="str">
            <v xml:space="preserve">Concesionaria Mexiquense, S.A. DE C.V.  </v>
          </cell>
          <cell r="C190">
            <v>0</v>
          </cell>
          <cell r="D190">
            <v>26</v>
          </cell>
          <cell r="E190">
            <v>129.97999999999999</v>
          </cell>
          <cell r="F190">
            <v>103.98</v>
          </cell>
          <cell r="G190">
            <v>0</v>
          </cell>
          <cell r="H190">
            <v>0</v>
          </cell>
        </row>
        <row r="191">
          <cell r="A191" t="str">
            <v>1.2.1.1.1.178</v>
          </cell>
          <cell r="B191" t="str">
            <v xml:space="preserve">ADT Private Security Services de México S.A. de C.V.  </v>
          </cell>
          <cell r="C191">
            <v>0</v>
          </cell>
          <cell r="D191">
            <v>1463.169999999991</v>
          </cell>
          <cell r="E191">
            <v>1463.17</v>
          </cell>
          <cell r="F191">
            <v>1463.17</v>
          </cell>
          <cell r="G191">
            <v>0</v>
          </cell>
          <cell r="H191">
            <v>1463.169999999991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-252</v>
          </cell>
          <cell r="E192">
            <v>650</v>
          </cell>
          <cell r="F192">
            <v>830</v>
          </cell>
          <cell r="G192">
            <v>0</v>
          </cell>
          <cell r="H192">
            <v>-72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222</v>
          </cell>
          <cell r="F193">
            <v>222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324.99999999999955</v>
          </cell>
          <cell r="E194">
            <v>0</v>
          </cell>
          <cell r="F194">
            <v>0</v>
          </cell>
          <cell r="G194">
            <v>0</v>
          </cell>
          <cell r="H194">
            <v>324.99999999999955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148</v>
          </cell>
          <cell r="E195">
            <v>0</v>
          </cell>
          <cell r="F195">
            <v>0</v>
          </cell>
          <cell r="G195">
            <v>0</v>
          </cell>
          <cell r="H195">
            <v>148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1521.3499999999976</v>
          </cell>
          <cell r="E197">
            <v>0</v>
          </cell>
          <cell r="F197">
            <v>0</v>
          </cell>
          <cell r="G197">
            <v>0</v>
          </cell>
          <cell r="H197">
            <v>1521.3499999999976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34474.060300000012</v>
          </cell>
          <cell r="E198">
            <v>0</v>
          </cell>
          <cell r="F198">
            <v>0</v>
          </cell>
          <cell r="G198">
            <v>0</v>
          </cell>
          <cell r="H198">
            <v>34474.060300000012</v>
          </cell>
        </row>
        <row r="199">
          <cell r="A199" t="str">
            <v>1.2.1.1.1.341</v>
          </cell>
          <cell r="B199" t="str">
            <v xml:space="preserve">JUDHIT MEDINA CONTRERAS  </v>
          </cell>
          <cell r="C199">
            <v>0</v>
          </cell>
          <cell r="D199">
            <v>340</v>
          </cell>
          <cell r="E199">
            <v>0</v>
          </cell>
          <cell r="F199">
            <v>0</v>
          </cell>
          <cell r="G199">
            <v>0</v>
          </cell>
          <cell r="H199">
            <v>340</v>
          </cell>
        </row>
        <row r="200">
          <cell r="A200" t="str">
            <v>1.2.1.1.1.409</v>
          </cell>
          <cell r="B200" t="str">
            <v xml:space="preserve">Crol PFF México SAPI de CV  </v>
          </cell>
          <cell r="C200">
            <v>0</v>
          </cell>
          <cell r="D200">
            <v>0</v>
          </cell>
          <cell r="E200">
            <v>1800</v>
          </cell>
          <cell r="F200">
            <v>1800</v>
          </cell>
          <cell r="G200">
            <v>0</v>
          </cell>
          <cell r="H200">
            <v>0</v>
          </cell>
        </row>
        <row r="201">
          <cell r="A201" t="str">
            <v>1.2.1.1.1.410</v>
          </cell>
          <cell r="B201" t="str">
            <v xml:space="preserve">FIDEICOMISO IRREVOCABLE NUMERO CIB/2981  </v>
          </cell>
          <cell r="C201">
            <v>0</v>
          </cell>
          <cell r="D201">
            <v>0</v>
          </cell>
          <cell r="E201">
            <v>3447.7</v>
          </cell>
          <cell r="F201">
            <v>3447.7</v>
          </cell>
          <cell r="G201">
            <v>0</v>
          </cell>
          <cell r="H201">
            <v>0</v>
          </cell>
        </row>
        <row r="202">
          <cell r="A202" t="str">
            <v>1.2.1.1.1.515</v>
          </cell>
          <cell r="B202" t="str">
            <v xml:space="preserve">INTER MEDICA SOLUTIONS DM S.A. DE C.V.  </v>
          </cell>
          <cell r="C202">
            <v>0</v>
          </cell>
          <cell r="D202">
            <v>22927.239999999998</v>
          </cell>
          <cell r="E202">
            <v>0</v>
          </cell>
          <cell r="F202">
            <v>0</v>
          </cell>
          <cell r="G202">
            <v>0</v>
          </cell>
          <cell r="H202">
            <v>22927.239999999998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2424.0200000000004</v>
          </cell>
          <cell r="E203">
            <v>605.97</v>
          </cell>
          <cell r="F203">
            <v>0</v>
          </cell>
          <cell r="G203">
            <v>0</v>
          </cell>
          <cell r="H203">
            <v>1818.0500000000004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1.2.1.1.1.562</v>
          </cell>
          <cell r="B205" t="str">
            <v xml:space="preserve">PLAYCLIP S DE RL DE CV  </v>
          </cell>
          <cell r="C205">
            <v>0</v>
          </cell>
          <cell r="D205">
            <v>0</v>
          </cell>
          <cell r="E205">
            <v>0</v>
          </cell>
          <cell r="F205">
            <v>118.99</v>
          </cell>
          <cell r="G205">
            <v>0</v>
          </cell>
          <cell r="H205">
            <v>118.99</v>
          </cell>
        </row>
        <row r="206">
          <cell r="A206" t="str">
            <v>1.2.1.1.1.563</v>
          </cell>
          <cell r="B206" t="str">
            <v xml:space="preserve">CABLEBOX S.A. DE C.V.  </v>
          </cell>
          <cell r="C206">
            <v>0</v>
          </cell>
          <cell r="D206">
            <v>696</v>
          </cell>
          <cell r="E206">
            <v>0</v>
          </cell>
          <cell r="F206">
            <v>0</v>
          </cell>
          <cell r="G206">
            <v>0</v>
          </cell>
          <cell r="H206">
            <v>696</v>
          </cell>
        </row>
        <row r="207">
          <cell r="A207" t="str">
            <v>1.2.1.1.1.589</v>
          </cell>
          <cell r="B207" t="str">
            <v xml:space="preserve">SERVICIO ORIENTAL SA DE CV  </v>
          </cell>
          <cell r="C207">
            <v>0</v>
          </cell>
          <cell r="D207">
            <v>0</v>
          </cell>
          <cell r="E207">
            <v>5759.199999999998</v>
          </cell>
          <cell r="F207">
            <v>5759.199999999998</v>
          </cell>
          <cell r="G207">
            <v>0</v>
          </cell>
          <cell r="H207">
            <v>0</v>
          </cell>
        </row>
        <row r="208">
          <cell r="A208" t="str">
            <v>1.2.1.1.1.598</v>
          </cell>
          <cell r="B208" t="str">
            <v xml:space="preserve">SALUCOM, S.A. DE C.V.  </v>
          </cell>
          <cell r="C208">
            <v>0</v>
          </cell>
          <cell r="D208">
            <v>1190</v>
          </cell>
          <cell r="E208">
            <v>1190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1.2.1.1.1.600</v>
          </cell>
          <cell r="B209" t="str">
            <v xml:space="preserve">GRUPO COSTERA DE MORELOS S.A. DE C.V.  </v>
          </cell>
          <cell r="C209">
            <v>0</v>
          </cell>
          <cell r="D209">
            <v>0</v>
          </cell>
          <cell r="E209">
            <v>500</v>
          </cell>
          <cell r="F209">
            <v>500</v>
          </cell>
          <cell r="G209">
            <v>0</v>
          </cell>
          <cell r="H209">
            <v>0</v>
          </cell>
        </row>
        <row r="210">
          <cell r="A210" t="str">
            <v>1.2.1.1.1.614</v>
          </cell>
          <cell r="B210" t="str">
            <v xml:space="preserve">SERVICIOS SIMPA SA DE CV  </v>
          </cell>
          <cell r="C210">
            <v>0</v>
          </cell>
          <cell r="D210">
            <v>0</v>
          </cell>
          <cell r="E210">
            <v>3120.23</v>
          </cell>
          <cell r="F210">
            <v>3120.23</v>
          </cell>
          <cell r="G210">
            <v>0</v>
          </cell>
          <cell r="H210">
            <v>0</v>
          </cell>
        </row>
        <row r="211">
          <cell r="A211" t="str">
            <v>1.2.1.1.1.627</v>
          </cell>
          <cell r="B211" t="str">
            <v xml:space="preserve">CENTRO HOSPITALARIO MAC S.A. DE C.V.  </v>
          </cell>
          <cell r="C211">
            <v>0</v>
          </cell>
          <cell r="D211">
            <v>0</v>
          </cell>
          <cell r="E211">
            <v>0</v>
          </cell>
          <cell r="F211">
            <v>25</v>
          </cell>
          <cell r="G211">
            <v>0</v>
          </cell>
          <cell r="H211">
            <v>25</v>
          </cell>
        </row>
        <row r="212">
          <cell r="A212" t="str">
            <v>1.2.1.1.1.654</v>
          </cell>
          <cell r="B212" t="str">
            <v xml:space="preserve">COMERCIALIZADORA CONEZA S.A. DE C.V.  </v>
          </cell>
          <cell r="C212">
            <v>0</v>
          </cell>
          <cell r="D212">
            <v>0</v>
          </cell>
          <cell r="E212">
            <v>990</v>
          </cell>
          <cell r="F212">
            <v>990</v>
          </cell>
          <cell r="G212">
            <v>0</v>
          </cell>
          <cell r="H212">
            <v>0</v>
          </cell>
        </row>
        <row r="213">
          <cell r="A213" t="str">
            <v>1.2.1.1.1.655</v>
          </cell>
          <cell r="B213" t="str">
            <v xml:space="preserve">JAJOMAR, S.A. DE C.V.  </v>
          </cell>
          <cell r="C213">
            <v>0</v>
          </cell>
          <cell r="D213">
            <v>0</v>
          </cell>
          <cell r="E213">
            <v>0</v>
          </cell>
          <cell r="F213">
            <v>50</v>
          </cell>
          <cell r="G213">
            <v>0</v>
          </cell>
          <cell r="H213">
            <v>50</v>
          </cell>
        </row>
        <row r="214">
          <cell r="A214" t="str">
            <v>1.2.1.1.1.656</v>
          </cell>
          <cell r="B214" t="str">
            <v xml:space="preserve">JUAN CARLOS GARCIA LEGORRETA  </v>
          </cell>
          <cell r="C214">
            <v>0</v>
          </cell>
          <cell r="D214">
            <v>0</v>
          </cell>
          <cell r="E214">
            <v>23200</v>
          </cell>
          <cell r="F214">
            <v>23200</v>
          </cell>
          <cell r="G214">
            <v>0</v>
          </cell>
          <cell r="H214">
            <v>0</v>
          </cell>
        </row>
        <row r="215">
          <cell r="A215" t="str">
            <v>1.2.1.1.1.657</v>
          </cell>
          <cell r="B215" t="str">
            <v xml:space="preserve">REFUGIO GONZALEZ SANCHEZ  </v>
          </cell>
          <cell r="C215">
            <v>0</v>
          </cell>
          <cell r="D215">
            <v>8700</v>
          </cell>
          <cell r="E215">
            <v>8700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1.2.1.1.1.658</v>
          </cell>
          <cell r="B216" t="str">
            <v xml:space="preserve">VIRGINIA DIAZ NAJERA  </v>
          </cell>
          <cell r="C216">
            <v>0</v>
          </cell>
          <cell r="D216">
            <v>0</v>
          </cell>
          <cell r="E216">
            <v>11600</v>
          </cell>
          <cell r="F216">
            <v>11600</v>
          </cell>
          <cell r="G216">
            <v>0</v>
          </cell>
          <cell r="H216">
            <v>0</v>
          </cell>
        </row>
        <row r="217">
          <cell r="A217" t="str">
            <v>1.2.1.1.1.659</v>
          </cell>
          <cell r="B217" t="str">
            <v xml:space="preserve">IMAGEN Y RECUBRIMIENTOS PERDURABLES, S.A. DE C.V.  </v>
          </cell>
          <cell r="C217">
            <v>0</v>
          </cell>
          <cell r="D217">
            <v>0</v>
          </cell>
          <cell r="E217">
            <v>214</v>
          </cell>
          <cell r="F217">
            <v>214</v>
          </cell>
          <cell r="G217">
            <v>0</v>
          </cell>
          <cell r="H217">
            <v>0</v>
          </cell>
        </row>
        <row r="218">
          <cell r="A218" t="str">
            <v>1.2.1.1.1.660</v>
          </cell>
          <cell r="B218" t="str">
            <v xml:space="preserve">Verificentro Siglo XXI, S.A. de C.V.  </v>
          </cell>
          <cell r="C218">
            <v>0</v>
          </cell>
          <cell r="D218">
            <v>0</v>
          </cell>
          <cell r="E218">
            <v>585</v>
          </cell>
          <cell r="F218">
            <v>585</v>
          </cell>
          <cell r="G218">
            <v>0</v>
          </cell>
          <cell r="H218">
            <v>0</v>
          </cell>
        </row>
        <row r="219">
          <cell r="A219" t="str">
            <v>1.2.1.1.1.661</v>
          </cell>
          <cell r="B219" t="str">
            <v xml:space="preserve">HOSPITALES H, S.A. DE C.V.  </v>
          </cell>
          <cell r="C219">
            <v>0</v>
          </cell>
          <cell r="D219">
            <v>0</v>
          </cell>
          <cell r="E219">
            <v>0</v>
          </cell>
          <cell r="F219">
            <v>104.4</v>
          </cell>
          <cell r="G219">
            <v>0</v>
          </cell>
          <cell r="H219">
            <v>104.4</v>
          </cell>
        </row>
        <row r="220">
          <cell r="A220" t="str">
            <v>1.2.1.3</v>
          </cell>
          <cell r="B220" t="str">
            <v xml:space="preserve"> OBLIGACIONES ACUMULADAS </v>
          </cell>
          <cell r="C220">
            <v>0</v>
          </cell>
          <cell r="D220">
            <v>45123.344170740093</v>
          </cell>
          <cell r="E220">
            <v>153881.01999999999</v>
          </cell>
          <cell r="F220">
            <v>206069.51040000003</v>
          </cell>
          <cell r="G220">
            <v>0</v>
          </cell>
          <cell r="H220">
            <v>97311.834570740117</v>
          </cell>
        </row>
        <row r="221">
          <cell r="A221" t="str">
            <v>1.2.1.3.1</v>
          </cell>
          <cell r="B221" t="str">
            <v xml:space="preserve"> ACREEDORES DIVERSOS </v>
          </cell>
          <cell r="C221">
            <v>0</v>
          </cell>
          <cell r="D221">
            <v>4464.2041707259605</v>
          </cell>
          <cell r="E221">
            <v>39306.959999999999</v>
          </cell>
          <cell r="F221">
            <v>39635.100400000032</v>
          </cell>
          <cell r="G221">
            <v>0</v>
          </cell>
          <cell r="H221">
            <v>4792.3445707259934</v>
          </cell>
        </row>
        <row r="222">
          <cell r="A222" t="str">
            <v>1.2.1.3.1.1</v>
          </cell>
          <cell r="B222" t="str">
            <v xml:space="preserve"> ACREEDORES DIVERSOS NACIONALES </v>
          </cell>
          <cell r="C222">
            <v>0</v>
          </cell>
          <cell r="D222">
            <v>4464.2041707259605</v>
          </cell>
          <cell r="E222">
            <v>39306.959999999999</v>
          </cell>
          <cell r="F222">
            <v>39635.100400000032</v>
          </cell>
          <cell r="G222">
            <v>0</v>
          </cell>
          <cell r="H222">
            <v>4792.3445707259934</v>
          </cell>
        </row>
        <row r="223">
          <cell r="A223" t="str">
            <v>1.2.1.3.1.1.7</v>
          </cell>
          <cell r="B223" t="str">
            <v>RICARDO RAMOS NORIEGA</v>
          </cell>
          <cell r="C223">
            <v>0</v>
          </cell>
          <cell r="D223">
            <v>1216.5500000000002</v>
          </cell>
          <cell r="E223">
            <v>0</v>
          </cell>
          <cell r="F223">
            <v>0</v>
          </cell>
          <cell r="G223">
            <v>0</v>
          </cell>
          <cell r="H223">
            <v>1216.5500000000002</v>
          </cell>
        </row>
        <row r="224">
          <cell r="A224" t="str">
            <v>1.2.1.3.1.1.11</v>
          </cell>
          <cell r="B224" t="str">
            <v>LOURDES VELAZQUEZ MERIN</v>
          </cell>
          <cell r="C224">
            <v>0</v>
          </cell>
          <cell r="D224">
            <v>3247.6541707259603</v>
          </cell>
          <cell r="E224">
            <v>39306.959999999999</v>
          </cell>
          <cell r="F224">
            <v>39635.100400000032</v>
          </cell>
          <cell r="G224">
            <v>0</v>
          </cell>
          <cell r="H224">
            <v>3575.7945707259933</v>
          </cell>
        </row>
        <row r="225">
          <cell r="A225" t="str">
            <v>1.2.1.3.2</v>
          </cell>
          <cell r="B225" t="str">
            <v xml:space="preserve"> IMPUESTOS Y DERECHOS POR PAGAR </v>
          </cell>
          <cell r="C225">
            <v>0</v>
          </cell>
          <cell r="D225">
            <v>17679.560000000056</v>
          </cell>
          <cell r="E225">
            <v>17678</v>
          </cell>
          <cell r="F225">
            <v>47025</v>
          </cell>
          <cell r="G225">
            <v>0</v>
          </cell>
          <cell r="H225">
            <v>47026.560000000056</v>
          </cell>
        </row>
        <row r="226">
          <cell r="A226" t="str">
            <v>1.2.1.3.2.1</v>
          </cell>
          <cell r="B226" t="str">
            <v>IVA POR PAGAR</v>
          </cell>
          <cell r="C226">
            <v>0</v>
          </cell>
          <cell r="D226">
            <v>14616.560000000056</v>
          </cell>
          <cell r="E226">
            <v>14615</v>
          </cell>
          <cell r="F226">
            <v>43490</v>
          </cell>
          <cell r="G226">
            <v>0</v>
          </cell>
          <cell r="H226">
            <v>43491.560000000056</v>
          </cell>
        </row>
        <row r="227">
          <cell r="A227" t="str">
            <v>1.2.1.3.2.3</v>
          </cell>
          <cell r="B227" t="str">
            <v>IMPUESTO ESTATAL SOBRE NOMINAS</v>
          </cell>
          <cell r="C227">
            <v>0</v>
          </cell>
          <cell r="D227">
            <v>3063</v>
          </cell>
          <cell r="E227">
            <v>3063</v>
          </cell>
          <cell r="F227">
            <v>3535</v>
          </cell>
          <cell r="G227">
            <v>0</v>
          </cell>
          <cell r="H227">
            <v>3535</v>
          </cell>
        </row>
        <row r="228">
          <cell r="A228" t="str">
            <v>1.2.1.3.3</v>
          </cell>
          <cell r="B228" t="str">
            <v xml:space="preserve"> CONTRIBUCIONES DE SEGURIDAD SOCIAL POR PAGAR </v>
          </cell>
          <cell r="C228">
            <v>0</v>
          </cell>
          <cell r="D228">
            <v>12718.710000000079</v>
          </cell>
          <cell r="E228">
            <v>12718.71</v>
          </cell>
          <cell r="F228">
            <v>35232.06</v>
          </cell>
          <cell r="G228">
            <v>0</v>
          </cell>
          <cell r="H228">
            <v>35232.060000000078</v>
          </cell>
        </row>
        <row r="229">
          <cell r="A229" t="str">
            <v>1.2.1.3.3.1</v>
          </cell>
          <cell r="B229" t="str">
            <v>CUOTAS PATRONALES IMSS POR PAGAR</v>
          </cell>
          <cell r="C229">
            <v>0</v>
          </cell>
          <cell r="D229">
            <v>12718.710000000079</v>
          </cell>
          <cell r="E229">
            <v>12718.71</v>
          </cell>
          <cell r="F229">
            <v>11252.39</v>
          </cell>
          <cell r="G229">
            <v>0</v>
          </cell>
          <cell r="H229">
            <v>11252.390000000079</v>
          </cell>
        </row>
        <row r="230">
          <cell r="A230" t="str">
            <v>1.2.1.3.3.2</v>
          </cell>
          <cell r="B230" t="str">
            <v>APORTACIONES AL INFONAVIT POR PAGAR</v>
          </cell>
          <cell r="C230">
            <v>0</v>
          </cell>
          <cell r="D230">
            <v>0</v>
          </cell>
          <cell r="E230">
            <v>0</v>
          </cell>
          <cell r="F230">
            <v>12095.3</v>
          </cell>
          <cell r="G230">
            <v>0</v>
          </cell>
          <cell r="H230">
            <v>12095.3</v>
          </cell>
        </row>
        <row r="231">
          <cell r="A231" t="str">
            <v>1.2.1.3.3.3</v>
          </cell>
          <cell r="B231" t="str">
            <v>APORTACIONES AL SAR POR PAGAR</v>
          </cell>
          <cell r="C231">
            <v>0</v>
          </cell>
          <cell r="D231">
            <v>0</v>
          </cell>
          <cell r="E231">
            <v>0</v>
          </cell>
          <cell r="F231">
            <v>11884.37</v>
          </cell>
          <cell r="G231">
            <v>0</v>
          </cell>
          <cell r="H231">
            <v>11884.37</v>
          </cell>
        </row>
        <row r="232">
          <cell r="A232" t="str">
            <v>1.2.1.3.4</v>
          </cell>
          <cell r="B232" t="str">
            <v xml:space="preserve"> BENEFICIOS A LOS EMPLEADOS </v>
          </cell>
          <cell r="C232">
            <v>0</v>
          </cell>
          <cell r="D232">
            <v>10260.870000013994</v>
          </cell>
          <cell r="E232">
            <v>84177.349999999991</v>
          </cell>
          <cell r="F232">
            <v>84177.349999999991</v>
          </cell>
          <cell r="G232">
            <v>0</v>
          </cell>
          <cell r="H232">
            <v>10260.870000013994</v>
          </cell>
        </row>
        <row r="233">
          <cell r="A233" t="str">
            <v>1.2.1.3.4.1</v>
          </cell>
          <cell r="B233" t="str">
            <v xml:space="preserve"> BENEFICIOS DIRECTOS </v>
          </cell>
          <cell r="C233">
            <v>0</v>
          </cell>
          <cell r="D233">
            <v>10260.870000013994</v>
          </cell>
          <cell r="E233">
            <v>84177.349999999991</v>
          </cell>
          <cell r="F233">
            <v>84177.349999999991</v>
          </cell>
          <cell r="G233">
            <v>0</v>
          </cell>
          <cell r="H233">
            <v>10260.870000013994</v>
          </cell>
        </row>
        <row r="234">
          <cell r="A234" t="str">
            <v>1.2.1.3.4.1.1</v>
          </cell>
          <cell r="B234" t="str">
            <v xml:space="preserve"> SUELDOS POR PAGAR </v>
          </cell>
          <cell r="C234">
            <v>0</v>
          </cell>
          <cell r="D234">
            <v>0</v>
          </cell>
          <cell r="E234">
            <v>84177.349999999991</v>
          </cell>
          <cell r="F234">
            <v>84177.349999999991</v>
          </cell>
          <cell r="G234">
            <v>0</v>
          </cell>
          <cell r="H234">
            <v>0</v>
          </cell>
        </row>
        <row r="235">
          <cell r="A235" t="str">
            <v>1.2.1.3.4.1.1.1</v>
          </cell>
          <cell r="B235" t="str">
            <v>SUELDOS POR PAGAR</v>
          </cell>
          <cell r="C235">
            <v>0</v>
          </cell>
          <cell r="D235">
            <v>0</v>
          </cell>
          <cell r="E235">
            <v>84177.349999999991</v>
          </cell>
          <cell r="F235">
            <v>84177.349999999991</v>
          </cell>
          <cell r="G235">
            <v>0</v>
          </cell>
          <cell r="H235">
            <v>0</v>
          </cell>
        </row>
        <row r="236">
          <cell r="A236" t="str">
            <v>1.2.1.3.4.1.5</v>
          </cell>
          <cell r="B236" t="str">
            <v>PARTICIPACION DE LOS TRABAJADORES EN LAS UTILIDADES POR PAGAR</v>
          </cell>
          <cell r="C236">
            <v>0</v>
          </cell>
          <cell r="D236">
            <v>10260.870000000024</v>
          </cell>
          <cell r="E236">
            <v>0</v>
          </cell>
          <cell r="F236">
            <v>0</v>
          </cell>
          <cell r="G236">
            <v>0</v>
          </cell>
          <cell r="H236">
            <v>10260.870000000024</v>
          </cell>
        </row>
        <row r="237">
          <cell r="A237" t="str">
            <v>1.2.1.4</v>
          </cell>
          <cell r="B237" t="str">
            <v xml:space="preserve"> RETENCIONES DE EFECTIVO Y COBROS POR CUENTA DE TERCEROS </v>
          </cell>
          <cell r="C237">
            <v>0</v>
          </cell>
          <cell r="D237">
            <v>25713.26000000073</v>
          </cell>
          <cell r="E237">
            <v>19580.080000000002</v>
          </cell>
          <cell r="F237">
            <v>43144.89</v>
          </cell>
          <cell r="G237">
            <v>0</v>
          </cell>
          <cell r="H237">
            <v>49278.070000000735</v>
          </cell>
        </row>
        <row r="238">
          <cell r="A238" t="str">
            <v>1.2.1.4.1</v>
          </cell>
          <cell r="B238" t="str">
            <v xml:space="preserve"> IMPUESTOS RETENIDOS </v>
          </cell>
          <cell r="C238">
            <v>0</v>
          </cell>
          <cell r="D238">
            <v>14994.320000000364</v>
          </cell>
          <cell r="E238">
            <v>19580.080000000002</v>
          </cell>
          <cell r="F238">
            <v>23516.23</v>
          </cell>
          <cell r="G238">
            <v>0</v>
          </cell>
          <cell r="H238">
            <v>18930.470000000365</v>
          </cell>
        </row>
        <row r="239">
          <cell r="A239" t="str">
            <v>1.2.1.4.1.1</v>
          </cell>
          <cell r="B239" t="str">
            <v xml:space="preserve"> IMPUESTO SOBRE LA RENTA RETENIDO </v>
          </cell>
          <cell r="C239">
            <v>0</v>
          </cell>
          <cell r="D239">
            <v>8963.7700000001714</v>
          </cell>
          <cell r="E239">
            <v>13641</v>
          </cell>
          <cell r="F239">
            <v>15193.38</v>
          </cell>
          <cell r="G239">
            <v>0</v>
          </cell>
          <cell r="H239">
            <v>10516.150000000171</v>
          </cell>
        </row>
        <row r="240">
          <cell r="A240" t="str">
            <v>1.2.1.4.1.1.1</v>
          </cell>
          <cell r="B240" t="str">
            <v xml:space="preserve"> ISR RETENIDO A RESIDENTES EN EL PAIS </v>
          </cell>
          <cell r="C240">
            <v>0</v>
          </cell>
          <cell r="D240">
            <v>8963.7700000001714</v>
          </cell>
          <cell r="E240">
            <v>13641</v>
          </cell>
          <cell r="F240">
            <v>15193.38</v>
          </cell>
          <cell r="G240">
            <v>0</v>
          </cell>
          <cell r="H240">
            <v>10516.150000000171</v>
          </cell>
        </row>
        <row r="241">
          <cell r="A241" t="str">
            <v>1.2.1.4.1.1.1.1</v>
          </cell>
          <cell r="B241" t="str">
            <v>ISR RETENIDO POR SALARIOS</v>
          </cell>
          <cell r="C241">
            <v>0</v>
          </cell>
          <cell r="D241">
            <v>4964.1800000002841</v>
          </cell>
          <cell r="E241">
            <v>9641</v>
          </cell>
          <cell r="F241">
            <v>11193.38</v>
          </cell>
          <cell r="G241">
            <v>0</v>
          </cell>
          <cell r="H241">
            <v>6516.5600000002833</v>
          </cell>
        </row>
        <row r="242">
          <cell r="A242" t="str">
            <v>1.2.1.4.1.1.1.4</v>
          </cell>
          <cell r="B242" t="str">
            <v>ISR RETENIDO POR ARRENDAMIENTOS AL 10%</v>
          </cell>
          <cell r="C242">
            <v>0</v>
          </cell>
          <cell r="D242">
            <v>3999.9399999998859</v>
          </cell>
          <cell r="E242">
            <v>4000</v>
          </cell>
          <cell r="F242">
            <v>4000</v>
          </cell>
          <cell r="G242">
            <v>0</v>
          </cell>
          <cell r="H242">
            <v>3999.9399999998859</v>
          </cell>
        </row>
        <row r="243">
          <cell r="A243" t="str">
            <v>1.2.1.4.1.1.1.5</v>
          </cell>
          <cell r="B243" t="str">
            <v>ISR RETENIDO POR HONORARIOS AL 10%</v>
          </cell>
          <cell r="C243">
            <v>0</v>
          </cell>
          <cell r="D243">
            <v>-0.34999999999854481</v>
          </cell>
          <cell r="E243">
            <v>0</v>
          </cell>
          <cell r="F243">
            <v>0</v>
          </cell>
          <cell r="G243">
            <v>0</v>
          </cell>
          <cell r="H243">
            <v>-0.34999999999854481</v>
          </cell>
        </row>
        <row r="244">
          <cell r="A244" t="str">
            <v>1.2.1.4.1.2</v>
          </cell>
          <cell r="B244" t="str">
            <v xml:space="preserve"> IMPUESTO AL VALOR AGREGADO RETENIDO </v>
          </cell>
          <cell r="C244">
            <v>0</v>
          </cell>
          <cell r="D244">
            <v>4265.2700000001059</v>
          </cell>
          <cell r="E244">
            <v>4267</v>
          </cell>
          <cell r="F244">
            <v>5147.96</v>
          </cell>
          <cell r="G244">
            <v>0</v>
          </cell>
          <cell r="H244">
            <v>5146.230000000106</v>
          </cell>
        </row>
        <row r="245">
          <cell r="A245" t="str">
            <v>1.2.1.4.1.2.1</v>
          </cell>
          <cell r="B245" t="str">
            <v>IVA RETENIDO POR PAGAR</v>
          </cell>
          <cell r="C245">
            <v>0</v>
          </cell>
          <cell r="D245">
            <v>4265.2700000001059</v>
          </cell>
          <cell r="E245">
            <v>4267</v>
          </cell>
          <cell r="F245">
            <v>5147.96</v>
          </cell>
          <cell r="G245">
            <v>0</v>
          </cell>
          <cell r="H245">
            <v>5146.230000000106</v>
          </cell>
        </row>
        <row r="246">
          <cell r="A246" t="str">
            <v>1.2.1.4.1.4</v>
          </cell>
          <cell r="B246" t="str">
            <v xml:space="preserve"> CUOTAS OBRERAS IMSS </v>
          </cell>
          <cell r="C246">
            <v>0</v>
          </cell>
          <cell r="D246">
            <v>1765.2800000000861</v>
          </cell>
          <cell r="E246">
            <v>1672.08</v>
          </cell>
          <cell r="F246">
            <v>3174.89</v>
          </cell>
          <cell r="G246">
            <v>0</v>
          </cell>
          <cell r="H246">
            <v>3268.0900000000861</v>
          </cell>
        </row>
        <row r="247">
          <cell r="A247" t="str">
            <v>1.2.1.4.1.4.1</v>
          </cell>
          <cell r="B247" t="str">
            <v>CUOTAS OBRERAS IMSS</v>
          </cell>
          <cell r="C247">
            <v>0</v>
          </cell>
          <cell r="D247">
            <v>1765.2800000000861</v>
          </cell>
          <cell r="E247">
            <v>1672.08</v>
          </cell>
          <cell r="F247">
            <v>3174.89</v>
          </cell>
          <cell r="G247">
            <v>0</v>
          </cell>
          <cell r="H247">
            <v>3268.0900000000861</v>
          </cell>
        </row>
        <row r="248">
          <cell r="A248" t="str">
            <v>1.2.1.4.2</v>
          </cell>
          <cell r="B248" t="str">
            <v xml:space="preserve"> COBROS POR CUENTA DE TERCEROS </v>
          </cell>
          <cell r="C248">
            <v>0</v>
          </cell>
          <cell r="D248">
            <v>10718.940000000366</v>
          </cell>
          <cell r="E248">
            <v>0</v>
          </cell>
          <cell r="F248">
            <v>19628.66</v>
          </cell>
          <cell r="G248">
            <v>0</v>
          </cell>
          <cell r="H248">
            <v>30347.600000000366</v>
          </cell>
        </row>
        <row r="249">
          <cell r="A249" t="str">
            <v>1.2.1.4.2.1</v>
          </cell>
          <cell r="B249" t="str">
            <v>AMORTIZACION DE CREDITOS INFONAVIT</v>
          </cell>
          <cell r="C249">
            <v>0</v>
          </cell>
          <cell r="D249">
            <v>5375.9600000007777</v>
          </cell>
          <cell r="E249">
            <v>0</v>
          </cell>
          <cell r="F249">
            <v>19628.66</v>
          </cell>
          <cell r="G249">
            <v>0</v>
          </cell>
          <cell r="H249">
            <v>25004.620000000778</v>
          </cell>
        </row>
        <row r="250">
          <cell r="A250" t="str">
            <v>1.2.1.4.2.3</v>
          </cell>
          <cell r="B250" t="str">
            <v>APORTACION VOLUNTARIA AL SAR</v>
          </cell>
          <cell r="C250">
            <v>0</v>
          </cell>
          <cell r="D250">
            <v>5125.71</v>
          </cell>
          <cell r="E250">
            <v>0</v>
          </cell>
          <cell r="F250">
            <v>0</v>
          </cell>
          <cell r="G250">
            <v>0</v>
          </cell>
          <cell r="H250">
            <v>5125.71</v>
          </cell>
        </row>
        <row r="251">
          <cell r="A251" t="str">
            <v>1.2.1.4.2.6</v>
          </cell>
          <cell r="B251" t="str">
            <v>PENSION ALIMENTICIA</v>
          </cell>
          <cell r="C251">
            <v>0</v>
          </cell>
          <cell r="D251">
            <v>217.2699999999968</v>
          </cell>
          <cell r="E251">
            <v>0</v>
          </cell>
          <cell r="F251">
            <v>0</v>
          </cell>
          <cell r="G251">
            <v>0</v>
          </cell>
          <cell r="H251">
            <v>217.2699999999968</v>
          </cell>
        </row>
        <row r="252">
          <cell r="A252" t="str">
            <v>1.2.1.5</v>
          </cell>
          <cell r="B252" t="str">
            <v xml:space="preserve"> ANTICIPOS DE CLIENTES </v>
          </cell>
          <cell r="C252">
            <v>0</v>
          </cell>
          <cell r="D252">
            <v>107597.6293184864</v>
          </cell>
          <cell r="E252">
            <v>97558.007806896538</v>
          </cell>
          <cell r="F252">
            <v>81078.793000000005</v>
          </cell>
          <cell r="G252">
            <v>0</v>
          </cell>
          <cell r="H252">
            <v>91118.414511589857</v>
          </cell>
        </row>
        <row r="253">
          <cell r="A253" t="str">
            <v>1.2.1.5.1</v>
          </cell>
          <cell r="B253" t="str">
            <v xml:space="preserve"> ANTICIPOS DE CLIENTES </v>
          </cell>
          <cell r="C253">
            <v>0</v>
          </cell>
          <cell r="D253">
            <v>107597.6293184864</v>
          </cell>
          <cell r="E253">
            <v>97558.007806896538</v>
          </cell>
          <cell r="F253">
            <v>81078.793000000005</v>
          </cell>
          <cell r="G253">
            <v>0</v>
          </cell>
          <cell r="H253">
            <v>91118.414511589857</v>
          </cell>
        </row>
        <row r="254">
          <cell r="A254" t="str">
            <v>1.2.1.5.1.1</v>
          </cell>
          <cell r="B254" t="str">
            <v xml:space="preserve"> ANTICIPOS DE CLIENTES NACIONALES </v>
          </cell>
          <cell r="C254">
            <v>0</v>
          </cell>
          <cell r="D254">
            <v>107597.6293184864</v>
          </cell>
          <cell r="E254">
            <v>97558.007806896538</v>
          </cell>
          <cell r="F254">
            <v>81078.793000000005</v>
          </cell>
          <cell r="G254">
            <v>0</v>
          </cell>
          <cell r="H254">
            <v>91118.414511589857</v>
          </cell>
        </row>
        <row r="255">
          <cell r="A255" t="str">
            <v>1.2.1.5.1.1.1</v>
          </cell>
          <cell r="B255" t="str">
            <v xml:space="preserve">PUBLICO EN GENERAL  </v>
          </cell>
          <cell r="C255">
            <v>0</v>
          </cell>
          <cell r="D255">
            <v>45634.094259866048</v>
          </cell>
          <cell r="E255">
            <v>20521.551675862069</v>
          </cell>
          <cell r="F255">
            <v>0</v>
          </cell>
          <cell r="G255">
            <v>0</v>
          </cell>
          <cell r="H255">
            <v>25112.542584003979</v>
          </cell>
        </row>
        <row r="256">
          <cell r="A256" t="str">
            <v>1.2.1.5.1.1.13</v>
          </cell>
          <cell r="B256" t="str">
            <v xml:space="preserve">AXA Seguros, S.A. de C.V.  </v>
          </cell>
          <cell r="C256">
            <v>0</v>
          </cell>
          <cell r="D256">
            <v>29.431034000000182</v>
          </cell>
          <cell r="E256">
            <v>0</v>
          </cell>
          <cell r="F256">
            <v>0</v>
          </cell>
          <cell r="G256">
            <v>0</v>
          </cell>
          <cell r="H256">
            <v>29.431034000000182</v>
          </cell>
        </row>
        <row r="257">
          <cell r="A257" t="str">
            <v>1.2.1.5.1.1.42</v>
          </cell>
          <cell r="B257" t="str">
            <v xml:space="preserve">ORTHOPEDIC MEDICAL CENTER S.A. DE C.V.  </v>
          </cell>
          <cell r="C257">
            <v>0</v>
          </cell>
          <cell r="D257">
            <v>1000</v>
          </cell>
          <cell r="E257">
            <v>0</v>
          </cell>
          <cell r="F257">
            <v>0</v>
          </cell>
          <cell r="G257">
            <v>0</v>
          </cell>
          <cell r="H257">
            <v>1000</v>
          </cell>
        </row>
        <row r="258">
          <cell r="A258" t="str">
            <v>1.2.1.5.1.1.83</v>
          </cell>
          <cell r="B258" t="str">
            <v xml:space="preserve">BRILOS DE MÉXICO S.A. DE C.V.  </v>
          </cell>
          <cell r="C258">
            <v>0</v>
          </cell>
          <cell r="D258">
            <v>32032.720084379078</v>
          </cell>
          <cell r="E258">
            <v>10345.593999999999</v>
          </cell>
          <cell r="F258">
            <v>0</v>
          </cell>
          <cell r="G258">
            <v>0</v>
          </cell>
          <cell r="H258">
            <v>21687.126084379081</v>
          </cell>
        </row>
        <row r="259">
          <cell r="A259" t="str">
            <v>1.2.1.5.1.1.106</v>
          </cell>
          <cell r="B259" t="str">
            <v xml:space="preserve">VOLKSWAGEN LEASING SA DE CV  </v>
          </cell>
          <cell r="C259">
            <v>0</v>
          </cell>
          <cell r="D259">
            <v>12749.956897</v>
          </cell>
          <cell r="E259">
            <v>0</v>
          </cell>
          <cell r="F259">
            <v>0</v>
          </cell>
          <cell r="G259">
            <v>0</v>
          </cell>
          <cell r="H259">
            <v>12749.956897</v>
          </cell>
        </row>
        <row r="260">
          <cell r="A260" t="str">
            <v>1.2.1.5.1.1.121</v>
          </cell>
          <cell r="B260" t="str">
            <v xml:space="preserve">HBD CENTRO DE CIRUGIA DE CORTA ESTANCIA MEXICO UNO S A P I DE C V  </v>
          </cell>
          <cell r="C260">
            <v>0</v>
          </cell>
          <cell r="D260">
            <v>1000</v>
          </cell>
          <cell r="E260">
            <v>0</v>
          </cell>
          <cell r="F260">
            <v>0</v>
          </cell>
          <cell r="G260">
            <v>0</v>
          </cell>
          <cell r="H260">
            <v>1000</v>
          </cell>
        </row>
        <row r="261">
          <cell r="A261" t="str">
            <v>1.2.1.5.1.1.122</v>
          </cell>
          <cell r="B261" t="str">
            <v>CARLOS PONCE BIUSTOS</v>
          </cell>
          <cell r="C261">
            <v>0</v>
          </cell>
          <cell r="D261">
            <v>15.862069</v>
          </cell>
          <cell r="E261">
            <v>0</v>
          </cell>
          <cell r="F261">
            <v>0</v>
          </cell>
          <cell r="G261">
            <v>0</v>
          </cell>
          <cell r="H261">
            <v>15.862069</v>
          </cell>
        </row>
        <row r="262">
          <cell r="A262" t="str">
            <v>1.2.1.5.1.1.123</v>
          </cell>
          <cell r="B262" t="str">
            <v>FLOR ADRIANA LUNA JAIME</v>
          </cell>
          <cell r="C262">
            <v>0</v>
          </cell>
          <cell r="D262">
            <v>27.043102999999999</v>
          </cell>
          <cell r="E262">
            <v>0</v>
          </cell>
          <cell r="F262">
            <v>0</v>
          </cell>
          <cell r="G262">
            <v>0</v>
          </cell>
          <cell r="H262">
            <v>27.043102999999999</v>
          </cell>
        </row>
        <row r="263">
          <cell r="A263" t="str">
            <v>1.2.1.5.1.1.124</v>
          </cell>
          <cell r="B263" t="str">
            <v>SERGIO GABRIEL NOGUEIRA PARRODI</v>
          </cell>
          <cell r="C263">
            <v>0</v>
          </cell>
          <cell r="D263">
            <v>14.543103</v>
          </cell>
          <cell r="E263">
            <v>0</v>
          </cell>
          <cell r="F263">
            <v>0</v>
          </cell>
          <cell r="G263">
            <v>0</v>
          </cell>
          <cell r="H263">
            <v>14.543103</v>
          </cell>
        </row>
        <row r="264">
          <cell r="A264" t="str">
            <v>1.2.1.5.1.1.126</v>
          </cell>
          <cell r="B264" t="str">
            <v>JANET IVON RODRIGUEZ CASTILLO</v>
          </cell>
          <cell r="C264">
            <v>0</v>
          </cell>
          <cell r="D264">
            <v>8.3448279999999997</v>
          </cell>
          <cell r="E264">
            <v>0</v>
          </cell>
          <cell r="F264">
            <v>0</v>
          </cell>
          <cell r="G264">
            <v>0</v>
          </cell>
          <cell r="H264">
            <v>8.3448279999999997</v>
          </cell>
        </row>
        <row r="265">
          <cell r="A265" t="str">
            <v>1.2.1.5.1.1.127</v>
          </cell>
          <cell r="B265" t="str">
            <v>SOFIA KARINA KURI GARCIA</v>
          </cell>
          <cell r="C265">
            <v>0</v>
          </cell>
          <cell r="D265">
            <v>335.62927199999831</v>
          </cell>
          <cell r="E265">
            <v>0</v>
          </cell>
          <cell r="F265">
            <v>0</v>
          </cell>
          <cell r="G265">
            <v>0</v>
          </cell>
          <cell r="H265">
            <v>335.62927199999831</v>
          </cell>
        </row>
        <row r="266">
          <cell r="A266" t="str">
            <v>1.2.1.5.1.1.140</v>
          </cell>
          <cell r="B266" t="str">
            <v>ELSA AMELIA JUAREZ ROJAS</v>
          </cell>
          <cell r="C266">
            <v>0</v>
          </cell>
          <cell r="D266">
            <v>14750</v>
          </cell>
          <cell r="E266">
            <v>14750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1.2.1.5.1.1.141</v>
          </cell>
          <cell r="B267" t="str">
            <v>SANDRA PATRICIA GASPAR CARRILLO</v>
          </cell>
          <cell r="C267">
            <v>0</v>
          </cell>
          <cell r="D267">
            <v>0</v>
          </cell>
          <cell r="E267">
            <v>51940.862131034482</v>
          </cell>
          <cell r="F267">
            <v>51940.862000000001</v>
          </cell>
          <cell r="G267">
            <v>0</v>
          </cell>
          <cell r="H267">
            <v>0</v>
          </cell>
        </row>
        <row r="268">
          <cell r="A268" t="str">
            <v>1.2.1.5.1.1.142</v>
          </cell>
          <cell r="B268" t="str">
            <v>MARIA ANTONIETA VAZQUEZ BOJORQUEZ</v>
          </cell>
          <cell r="C268">
            <v>0</v>
          </cell>
          <cell r="D268">
            <v>0</v>
          </cell>
          <cell r="E268">
            <v>0</v>
          </cell>
          <cell r="F268">
            <v>29137.931</v>
          </cell>
          <cell r="G268">
            <v>0</v>
          </cell>
          <cell r="H268">
            <v>29137.931</v>
          </cell>
        </row>
        <row r="269">
          <cell r="A269" t="str">
            <v>1.2.1.8</v>
          </cell>
          <cell r="B269" t="str">
            <v xml:space="preserve"> PASIVOS FINANCIEROS E INSTRUMENTOS FINANCIEROS DE DEUDA </v>
          </cell>
          <cell r="C269">
            <v>0</v>
          </cell>
          <cell r="D269">
            <v>258993.90999999933</v>
          </cell>
          <cell r="E269">
            <v>26090.510000000002</v>
          </cell>
          <cell r="F269">
            <v>24590.87</v>
          </cell>
          <cell r="G269">
            <v>0</v>
          </cell>
          <cell r="H269">
            <v>257494.26999999932</v>
          </cell>
        </row>
        <row r="270">
          <cell r="A270" t="str">
            <v>1.2.1.8.1</v>
          </cell>
          <cell r="B270" t="str">
            <v xml:space="preserve"> DOCUMENTOS POR PAGAR </v>
          </cell>
          <cell r="C270">
            <v>0</v>
          </cell>
          <cell r="D270">
            <v>258993.90999999933</v>
          </cell>
          <cell r="E270">
            <v>26090.510000000002</v>
          </cell>
          <cell r="F270">
            <v>24590.87</v>
          </cell>
          <cell r="G270">
            <v>0</v>
          </cell>
          <cell r="H270">
            <v>257494.26999999932</v>
          </cell>
        </row>
        <row r="271">
          <cell r="A271" t="str">
            <v>1.2.1.8.1.1</v>
          </cell>
          <cell r="B271" t="str">
            <v xml:space="preserve"> PRESTAMOS BANCARIOS </v>
          </cell>
          <cell r="C271">
            <v>0</v>
          </cell>
          <cell r="D271">
            <v>258993.90999999933</v>
          </cell>
          <cell r="E271">
            <v>26090.510000000002</v>
          </cell>
          <cell r="F271">
            <v>24590.87</v>
          </cell>
          <cell r="G271">
            <v>0</v>
          </cell>
          <cell r="H271">
            <v>257494.26999999932</v>
          </cell>
        </row>
        <row r="272">
          <cell r="A272" t="str">
            <v>1.2.1.8.1.1.1</v>
          </cell>
          <cell r="B272" t="str">
            <v xml:space="preserve"> PRESTAMOS BANCARIOS NACIONALES </v>
          </cell>
          <cell r="C272">
            <v>0</v>
          </cell>
          <cell r="D272">
            <v>258993.90999999933</v>
          </cell>
          <cell r="E272">
            <v>26090.510000000002</v>
          </cell>
          <cell r="F272">
            <v>24590.87</v>
          </cell>
          <cell r="G272">
            <v>0</v>
          </cell>
          <cell r="H272">
            <v>257494.26999999932</v>
          </cell>
        </row>
        <row r="273">
          <cell r="A273" t="str">
            <v>1.2.1.8.1.1.1.1</v>
          </cell>
          <cell r="B273" t="str">
            <v>T.E. JOSE LUCIO FUENTES LUCIO</v>
          </cell>
          <cell r="C273">
            <v>0</v>
          </cell>
          <cell r="D273">
            <v>146567.83999999997</v>
          </cell>
          <cell r="E273">
            <v>16163.61</v>
          </cell>
          <cell r="F273">
            <v>9505.4399999999987</v>
          </cell>
          <cell r="G273">
            <v>0</v>
          </cell>
          <cell r="H273">
            <v>139909.66999999995</v>
          </cell>
        </row>
        <row r="274">
          <cell r="A274" t="str">
            <v>1.2.1.8.1.1.1.2</v>
          </cell>
          <cell r="B274" t="str">
            <v>T.E. LOURDES  VELAZQUEZ MARIN</v>
          </cell>
          <cell r="C274">
            <v>0</v>
          </cell>
          <cell r="D274">
            <v>112426.06999999937</v>
          </cell>
          <cell r="E274">
            <v>9926.9</v>
          </cell>
          <cell r="F274">
            <v>15085.43</v>
          </cell>
          <cell r="G274">
            <v>0</v>
          </cell>
          <cell r="H274">
            <v>117584.59999999937</v>
          </cell>
        </row>
        <row r="275">
          <cell r="A275" t="str">
            <v>1.2.1.11</v>
          </cell>
          <cell r="B275" t="str">
            <v xml:space="preserve"> OTROS PASIVOS A CORTO PLAZO </v>
          </cell>
          <cell r="C275">
            <v>0</v>
          </cell>
          <cell r="D275">
            <v>633795.05360206193</v>
          </cell>
          <cell r="E275">
            <v>558453.71763800003</v>
          </cell>
          <cell r="F275">
            <v>494864.77230200008</v>
          </cell>
          <cell r="G275">
            <v>0</v>
          </cell>
          <cell r="H275">
            <v>570206.10826606199</v>
          </cell>
        </row>
        <row r="276">
          <cell r="A276" t="str">
            <v>1.2.1.11.1</v>
          </cell>
          <cell r="B276" t="str">
            <v xml:space="preserve"> IMPUESTOS TRASLADADOS COBRADOS </v>
          </cell>
          <cell r="C276">
            <v>0</v>
          </cell>
          <cell r="D276">
            <v>1.7139459103345871</v>
          </cell>
          <cell r="E276">
            <v>267737.62</v>
          </cell>
          <cell r="F276">
            <v>267738.08243000001</v>
          </cell>
          <cell r="G276">
            <v>0</v>
          </cell>
          <cell r="H276">
            <v>2.1763759103487246</v>
          </cell>
        </row>
        <row r="277">
          <cell r="A277" t="str">
            <v>1.2.1.11.1.1</v>
          </cell>
          <cell r="B277" t="str">
            <v xml:space="preserve"> IVA TRASLADADO COBRADO </v>
          </cell>
          <cell r="C277">
            <v>0</v>
          </cell>
          <cell r="D277">
            <v>1.7139459103345871</v>
          </cell>
          <cell r="E277">
            <v>267737.62</v>
          </cell>
          <cell r="F277">
            <v>267738.08243000001</v>
          </cell>
          <cell r="G277">
            <v>0</v>
          </cell>
          <cell r="H277">
            <v>2.1763759103487246</v>
          </cell>
        </row>
        <row r="278">
          <cell r="A278" t="str">
            <v>1.2.1.11.1.1.1</v>
          </cell>
          <cell r="B278" t="str">
            <v>IVA TRASLADADO COBRADO</v>
          </cell>
          <cell r="C278">
            <v>0</v>
          </cell>
          <cell r="D278">
            <v>1.7139459103345871</v>
          </cell>
          <cell r="E278">
            <v>267737.62</v>
          </cell>
          <cell r="F278">
            <v>267738.08243000001</v>
          </cell>
          <cell r="G278">
            <v>0</v>
          </cell>
          <cell r="H278">
            <v>2.1763759103487246</v>
          </cell>
        </row>
        <row r="279">
          <cell r="A279" t="str">
            <v>1.2.1.11.2</v>
          </cell>
          <cell r="B279" t="str">
            <v xml:space="preserve"> IMPUESTOS TRASLADADOS NO COBRADOS </v>
          </cell>
          <cell r="C279">
            <v>0</v>
          </cell>
          <cell r="D279">
            <v>632912.01965615153</v>
          </cell>
          <cell r="E279">
            <v>270374.75763800001</v>
          </cell>
          <cell r="F279">
            <v>207666.66987200009</v>
          </cell>
          <cell r="G279">
            <v>0</v>
          </cell>
          <cell r="H279">
            <v>570203.93189015158</v>
          </cell>
        </row>
        <row r="280">
          <cell r="A280" t="str">
            <v>1.2.1.11.2.1</v>
          </cell>
          <cell r="B280" t="str">
            <v xml:space="preserve"> IVA TRASLADADO NO COBRADO </v>
          </cell>
          <cell r="C280">
            <v>0</v>
          </cell>
          <cell r="D280">
            <v>632912.01965615153</v>
          </cell>
          <cell r="E280">
            <v>270374.75763800001</v>
          </cell>
          <cell r="F280">
            <v>207666.66987200009</v>
          </cell>
          <cell r="G280">
            <v>0</v>
          </cell>
          <cell r="H280">
            <v>570203.93189015158</v>
          </cell>
        </row>
        <row r="281">
          <cell r="A281" t="str">
            <v>1.2.1.11.2.1.1</v>
          </cell>
          <cell r="B281" t="str">
            <v>IVA TRASLADADO 16% NO COBRADO</v>
          </cell>
          <cell r="C281">
            <v>0</v>
          </cell>
          <cell r="D281">
            <v>632912.01965615153</v>
          </cell>
          <cell r="E281">
            <v>270374.75763800001</v>
          </cell>
          <cell r="F281">
            <v>207666.66987200009</v>
          </cell>
          <cell r="G281">
            <v>0</v>
          </cell>
          <cell r="H281">
            <v>570203.93189015158</v>
          </cell>
        </row>
        <row r="282">
          <cell r="A282" t="str">
            <v>1.2.1.11.3</v>
          </cell>
          <cell r="B282" t="str">
            <v xml:space="preserve"> IMPUESTOS RETENIDOS NO PAGADOS </v>
          </cell>
          <cell r="C282">
            <v>0</v>
          </cell>
          <cell r="D282">
            <v>881.3200000001234</v>
          </cell>
          <cell r="E282">
            <v>20341.34</v>
          </cell>
          <cell r="F282">
            <v>19460.02</v>
          </cell>
          <cell r="G282">
            <v>0</v>
          </cell>
          <cell r="H282">
            <v>0</v>
          </cell>
        </row>
        <row r="283">
          <cell r="A283" t="str">
            <v>1.2.1.11.3.1</v>
          </cell>
          <cell r="B283" t="str">
            <v xml:space="preserve"> ISR RETENIDO NO PAGADO </v>
          </cell>
          <cell r="C283">
            <v>0</v>
          </cell>
          <cell r="D283">
            <v>0</v>
          </cell>
          <cell r="E283">
            <v>15193.38</v>
          </cell>
          <cell r="F283">
            <v>15193.38</v>
          </cell>
          <cell r="G283">
            <v>0</v>
          </cell>
          <cell r="H283">
            <v>0</v>
          </cell>
        </row>
        <row r="284">
          <cell r="A284" t="str">
            <v>1.2.1.11.3.1.1</v>
          </cell>
          <cell r="B284" t="str">
            <v xml:space="preserve"> ISR RETENIDO A RESIDENTES EN EL PAIS NO PAGADO </v>
          </cell>
          <cell r="C284">
            <v>0</v>
          </cell>
          <cell r="D284">
            <v>0</v>
          </cell>
          <cell r="E284">
            <v>15193.38</v>
          </cell>
          <cell r="F284">
            <v>15193.38</v>
          </cell>
          <cell r="G284">
            <v>0</v>
          </cell>
          <cell r="H284">
            <v>0</v>
          </cell>
        </row>
        <row r="285">
          <cell r="A285" t="str">
            <v>1.2.1.11.3.1.1.1</v>
          </cell>
          <cell r="B285" t="str">
            <v>ISR RETENIDO POR SALARIOS</v>
          </cell>
          <cell r="C285">
            <v>0</v>
          </cell>
          <cell r="D285">
            <v>0</v>
          </cell>
          <cell r="E285">
            <v>11193.38</v>
          </cell>
          <cell r="F285">
            <v>11193.38</v>
          </cell>
          <cell r="G285">
            <v>0</v>
          </cell>
          <cell r="H285">
            <v>0</v>
          </cell>
        </row>
        <row r="286">
          <cell r="A286" t="str">
            <v>1.2.1.11.3.1.1.4</v>
          </cell>
          <cell r="B286" t="str">
            <v>ISR RETENIDO POR ARRENDAMIENTOS  AL 10% NO PAGADO</v>
          </cell>
          <cell r="C286">
            <v>0</v>
          </cell>
          <cell r="D286">
            <v>0</v>
          </cell>
          <cell r="E286">
            <v>4000</v>
          </cell>
          <cell r="F286">
            <v>4000</v>
          </cell>
          <cell r="G286">
            <v>0</v>
          </cell>
          <cell r="H286">
            <v>0</v>
          </cell>
        </row>
        <row r="287">
          <cell r="A287" t="str">
            <v>1.2.1.11.3.2</v>
          </cell>
          <cell r="B287" t="str">
            <v xml:space="preserve"> IVA RETENIDO NO PAGADO </v>
          </cell>
          <cell r="C287">
            <v>0</v>
          </cell>
          <cell r="D287">
            <v>881.32000000000698</v>
          </cell>
          <cell r="E287">
            <v>5147.96</v>
          </cell>
          <cell r="F287">
            <v>4266.6400000000003</v>
          </cell>
          <cell r="G287">
            <v>0</v>
          </cell>
          <cell r="H287">
            <v>0</v>
          </cell>
        </row>
        <row r="288">
          <cell r="A288" t="str">
            <v>1.2.1.11.3.2.1</v>
          </cell>
          <cell r="B288" t="str">
            <v>IVA RETENCION  2/3 NO PAGADO</v>
          </cell>
          <cell r="C288">
            <v>0</v>
          </cell>
          <cell r="D288">
            <v>881.32000000000698</v>
          </cell>
          <cell r="E288">
            <v>5147.96</v>
          </cell>
          <cell r="F288">
            <v>4266.6400000000003</v>
          </cell>
          <cell r="G288">
            <v>0</v>
          </cell>
          <cell r="H288">
            <v>0</v>
          </cell>
        </row>
        <row r="289">
          <cell r="A289" t="str">
            <v>1.3</v>
          </cell>
          <cell r="B289" t="str">
            <v xml:space="preserve"> CAPITAL CONTABLE </v>
          </cell>
          <cell r="C289">
            <v>0</v>
          </cell>
          <cell r="D289">
            <v>5676743.4902666397</v>
          </cell>
          <cell r="E289">
            <v>0</v>
          </cell>
          <cell r="F289">
            <v>0</v>
          </cell>
          <cell r="G289">
            <v>0</v>
          </cell>
          <cell r="H289">
            <v>5676743.4902666397</v>
          </cell>
        </row>
        <row r="290">
          <cell r="A290" t="str">
            <v>1.3.1</v>
          </cell>
          <cell r="B290" t="str">
            <v xml:space="preserve"> CAPITAL CONTRIBUIDO </v>
          </cell>
          <cell r="C290">
            <v>0</v>
          </cell>
          <cell r="D290">
            <v>1650000</v>
          </cell>
          <cell r="E290">
            <v>0</v>
          </cell>
          <cell r="F290">
            <v>0</v>
          </cell>
          <cell r="G290">
            <v>0</v>
          </cell>
          <cell r="H290">
            <v>1650000</v>
          </cell>
        </row>
        <row r="291">
          <cell r="A291" t="str">
            <v>1.3.1.1</v>
          </cell>
          <cell r="B291" t="str">
            <v xml:space="preserve"> CAPITAL SOCIAL </v>
          </cell>
          <cell r="C291">
            <v>0</v>
          </cell>
          <cell r="D291">
            <v>1600000</v>
          </cell>
          <cell r="E291">
            <v>0</v>
          </cell>
          <cell r="F291">
            <v>0</v>
          </cell>
          <cell r="G291">
            <v>0</v>
          </cell>
          <cell r="H291">
            <v>1600000</v>
          </cell>
        </row>
        <row r="292">
          <cell r="A292" t="str">
            <v>1.3.1.1.1</v>
          </cell>
          <cell r="B292" t="str">
            <v xml:space="preserve"> CAPITAL SOCIAL FIJO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1.3.1.1.1.1</v>
          </cell>
          <cell r="B293" t="str">
            <v xml:space="preserve"> CAPITAL SOCIAL FIJO SUSCRITO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1.3.1.1.1.1.1</v>
          </cell>
          <cell r="B294" t="str">
            <v>CAPITAL SOCIAL FIJO SUSCRITO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1.3.1.2</v>
          </cell>
          <cell r="B295" t="str">
            <v xml:space="preserve"> APORTACIONES PARA FUTUROS AUMENTOS DE CAPITAL </v>
          </cell>
          <cell r="C295">
            <v>0</v>
          </cell>
          <cell r="D295">
            <v>50000</v>
          </cell>
          <cell r="E295">
            <v>0</v>
          </cell>
          <cell r="F295">
            <v>0</v>
          </cell>
          <cell r="G295">
            <v>0</v>
          </cell>
          <cell r="H295">
            <v>50000</v>
          </cell>
        </row>
        <row r="296">
          <cell r="A296" t="str">
            <v>1.3.1.2.1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1.3.1.2.1.2</v>
          </cell>
          <cell r="B297" t="str">
            <v>LOURDES VELAZQUEZ MERIN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1.3.2</v>
          </cell>
          <cell r="B298" t="str">
            <v xml:space="preserve"> CAPITAL GANADO (DEFICIT) </v>
          </cell>
          <cell r="C298">
            <v>0</v>
          </cell>
          <cell r="D298">
            <v>4026743.4902666397</v>
          </cell>
          <cell r="E298">
            <v>0</v>
          </cell>
          <cell r="F298">
            <v>0</v>
          </cell>
          <cell r="G298">
            <v>0</v>
          </cell>
          <cell r="H298">
            <v>4026743.4902666397</v>
          </cell>
        </row>
        <row r="299">
          <cell r="A299" t="str">
            <v>1.3.2.1</v>
          </cell>
          <cell r="B299" t="str">
            <v xml:space="preserve"> UTILIDADES O PERDIDAS ACUMULADAS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1.3.2.1.1</v>
          </cell>
          <cell r="B300" t="str">
            <v xml:space="preserve"> UTILIDADES RETENIDAS DE EJERCICIOS ANTERIORES </v>
          </cell>
          <cell r="C300">
            <v>0</v>
          </cell>
          <cell r="D300">
            <v>6686091.2041087747</v>
          </cell>
          <cell r="E300">
            <v>0</v>
          </cell>
          <cell r="F300">
            <v>0</v>
          </cell>
          <cell r="G300">
            <v>0</v>
          </cell>
          <cell r="H300">
            <v>6686091.2041087747</v>
          </cell>
        </row>
        <row r="301">
          <cell r="A301" t="str">
            <v>1.3.2.1.1.1</v>
          </cell>
          <cell r="B301" t="str">
            <v>Ejercicio 2017</v>
          </cell>
          <cell r="C301">
            <v>0</v>
          </cell>
          <cell r="D301">
            <v>1032976.6100000001</v>
          </cell>
          <cell r="E301">
            <v>0</v>
          </cell>
          <cell r="F301">
            <v>0</v>
          </cell>
          <cell r="G301">
            <v>0</v>
          </cell>
          <cell r="H301">
            <v>1032976.6100000001</v>
          </cell>
        </row>
        <row r="302">
          <cell r="A302" t="str">
            <v>1.3.2.1.1.2</v>
          </cell>
          <cell r="B302" t="str">
            <v>Ejercicio 2016</v>
          </cell>
          <cell r="C302">
            <v>0</v>
          </cell>
          <cell r="D302">
            <v>690471.02</v>
          </cell>
          <cell r="E302">
            <v>0</v>
          </cell>
          <cell r="F302">
            <v>0</v>
          </cell>
          <cell r="G302">
            <v>0</v>
          </cell>
          <cell r="H302">
            <v>690471.02</v>
          </cell>
        </row>
        <row r="303">
          <cell r="A303" t="str">
            <v>1.3.2.1.1.3</v>
          </cell>
          <cell r="B303" t="str">
            <v>Ejercicio 2015</v>
          </cell>
          <cell r="C303">
            <v>0</v>
          </cell>
          <cell r="D303">
            <v>412876.97</v>
          </cell>
          <cell r="E303">
            <v>0</v>
          </cell>
          <cell r="F303">
            <v>0</v>
          </cell>
          <cell r="G303">
            <v>0</v>
          </cell>
          <cell r="H303">
            <v>412876.97</v>
          </cell>
        </row>
        <row r="304">
          <cell r="A304" t="str">
            <v>1.3.2.1.1.4</v>
          </cell>
          <cell r="B304" t="str">
            <v>Ejercicio 2014</v>
          </cell>
          <cell r="C304">
            <v>0</v>
          </cell>
          <cell r="D304">
            <v>111882.62</v>
          </cell>
          <cell r="E304">
            <v>0</v>
          </cell>
          <cell r="F304">
            <v>0</v>
          </cell>
          <cell r="G304">
            <v>0</v>
          </cell>
          <cell r="H304">
            <v>111882.62</v>
          </cell>
        </row>
        <row r="305">
          <cell r="A305" t="str">
            <v>1.3.2.1.1.5</v>
          </cell>
          <cell r="B305" t="str">
            <v>Ejercicio 2013</v>
          </cell>
          <cell r="C305">
            <v>0</v>
          </cell>
          <cell r="D305">
            <v>7310.9</v>
          </cell>
          <cell r="E305">
            <v>0</v>
          </cell>
          <cell r="F305">
            <v>0</v>
          </cell>
          <cell r="G305">
            <v>0</v>
          </cell>
          <cell r="H305">
            <v>7310.9</v>
          </cell>
        </row>
        <row r="306">
          <cell r="A306" t="str">
            <v>1.3.2.1.1.6</v>
          </cell>
          <cell r="B306" t="str">
            <v>Ejercicio 2011</v>
          </cell>
          <cell r="C306">
            <v>0</v>
          </cell>
          <cell r="D306">
            <v>1126263.18</v>
          </cell>
          <cell r="E306">
            <v>0</v>
          </cell>
          <cell r="F306">
            <v>0</v>
          </cell>
          <cell r="G306">
            <v>0</v>
          </cell>
          <cell r="H306">
            <v>1126263.18</v>
          </cell>
        </row>
        <row r="307">
          <cell r="A307" t="str">
            <v>1.3.2.1.1.7</v>
          </cell>
          <cell r="B307" t="str">
            <v>Ejercicio 2010</v>
          </cell>
          <cell r="C307">
            <v>0</v>
          </cell>
          <cell r="D307">
            <v>2877738</v>
          </cell>
          <cell r="E307">
            <v>0</v>
          </cell>
          <cell r="F307">
            <v>0</v>
          </cell>
          <cell r="G307">
            <v>0</v>
          </cell>
          <cell r="H307">
            <v>2877738</v>
          </cell>
        </row>
        <row r="308">
          <cell r="A308" t="str">
            <v>1.3.2.1.1.8</v>
          </cell>
          <cell r="B308" t="str">
            <v>Ejercicio 2018</v>
          </cell>
          <cell r="C308">
            <v>0</v>
          </cell>
          <cell r="D308">
            <v>426571.9041087745</v>
          </cell>
          <cell r="E308">
            <v>0</v>
          </cell>
          <cell r="F308">
            <v>0</v>
          </cell>
          <cell r="G308">
            <v>0</v>
          </cell>
          <cell r="H308">
            <v>426571.9041087745</v>
          </cell>
        </row>
        <row r="309">
          <cell r="A309" t="str">
            <v>1.3.2.1.2</v>
          </cell>
          <cell r="B309" t="str">
            <v xml:space="preserve"> PERDIDAS ACUMULADAS DE EJERCICIOS ANTERIORES </v>
          </cell>
          <cell r="C309">
            <v>2659347.7138421349</v>
          </cell>
          <cell r="D309">
            <v>0</v>
          </cell>
          <cell r="E309">
            <v>0</v>
          </cell>
          <cell r="F309">
            <v>0</v>
          </cell>
          <cell r="G309">
            <v>2659347.7138421349</v>
          </cell>
          <cell r="H309">
            <v>0</v>
          </cell>
        </row>
        <row r="310">
          <cell r="A310" t="str">
            <v>1.3.2.1.2.1</v>
          </cell>
          <cell r="B310" t="str">
            <v>Ejercicio 2019</v>
          </cell>
          <cell r="C310">
            <v>1350488.132702125</v>
          </cell>
          <cell r="D310">
            <v>0</v>
          </cell>
          <cell r="E310">
            <v>0</v>
          </cell>
          <cell r="F310">
            <v>0</v>
          </cell>
          <cell r="G310">
            <v>1350488.132702125</v>
          </cell>
          <cell r="H310">
            <v>0</v>
          </cell>
        </row>
        <row r="311">
          <cell r="A311" t="str">
            <v>1.3.2.1.2.2</v>
          </cell>
          <cell r="B311" t="str">
            <v>Ejercicio 2020</v>
          </cell>
          <cell r="C311">
            <v>1308859.5811400099</v>
          </cell>
          <cell r="D311">
            <v>0</v>
          </cell>
          <cell r="E311">
            <v>0</v>
          </cell>
          <cell r="F311">
            <v>0</v>
          </cell>
          <cell r="G311">
            <v>1308859.5811400099</v>
          </cell>
          <cell r="H311">
            <v>0</v>
          </cell>
        </row>
        <row r="312">
          <cell r="A312" t="str">
            <v>2.1</v>
          </cell>
          <cell r="B312" t="str">
            <v xml:space="preserve"> VENTAS O INGRESOS NETOS </v>
          </cell>
          <cell r="C312">
            <v>0</v>
          </cell>
          <cell r="D312">
            <v>9630312.7990767024</v>
          </cell>
          <cell r="E312">
            <v>0</v>
          </cell>
          <cell r="F312">
            <v>1297916.6867</v>
          </cell>
          <cell r="G312">
            <v>0</v>
          </cell>
          <cell r="H312">
            <v>10928229.485776702</v>
          </cell>
        </row>
        <row r="313">
          <cell r="A313" t="str">
            <v>2.1.1</v>
          </cell>
          <cell r="B313" t="str">
            <v xml:space="preserve"> VENTAS NETAS DE MERCANCIA </v>
          </cell>
          <cell r="C313">
            <v>0</v>
          </cell>
          <cell r="D313">
            <v>8196813.7520767041</v>
          </cell>
          <cell r="E313">
            <v>0</v>
          </cell>
          <cell r="F313">
            <v>1091781.7350999999</v>
          </cell>
          <cell r="G313">
            <v>0</v>
          </cell>
          <cell r="H313">
            <v>9288595.4871767033</v>
          </cell>
        </row>
        <row r="314">
          <cell r="A314" t="str">
            <v>2.1.1.1</v>
          </cell>
          <cell r="B314" t="str">
            <v xml:space="preserve"> VENTAS NETAS DE MERCANCIAS NACIONALES </v>
          </cell>
          <cell r="C314">
            <v>0</v>
          </cell>
          <cell r="D314">
            <v>8196813.7520767041</v>
          </cell>
          <cell r="E314">
            <v>0</v>
          </cell>
          <cell r="F314">
            <v>1091781.7350999999</v>
          </cell>
          <cell r="G314">
            <v>0</v>
          </cell>
          <cell r="H314">
            <v>9288595.4871767033</v>
          </cell>
        </row>
        <row r="315">
          <cell r="A315" t="str">
            <v>2.1.1.1.1</v>
          </cell>
          <cell r="B315" t="str">
            <v xml:space="preserve"> VENTAS Y/O SERVICIOS GRAVADOS A LA TASA GENERAL </v>
          </cell>
          <cell r="C315">
            <v>0</v>
          </cell>
          <cell r="D315">
            <v>8329615.7720797043</v>
          </cell>
          <cell r="E315">
            <v>0</v>
          </cell>
          <cell r="F315">
            <v>1091781.7350999999</v>
          </cell>
          <cell r="G315">
            <v>0</v>
          </cell>
          <cell r="H315">
            <v>9421397.5071797036</v>
          </cell>
        </row>
        <row r="316">
          <cell r="A316" t="str">
            <v>2.1.1.1.1.1</v>
          </cell>
          <cell r="B316" t="str">
            <v>VENTAS Y/O SERVICIOS GRAVADOS A LA TASA GENERAL DE CONTADO</v>
          </cell>
          <cell r="C316">
            <v>0</v>
          </cell>
          <cell r="D316">
            <v>3301778.6859800201</v>
          </cell>
          <cell r="E316">
            <v>0</v>
          </cell>
          <cell r="F316">
            <v>349418.00510000013</v>
          </cell>
          <cell r="G316">
            <v>0</v>
          </cell>
          <cell r="H316">
            <v>3651196.6910800203</v>
          </cell>
        </row>
        <row r="317">
          <cell r="A317" t="str">
            <v>2.1.1.1.1.2</v>
          </cell>
          <cell r="B317" t="str">
            <v>VENTAS Y/O SERVICIOS GRAVADOS A LA TASA GENERAL A CREDITO</v>
          </cell>
          <cell r="C317">
            <v>0</v>
          </cell>
          <cell r="D317">
            <v>5027837.0860996842</v>
          </cell>
          <cell r="E317">
            <v>0</v>
          </cell>
          <cell r="F317">
            <v>742363.72999999986</v>
          </cell>
          <cell r="G317">
            <v>0</v>
          </cell>
          <cell r="H317">
            <v>5770200.8160996838</v>
          </cell>
        </row>
        <row r="318">
          <cell r="A318" t="str">
            <v>2.1.1.1.4</v>
          </cell>
          <cell r="B318" t="str">
            <v xml:space="preserve"> DEVOLUCIONES, REBAJAS Y BONIFICACIONES SOBRE VENTAS NACIONALES </v>
          </cell>
          <cell r="C318">
            <v>132802.02000300004</v>
          </cell>
          <cell r="D318">
            <v>0</v>
          </cell>
          <cell r="E318">
            <v>0</v>
          </cell>
          <cell r="F318">
            <v>0</v>
          </cell>
          <cell r="G318">
            <v>132802.02000300004</v>
          </cell>
          <cell r="H318">
            <v>0</v>
          </cell>
        </row>
        <row r="319">
          <cell r="A319" t="str">
            <v>2.1.1.1.4.1</v>
          </cell>
          <cell r="B319" t="str">
            <v xml:space="preserve"> DEVOLUCIONES SOBRE VENTAS NACIONALES </v>
          </cell>
          <cell r="C319">
            <v>126222.02000000002</v>
          </cell>
          <cell r="D319">
            <v>0</v>
          </cell>
          <cell r="E319">
            <v>0</v>
          </cell>
          <cell r="F319">
            <v>0</v>
          </cell>
          <cell r="G319">
            <v>126222.02000000002</v>
          </cell>
          <cell r="H319">
            <v>0</v>
          </cell>
        </row>
        <row r="320">
          <cell r="A320" t="str">
            <v>2.1.1.1.4.1.1</v>
          </cell>
          <cell r="B320" t="str">
            <v>DEVOLUCIONES SOBRE VENTAS NACIONALES A LA TASA GENERAL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2.1.1.1.4.2</v>
          </cell>
          <cell r="B321" t="str">
            <v xml:space="preserve"> DESCUENTO COMERCIAL SOBRE VENTAS NACIONALES </v>
          </cell>
          <cell r="C321">
            <v>6580.0000030000228</v>
          </cell>
          <cell r="D321">
            <v>0</v>
          </cell>
          <cell r="E321">
            <v>0</v>
          </cell>
          <cell r="F321">
            <v>0</v>
          </cell>
          <cell r="G321">
            <v>6580.0000030000228</v>
          </cell>
          <cell r="H321">
            <v>0</v>
          </cell>
        </row>
        <row r="322">
          <cell r="A322" t="str">
            <v>2.1.1.1.4.2.1</v>
          </cell>
          <cell r="B322" t="str">
            <v>DESCUENTO COMERCIAL SOBRE VENTAS NACIONALES A LA TASA GENERAL</v>
          </cell>
          <cell r="C322">
            <v>6580.0000030000228</v>
          </cell>
          <cell r="D322">
            <v>0</v>
          </cell>
          <cell r="E322">
            <v>0</v>
          </cell>
          <cell r="F322">
            <v>0</v>
          </cell>
          <cell r="G322">
            <v>6580.0000030000228</v>
          </cell>
          <cell r="H322">
            <v>0</v>
          </cell>
        </row>
        <row r="323">
          <cell r="A323" t="str">
            <v>2.1.2</v>
          </cell>
          <cell r="B323" t="str">
            <v xml:space="preserve"> INGRESOS NETOS POR: </v>
          </cell>
          <cell r="C323">
            <v>0</v>
          </cell>
          <cell r="D323">
            <v>1433499.0469999989</v>
          </cell>
          <cell r="E323">
            <v>0</v>
          </cell>
          <cell r="F323">
            <v>206134.9516</v>
          </cell>
          <cell r="G323">
            <v>0</v>
          </cell>
          <cell r="H323">
            <v>1639633.9985999987</v>
          </cell>
        </row>
        <row r="324">
          <cell r="A324" t="str">
            <v>2.1.2.20</v>
          </cell>
          <cell r="B324" t="str">
            <v xml:space="preserve"> SERVICIOS EN GENERAL </v>
          </cell>
          <cell r="C324">
            <v>0</v>
          </cell>
          <cell r="D324">
            <v>1404905.7169999988</v>
          </cell>
          <cell r="E324">
            <v>0</v>
          </cell>
          <cell r="F324">
            <v>205974.9516</v>
          </cell>
          <cell r="G324">
            <v>0</v>
          </cell>
          <cell r="H324">
            <v>1610880.6685999986</v>
          </cell>
        </row>
        <row r="325">
          <cell r="A325" t="str">
            <v>2.1.2.20.1</v>
          </cell>
          <cell r="B325" t="str">
            <v xml:space="preserve"> SERVICIOS EN GENERAL </v>
          </cell>
          <cell r="C325">
            <v>0</v>
          </cell>
          <cell r="D325">
            <v>1404905.7169999988</v>
          </cell>
          <cell r="E325">
            <v>0</v>
          </cell>
          <cell r="F325">
            <v>205974.9516</v>
          </cell>
          <cell r="G325">
            <v>0</v>
          </cell>
          <cell r="H325">
            <v>1610880.6685999986</v>
          </cell>
        </row>
        <row r="326">
          <cell r="A326" t="str">
            <v>2.1.2.20.1.7</v>
          </cell>
          <cell r="B326" t="str">
            <v>USO DE LENTE DE 2.4,  2.7, 2.9 MM</v>
          </cell>
          <cell r="C326">
            <v>0</v>
          </cell>
          <cell r="D326">
            <v>21120.69000000001</v>
          </cell>
          <cell r="E326">
            <v>0</v>
          </cell>
          <cell r="F326">
            <v>0</v>
          </cell>
          <cell r="G326">
            <v>0</v>
          </cell>
          <cell r="H326">
            <v>21120.69000000001</v>
          </cell>
        </row>
        <row r="327">
          <cell r="A327" t="str">
            <v>2.1.2.20.1.9</v>
          </cell>
          <cell r="B327" t="str">
            <v>USO DE SILLA DE PLAYA.</v>
          </cell>
          <cell r="C327">
            <v>0</v>
          </cell>
          <cell r="D327">
            <v>200522.06889999984</v>
          </cell>
          <cell r="E327">
            <v>0</v>
          </cell>
          <cell r="F327">
            <v>33040</v>
          </cell>
          <cell r="G327">
            <v>0</v>
          </cell>
          <cell r="H327">
            <v>233562.06889999984</v>
          </cell>
        </row>
        <row r="328">
          <cell r="A328" t="str">
            <v>2.1.2.20.1.16</v>
          </cell>
          <cell r="B328" t="str">
            <v>RENTA DE EJERCITADOR PARA REHABILITACION DE RODILLA (POR DIA SUBSECUENTE)</v>
          </cell>
          <cell r="C328">
            <v>0</v>
          </cell>
          <cell r="D328">
            <v>54435.000000000058</v>
          </cell>
          <cell r="E328">
            <v>0</v>
          </cell>
          <cell r="F328">
            <v>26510</v>
          </cell>
          <cell r="G328">
            <v>0</v>
          </cell>
          <cell r="H328">
            <v>80945.000000000058</v>
          </cell>
        </row>
        <row r="329">
          <cell r="A329" t="str">
            <v>2.1.2.20.1.19</v>
          </cell>
          <cell r="B329" t="str">
            <v>RENTA DE EJERCITADOR PARA REHABILITACION DE RODILLA (POR PRIMER DIA DE USO)</v>
          </cell>
          <cell r="C329">
            <v>0</v>
          </cell>
          <cell r="D329">
            <v>22361.502399999998</v>
          </cell>
          <cell r="E329">
            <v>0</v>
          </cell>
          <cell r="F329">
            <v>5806.31</v>
          </cell>
          <cell r="G329">
            <v>0</v>
          </cell>
          <cell r="H329">
            <v>28167.812399999999</v>
          </cell>
        </row>
        <row r="330">
          <cell r="A330" t="str">
            <v>2.1.2.20.1.31</v>
          </cell>
          <cell r="B330" t="str">
            <v>USO DE TORNIQUETE (KIDE)</v>
          </cell>
          <cell r="C330">
            <v>0</v>
          </cell>
          <cell r="D330">
            <v>10944</v>
          </cell>
          <cell r="E330">
            <v>0</v>
          </cell>
          <cell r="F330">
            <v>0</v>
          </cell>
          <cell r="G330">
            <v>0</v>
          </cell>
          <cell r="H330">
            <v>10944</v>
          </cell>
        </row>
        <row r="331">
          <cell r="A331" t="str">
            <v>2.1.2.20.1.32</v>
          </cell>
          <cell r="B331" t="str">
            <v>RENTA DE TORRE CON EQUIPO PARA CIRUGIA</v>
          </cell>
          <cell r="C331">
            <v>0</v>
          </cell>
          <cell r="D331">
            <v>416481</v>
          </cell>
          <cell r="E331">
            <v>0</v>
          </cell>
          <cell r="F331">
            <v>61944</v>
          </cell>
          <cell r="G331">
            <v>0</v>
          </cell>
          <cell r="H331">
            <v>478425</v>
          </cell>
        </row>
        <row r="332">
          <cell r="A332" t="str">
            <v>2.1.2.20.1.42</v>
          </cell>
          <cell r="B332" t="str">
            <v>SERVICIO DE ESTERILIZACION DE INSTRUMENTAL</v>
          </cell>
          <cell r="C332">
            <v>0</v>
          </cell>
          <cell r="D332">
            <v>41105.000000000029</v>
          </cell>
          <cell r="E332">
            <v>0</v>
          </cell>
          <cell r="F332">
            <v>2804.6415999999999</v>
          </cell>
          <cell r="G332">
            <v>0</v>
          </cell>
          <cell r="H332">
            <v>43909.641600000032</v>
          </cell>
        </row>
        <row r="333">
          <cell r="A333" t="str">
            <v>2.1.2.20.1.47</v>
          </cell>
          <cell r="B333" t="str">
            <v>USO DE GRUA DE HOMBRO</v>
          </cell>
          <cell r="C333">
            <v>0</v>
          </cell>
          <cell r="D333">
            <v>5932.5</v>
          </cell>
          <cell r="E333">
            <v>0</v>
          </cell>
          <cell r="F333">
            <v>0</v>
          </cell>
          <cell r="G333">
            <v>0</v>
          </cell>
          <cell r="H333">
            <v>5932.5</v>
          </cell>
        </row>
        <row r="334">
          <cell r="A334" t="str">
            <v>2.1.2.20.1.52</v>
          </cell>
          <cell r="B334" t="str">
            <v>RENTA DE EQUIPO DE ARTROSCOPIA Y PLASTIA DE LIGAMENTO, HTH,</v>
          </cell>
          <cell r="C334">
            <v>0</v>
          </cell>
          <cell r="D334">
            <v>48000</v>
          </cell>
          <cell r="E334">
            <v>0</v>
          </cell>
          <cell r="F334">
            <v>0</v>
          </cell>
          <cell r="G334">
            <v>0</v>
          </cell>
          <cell r="H334">
            <v>48000</v>
          </cell>
        </row>
        <row r="335">
          <cell r="A335" t="str">
            <v>2.1.2.20.1.55</v>
          </cell>
          <cell r="B335" t="str">
            <v>RENTA  DE EQUIPO DE ARTROSCOPIA BASICO.</v>
          </cell>
          <cell r="C335">
            <v>0</v>
          </cell>
          <cell r="D335">
            <v>78396.551799998619</v>
          </cell>
          <cell r="E335">
            <v>0</v>
          </cell>
          <cell r="F335">
            <v>8000</v>
          </cell>
          <cell r="G335">
            <v>0</v>
          </cell>
          <cell r="H335">
            <v>86396.551799998619</v>
          </cell>
        </row>
        <row r="336">
          <cell r="A336" t="str">
            <v>2.1.2.20.1.57</v>
          </cell>
          <cell r="B336" t="str">
            <v>USO  DE SIERRA NEUMATICA</v>
          </cell>
          <cell r="C336">
            <v>0</v>
          </cell>
          <cell r="D336">
            <v>18525</v>
          </cell>
          <cell r="E336">
            <v>0</v>
          </cell>
          <cell r="F336">
            <v>2650</v>
          </cell>
          <cell r="G336">
            <v>0</v>
          </cell>
          <cell r="H336">
            <v>21175</v>
          </cell>
        </row>
        <row r="337">
          <cell r="A337" t="str">
            <v>2.1.2.20.1.59</v>
          </cell>
          <cell r="B337" t="str">
            <v>TORRE PARA ARTROSCOPIA DE RODILLA</v>
          </cell>
          <cell r="C337">
            <v>0</v>
          </cell>
          <cell r="D337">
            <v>26148</v>
          </cell>
          <cell r="E337">
            <v>0</v>
          </cell>
          <cell r="F337">
            <v>0</v>
          </cell>
          <cell r="G337">
            <v>0</v>
          </cell>
          <cell r="H337">
            <v>26148</v>
          </cell>
        </row>
        <row r="338">
          <cell r="A338" t="str">
            <v>2.1.2.20.1.61</v>
          </cell>
          <cell r="B338" t="str">
            <v>USO DE PERFORADOR</v>
          </cell>
          <cell r="C338">
            <v>0</v>
          </cell>
          <cell r="D338">
            <v>59616.989999999991</v>
          </cell>
          <cell r="E338">
            <v>0</v>
          </cell>
          <cell r="F338">
            <v>6800</v>
          </cell>
          <cell r="G338">
            <v>0</v>
          </cell>
          <cell r="H338">
            <v>66416.989999999991</v>
          </cell>
        </row>
        <row r="339">
          <cell r="A339" t="str">
            <v>2.1.2.20.1.62</v>
          </cell>
          <cell r="B339" t="str">
            <v>RENTA CHAROLA CON INSTRUMETAL.</v>
          </cell>
          <cell r="C339">
            <v>0</v>
          </cell>
          <cell r="D339">
            <v>8500</v>
          </cell>
          <cell r="E339">
            <v>0</v>
          </cell>
          <cell r="F339">
            <v>0</v>
          </cell>
          <cell r="G339">
            <v>0</v>
          </cell>
          <cell r="H339">
            <v>8500</v>
          </cell>
        </row>
        <row r="340">
          <cell r="A340" t="str">
            <v>2.1.2.20.1.63</v>
          </cell>
          <cell r="B340" t="str">
            <v>USO DE SPIDER</v>
          </cell>
          <cell r="C340">
            <v>0</v>
          </cell>
          <cell r="D340">
            <v>107667.41390000004</v>
          </cell>
          <cell r="E340">
            <v>0</v>
          </cell>
          <cell r="F340">
            <v>13420</v>
          </cell>
          <cell r="G340">
            <v>0</v>
          </cell>
          <cell r="H340">
            <v>121087.41390000004</v>
          </cell>
        </row>
        <row r="341">
          <cell r="A341" t="str">
            <v>2.1.2.20.1.74</v>
          </cell>
          <cell r="B341" t="str">
            <v>USO DE SUJETADOR DE PIERNA</v>
          </cell>
          <cell r="C341">
            <v>0</v>
          </cell>
          <cell r="D341">
            <v>1200</v>
          </cell>
          <cell r="E341">
            <v>0</v>
          </cell>
          <cell r="F341">
            <v>0</v>
          </cell>
          <cell r="G341">
            <v>0</v>
          </cell>
          <cell r="H341">
            <v>1200</v>
          </cell>
        </row>
        <row r="342">
          <cell r="A342" t="str">
            <v>2.1.2.20.1.76</v>
          </cell>
          <cell r="B342" t="str">
            <v>EQUIPO DE VISUALIZACION. (PARA ARTROSCOPIA)</v>
          </cell>
          <cell r="C342">
            <v>0</v>
          </cell>
          <cell r="D342">
            <v>4500</v>
          </cell>
          <cell r="E342">
            <v>0</v>
          </cell>
          <cell r="F342">
            <v>0</v>
          </cell>
          <cell r="G342">
            <v>0</v>
          </cell>
          <cell r="H342">
            <v>4500</v>
          </cell>
        </row>
        <row r="343">
          <cell r="A343" t="str">
            <v>2.1.2.20.1.79</v>
          </cell>
          <cell r="B343" t="str">
            <v>VIATICOS HOSPEDAJE</v>
          </cell>
          <cell r="C343">
            <v>0</v>
          </cell>
          <cell r="D343">
            <v>3000</v>
          </cell>
          <cell r="E343">
            <v>0</v>
          </cell>
          <cell r="F343">
            <v>0</v>
          </cell>
          <cell r="G343">
            <v>0</v>
          </cell>
          <cell r="H343">
            <v>3000</v>
          </cell>
        </row>
        <row r="344">
          <cell r="A344" t="str">
            <v>2.1.2.20.1.83</v>
          </cell>
          <cell r="B344" t="str">
            <v>RENTA DE ULTRASONIDO PORTATIL</v>
          </cell>
          <cell r="C344">
            <v>0</v>
          </cell>
          <cell r="D344">
            <v>3500</v>
          </cell>
          <cell r="E344">
            <v>0</v>
          </cell>
          <cell r="F344">
            <v>0</v>
          </cell>
          <cell r="G344">
            <v>0</v>
          </cell>
          <cell r="H344">
            <v>3500</v>
          </cell>
        </row>
        <row r="345">
          <cell r="A345" t="str">
            <v>2.1.2.20.1.85</v>
          </cell>
          <cell r="B345" t="str">
            <v>RENTA DE EQUIPO PARA ARTROSCOPIA</v>
          </cell>
          <cell r="C345">
            <v>0</v>
          </cell>
          <cell r="D345">
            <v>270000</v>
          </cell>
          <cell r="E345">
            <v>0</v>
          </cell>
          <cell r="F345">
            <v>45000</v>
          </cell>
          <cell r="G345">
            <v>0</v>
          </cell>
          <cell r="H345">
            <v>315000</v>
          </cell>
        </row>
        <row r="346">
          <cell r="A346" t="str">
            <v>2.1.2.20.1.91</v>
          </cell>
          <cell r="B346" t="str">
            <v>MEMORIA USB GRABACION</v>
          </cell>
          <cell r="C346">
            <v>0</v>
          </cell>
          <cell r="D346">
            <v>300</v>
          </cell>
          <cell r="E346">
            <v>0</v>
          </cell>
          <cell r="F346">
            <v>0</v>
          </cell>
          <cell r="G346">
            <v>0</v>
          </cell>
          <cell r="H346">
            <v>300</v>
          </cell>
        </row>
        <row r="347">
          <cell r="A347" t="str">
            <v>2.1.2.20.1.92</v>
          </cell>
          <cell r="B347" t="str">
            <v>RENTA DE EQUIPO/INSTRUMENTAL PARA TORNILLO CANULADO</v>
          </cell>
          <cell r="C347">
            <v>0</v>
          </cell>
          <cell r="D347">
            <v>2650</v>
          </cell>
          <cell r="E347">
            <v>0</v>
          </cell>
          <cell r="F347">
            <v>0</v>
          </cell>
          <cell r="G347">
            <v>0</v>
          </cell>
          <cell r="H347">
            <v>2650</v>
          </cell>
        </row>
        <row r="348">
          <cell r="A348" t="str">
            <v>2.1.2.22</v>
          </cell>
          <cell r="B348" t="str">
            <v xml:space="preserve"> OTROS INGRESOS NETOS </v>
          </cell>
          <cell r="C348">
            <v>0</v>
          </cell>
          <cell r="D348">
            <v>28593.33</v>
          </cell>
          <cell r="E348">
            <v>0</v>
          </cell>
          <cell r="F348">
            <v>160</v>
          </cell>
          <cell r="G348">
            <v>0</v>
          </cell>
          <cell r="H348">
            <v>28753.33</v>
          </cell>
        </row>
        <row r="349">
          <cell r="A349" t="str">
            <v>2.1.2.22.1</v>
          </cell>
          <cell r="B349" t="str">
            <v xml:space="preserve"> OTROS INGRESOS </v>
          </cell>
          <cell r="C349">
            <v>0</v>
          </cell>
          <cell r="D349">
            <v>28593.33</v>
          </cell>
          <cell r="E349">
            <v>0</v>
          </cell>
          <cell r="F349">
            <v>160</v>
          </cell>
          <cell r="G349">
            <v>0</v>
          </cell>
          <cell r="H349">
            <v>28753.33</v>
          </cell>
        </row>
        <row r="350">
          <cell r="A350" t="str">
            <v>2.1.2.22.1.1</v>
          </cell>
          <cell r="B350" t="str">
            <v>SERVICIO DE ENVIO Y/O RECOLECCION</v>
          </cell>
          <cell r="C350">
            <v>0</v>
          </cell>
          <cell r="D350">
            <v>3418.3300000000017</v>
          </cell>
          <cell r="E350">
            <v>0</v>
          </cell>
          <cell r="F350">
            <v>160</v>
          </cell>
          <cell r="G350">
            <v>0</v>
          </cell>
          <cell r="H350">
            <v>3578.3300000000017</v>
          </cell>
        </row>
        <row r="351">
          <cell r="A351" t="str">
            <v>2.1.2.22.1.5</v>
          </cell>
          <cell r="B351" t="str">
            <v>RENTA SUJETADOR DE RODILLA SMITH &amp;amp; NEPHEW</v>
          </cell>
          <cell r="C351">
            <v>0</v>
          </cell>
          <cell r="D351">
            <v>1200</v>
          </cell>
          <cell r="E351">
            <v>0</v>
          </cell>
          <cell r="F351">
            <v>0</v>
          </cell>
          <cell r="G351">
            <v>0</v>
          </cell>
          <cell r="H351">
            <v>1200</v>
          </cell>
        </row>
        <row r="352">
          <cell r="A352" t="str">
            <v>2.1.2.22.1.6</v>
          </cell>
          <cell r="B352" t="str">
            <v>EQUIPO PARA BLOQUEO INTERESCALENICO</v>
          </cell>
          <cell r="C352">
            <v>0</v>
          </cell>
          <cell r="D352">
            <v>23975</v>
          </cell>
          <cell r="E352">
            <v>0</v>
          </cell>
          <cell r="F352">
            <v>0</v>
          </cell>
          <cell r="G352">
            <v>0</v>
          </cell>
          <cell r="H352">
            <v>23975</v>
          </cell>
        </row>
        <row r="353">
          <cell r="A353" t="str">
            <v>2.2</v>
          </cell>
          <cell r="B353" t="str">
            <v xml:space="preserve"> COSTOS Y GASTOS </v>
          </cell>
          <cell r="C353">
            <v>8938079.8293950651</v>
          </cell>
          <cell r="D353">
            <v>0</v>
          </cell>
          <cell r="E353">
            <v>1260898.8690079998</v>
          </cell>
          <cell r="F353">
            <v>0</v>
          </cell>
          <cell r="G353">
            <v>10198978.688403064</v>
          </cell>
          <cell r="H353">
            <v>0</v>
          </cell>
        </row>
        <row r="354">
          <cell r="A354" t="str">
            <v>2.2.1</v>
          </cell>
          <cell r="B354" t="str">
            <v xml:space="preserve"> COSTO DE VENTAS O DE SERVICIOS </v>
          </cell>
          <cell r="C354">
            <v>4388731.462595053</v>
          </cell>
          <cell r="D354">
            <v>0</v>
          </cell>
          <cell r="E354">
            <v>526400.20590799989</v>
          </cell>
          <cell r="F354">
            <v>0</v>
          </cell>
          <cell r="G354">
            <v>4915131.6685030526</v>
          </cell>
          <cell r="H354">
            <v>0</v>
          </cell>
        </row>
        <row r="355">
          <cell r="A355" t="str">
            <v>2.2.1.1</v>
          </cell>
          <cell r="B355" t="str">
            <v>COSTO DE VENTAS O DE SERVICIOS</v>
          </cell>
          <cell r="C355">
            <v>4388731.462595053</v>
          </cell>
          <cell r="D355">
            <v>0</v>
          </cell>
          <cell r="E355">
            <v>526400.20590799989</v>
          </cell>
          <cell r="F355">
            <v>0</v>
          </cell>
          <cell r="G355">
            <v>4915131.6685030526</v>
          </cell>
          <cell r="H355">
            <v>0</v>
          </cell>
        </row>
        <row r="356">
          <cell r="A356" t="str">
            <v>2.2.2</v>
          </cell>
          <cell r="B356" t="str">
            <v xml:space="preserve"> GASTOS GENERALES </v>
          </cell>
          <cell r="C356">
            <v>4549348.3668000121</v>
          </cell>
          <cell r="D356">
            <v>0</v>
          </cell>
          <cell r="E356">
            <v>734498.66309999989</v>
          </cell>
          <cell r="F356">
            <v>0</v>
          </cell>
          <cell r="G356">
            <v>5283847.0199000118</v>
          </cell>
          <cell r="H356">
            <v>0</v>
          </cell>
        </row>
        <row r="357">
          <cell r="A357" t="str">
            <v>2.2.2.3</v>
          </cell>
          <cell r="B357" t="str">
            <v xml:space="preserve"> GASTOS GENERALES </v>
          </cell>
          <cell r="C357">
            <v>4549348.3668000121</v>
          </cell>
          <cell r="D357">
            <v>0</v>
          </cell>
          <cell r="E357">
            <v>734498.66309999989</v>
          </cell>
          <cell r="F357">
            <v>0</v>
          </cell>
          <cell r="G357">
            <v>5283847.0199000118</v>
          </cell>
          <cell r="H357">
            <v>0</v>
          </cell>
        </row>
        <row r="358">
          <cell r="A358" t="str">
            <v>2.2.2.3.1</v>
          </cell>
          <cell r="B358" t="str">
            <v xml:space="preserve"> BENEFICIOS A LOS EMPLEADOS DIRECTOS </v>
          </cell>
          <cell r="C358">
            <v>763271.18000000168</v>
          </cell>
          <cell r="D358">
            <v>0</v>
          </cell>
          <cell r="E358">
            <v>117833.84000000001</v>
          </cell>
          <cell r="F358">
            <v>0</v>
          </cell>
          <cell r="G358">
            <v>881105.02000000165</v>
          </cell>
          <cell r="H358">
            <v>0</v>
          </cell>
        </row>
        <row r="359">
          <cell r="A359" t="str">
            <v>2.2.2.3.1.1</v>
          </cell>
          <cell r="B359" t="str">
            <v xml:space="preserve"> SUELDOS Y SALARIOS </v>
          </cell>
          <cell r="C359">
            <v>752601.09000000171</v>
          </cell>
          <cell r="D359">
            <v>0</v>
          </cell>
          <cell r="E359">
            <v>115319.52</v>
          </cell>
          <cell r="F359">
            <v>0</v>
          </cell>
          <cell r="G359">
            <v>867920.61000000173</v>
          </cell>
          <cell r="H359">
            <v>0</v>
          </cell>
        </row>
        <row r="360">
          <cell r="A360" t="str">
            <v>2.2.2.3.1.1.1</v>
          </cell>
          <cell r="B360" t="str">
            <v>SUELDOS</v>
          </cell>
          <cell r="C360">
            <v>752601.09000000171</v>
          </cell>
          <cell r="D360">
            <v>0</v>
          </cell>
          <cell r="E360">
            <v>115319.52</v>
          </cell>
          <cell r="F360">
            <v>0</v>
          </cell>
          <cell r="G360">
            <v>867920.61000000173</v>
          </cell>
          <cell r="H360">
            <v>0</v>
          </cell>
        </row>
        <row r="361">
          <cell r="A361" t="str">
            <v>2.2.2.3.1.4</v>
          </cell>
          <cell r="B361" t="str">
            <v>VACACIONES</v>
          </cell>
          <cell r="C361">
            <v>6388.7399999999907</v>
          </cell>
          <cell r="D361">
            <v>0</v>
          </cell>
          <cell r="E361">
            <v>1942.88</v>
          </cell>
          <cell r="F361">
            <v>0</v>
          </cell>
          <cell r="G361">
            <v>8331.6199999999917</v>
          </cell>
          <cell r="H361">
            <v>0</v>
          </cell>
        </row>
        <row r="362">
          <cell r="A362" t="str">
            <v>2.2.2.3.1.5</v>
          </cell>
          <cell r="B362" t="str">
            <v>PRIMA VACACIONAL</v>
          </cell>
          <cell r="C362">
            <v>2821.9899999999907</v>
          </cell>
          <cell r="D362">
            <v>0</v>
          </cell>
          <cell r="E362">
            <v>571.44000000000005</v>
          </cell>
          <cell r="F362">
            <v>0</v>
          </cell>
          <cell r="G362">
            <v>3393.4299999999907</v>
          </cell>
          <cell r="H362">
            <v>0</v>
          </cell>
        </row>
        <row r="363">
          <cell r="A363" t="str">
            <v>2.2.2.3.1.9</v>
          </cell>
          <cell r="B363" t="str">
            <v>AGUINALDO</v>
          </cell>
          <cell r="C363">
            <v>1459.359999999986</v>
          </cell>
          <cell r="D363">
            <v>0</v>
          </cell>
          <cell r="E363">
            <v>0</v>
          </cell>
          <cell r="F363">
            <v>0</v>
          </cell>
          <cell r="G363">
            <v>1459.359999999986</v>
          </cell>
          <cell r="H363">
            <v>0</v>
          </cell>
        </row>
        <row r="364">
          <cell r="A364" t="str">
            <v>2.2.2.3.4</v>
          </cell>
          <cell r="B364" t="str">
            <v xml:space="preserve"> IMPUESTOS Y APORTACIONES SOBRE SUELDOS Y SALARIOS </v>
          </cell>
          <cell r="C364">
            <v>182655.05</v>
          </cell>
          <cell r="D364">
            <v>0</v>
          </cell>
          <cell r="E364">
            <v>38767.06</v>
          </cell>
          <cell r="F364">
            <v>0</v>
          </cell>
          <cell r="G364">
            <v>221422.11000000002</v>
          </cell>
          <cell r="H364">
            <v>0</v>
          </cell>
        </row>
        <row r="365">
          <cell r="A365" t="str">
            <v>2.2.2.3.4.1</v>
          </cell>
          <cell r="B365" t="str">
            <v xml:space="preserve"> CUOTAS AL I.M.S.S. </v>
          </cell>
          <cell r="C365">
            <v>87181.279999999882</v>
          </cell>
          <cell r="D365">
            <v>0</v>
          </cell>
          <cell r="E365">
            <v>11252.39</v>
          </cell>
          <cell r="F365">
            <v>0</v>
          </cell>
          <cell r="G365">
            <v>98433.669999999896</v>
          </cell>
          <cell r="H365">
            <v>0</v>
          </cell>
        </row>
        <row r="366">
          <cell r="A366" t="str">
            <v>2.2.2.3.4.1.1</v>
          </cell>
          <cell r="B366" t="str">
            <v>CUOTA FIJA</v>
          </cell>
          <cell r="C366">
            <v>42535.569999999891</v>
          </cell>
          <cell r="D366">
            <v>0</v>
          </cell>
          <cell r="E366">
            <v>5484.77</v>
          </cell>
          <cell r="F366">
            <v>0</v>
          </cell>
          <cell r="G366">
            <v>48020.339999999895</v>
          </cell>
          <cell r="H366">
            <v>0</v>
          </cell>
        </row>
        <row r="367">
          <cell r="A367" t="str">
            <v>2.2.2.3.4.1.2</v>
          </cell>
          <cell r="B367" t="str">
            <v>EXCEDENTE 3 SMGDI</v>
          </cell>
          <cell r="C367">
            <v>2990.450000000008</v>
          </cell>
          <cell r="D367">
            <v>0</v>
          </cell>
          <cell r="E367">
            <v>405.07</v>
          </cell>
          <cell r="F367">
            <v>0</v>
          </cell>
          <cell r="G367">
            <v>3395.5200000000082</v>
          </cell>
          <cell r="H367">
            <v>0</v>
          </cell>
        </row>
        <row r="368">
          <cell r="A368" t="str">
            <v>2.2.2.3.4.1.3</v>
          </cell>
          <cell r="B368" t="str">
            <v>PRESTACIONES EN DINERO</v>
          </cell>
          <cell r="C368">
            <v>5801.93</v>
          </cell>
          <cell r="D368">
            <v>0</v>
          </cell>
          <cell r="E368">
            <v>751.44</v>
          </cell>
          <cell r="F368">
            <v>0</v>
          </cell>
          <cell r="G368">
            <v>6553.3700000000008</v>
          </cell>
          <cell r="H368">
            <v>0</v>
          </cell>
        </row>
        <row r="369">
          <cell r="A369" t="str">
            <v>2.2.2.3.4.1.4</v>
          </cell>
          <cell r="B369" t="str">
            <v>GASTOS MEDICOS PENSIONADOS</v>
          </cell>
          <cell r="C369">
            <v>8702.9100000000035</v>
          </cell>
          <cell r="D369">
            <v>0</v>
          </cell>
          <cell r="E369">
            <v>1127.1600000000001</v>
          </cell>
          <cell r="F369">
            <v>0</v>
          </cell>
          <cell r="G369">
            <v>9830.0700000000033</v>
          </cell>
          <cell r="H369">
            <v>0</v>
          </cell>
        </row>
        <row r="370">
          <cell r="A370" t="str">
            <v>2.2.2.3.4.1.5</v>
          </cell>
          <cell r="B370" t="str">
            <v>RIESGOS DE TRABAJO</v>
          </cell>
          <cell r="C370">
            <v>4379.9399999999805</v>
          </cell>
          <cell r="D370">
            <v>0</v>
          </cell>
          <cell r="E370">
            <v>536</v>
          </cell>
          <cell r="F370">
            <v>0</v>
          </cell>
          <cell r="G370">
            <v>4915.9399999999805</v>
          </cell>
          <cell r="H370">
            <v>0</v>
          </cell>
        </row>
        <row r="371">
          <cell r="A371" t="str">
            <v>2.2.2.3.4.1.6</v>
          </cell>
          <cell r="B371" t="str">
            <v>INVALIDEZ Y VIDA</v>
          </cell>
          <cell r="C371">
            <v>14490.339999999997</v>
          </cell>
          <cell r="D371">
            <v>0</v>
          </cell>
          <cell r="E371">
            <v>1875.98</v>
          </cell>
          <cell r="F371">
            <v>0</v>
          </cell>
          <cell r="G371">
            <v>16366.319999999996</v>
          </cell>
          <cell r="H371">
            <v>0</v>
          </cell>
        </row>
        <row r="372">
          <cell r="A372" t="str">
            <v>2.2.2.3.4.1.7</v>
          </cell>
          <cell r="B372" t="str">
            <v>GUARDERIAS Y PRESTACIONES SOCIALES</v>
          </cell>
          <cell r="C372">
            <v>8280.14</v>
          </cell>
          <cell r="D372">
            <v>0</v>
          </cell>
          <cell r="E372">
            <v>1071.97</v>
          </cell>
          <cell r="F372">
            <v>0</v>
          </cell>
          <cell r="G372">
            <v>9352.1099999999988</v>
          </cell>
          <cell r="H372">
            <v>0</v>
          </cell>
        </row>
        <row r="373">
          <cell r="A373" t="str">
            <v>2.2.2.3.4.2</v>
          </cell>
          <cell r="B373" t="str">
            <v xml:space="preserve"> APORTACIONES AL INFONAVIT </v>
          </cell>
          <cell r="C373">
            <v>35365.930000000022</v>
          </cell>
          <cell r="D373">
            <v>0</v>
          </cell>
          <cell r="E373">
            <v>12095.3</v>
          </cell>
          <cell r="F373">
            <v>0</v>
          </cell>
          <cell r="G373">
            <v>47461.230000000025</v>
          </cell>
          <cell r="H373">
            <v>0</v>
          </cell>
        </row>
        <row r="374">
          <cell r="A374" t="str">
            <v>2.2.2.3.4.2.1</v>
          </cell>
          <cell r="B374" t="str">
            <v>INFONAVIT-APORTACION PATRONAL SIN CREDITO</v>
          </cell>
          <cell r="C374">
            <v>15438.350000000006</v>
          </cell>
          <cell r="D374">
            <v>0</v>
          </cell>
          <cell r="E374">
            <v>4327.3</v>
          </cell>
          <cell r="F374">
            <v>0</v>
          </cell>
          <cell r="G374">
            <v>19765.650000000005</v>
          </cell>
          <cell r="H374">
            <v>0</v>
          </cell>
        </row>
        <row r="375">
          <cell r="A375" t="str">
            <v>2.2.2.3.4.2.2</v>
          </cell>
          <cell r="B375" t="str">
            <v>INFONAVIT-APORTACION PATRONAL CON CREDITO</v>
          </cell>
          <cell r="C375">
            <v>19927.580000000016</v>
          </cell>
          <cell r="D375">
            <v>0</v>
          </cell>
          <cell r="E375">
            <v>7768</v>
          </cell>
          <cell r="F375">
            <v>0</v>
          </cell>
          <cell r="G375">
            <v>27695.580000000016</v>
          </cell>
          <cell r="H375">
            <v>0</v>
          </cell>
        </row>
        <row r="376">
          <cell r="A376" t="str">
            <v>2.2.2.3.4.3</v>
          </cell>
          <cell r="B376" t="str">
            <v xml:space="preserve"> APORTACIONES AL SAR </v>
          </cell>
          <cell r="C376">
            <v>36426.840000000098</v>
          </cell>
          <cell r="D376">
            <v>0</v>
          </cell>
          <cell r="E376">
            <v>11884.369999999999</v>
          </cell>
          <cell r="F376">
            <v>0</v>
          </cell>
          <cell r="G376">
            <v>48311.210000000101</v>
          </cell>
          <cell r="H376">
            <v>0</v>
          </cell>
        </row>
        <row r="377">
          <cell r="A377" t="str">
            <v>2.2.2.3.4.3.1</v>
          </cell>
          <cell r="B377" t="str">
            <v>RETIRO</v>
          </cell>
          <cell r="C377">
            <v>14146.330000000002</v>
          </cell>
          <cell r="D377">
            <v>0</v>
          </cell>
          <cell r="E377">
            <v>4838.1099999999997</v>
          </cell>
          <cell r="F377">
            <v>0</v>
          </cell>
          <cell r="G377">
            <v>18984.440000000002</v>
          </cell>
          <cell r="H377">
            <v>0</v>
          </cell>
        </row>
        <row r="378">
          <cell r="A378" t="str">
            <v>2.2.2.3.4.3.2</v>
          </cell>
          <cell r="B378" t="str">
            <v>CESANTIA EN EDAD AVANZADA Y VEJEZ</v>
          </cell>
          <cell r="C378">
            <v>22280.510000000097</v>
          </cell>
          <cell r="D378">
            <v>0</v>
          </cell>
          <cell r="E378">
            <v>7046.26</v>
          </cell>
          <cell r="F378">
            <v>0</v>
          </cell>
          <cell r="G378">
            <v>29326.770000000099</v>
          </cell>
          <cell r="H378">
            <v>0</v>
          </cell>
        </row>
        <row r="379">
          <cell r="A379" t="str">
            <v>2.2.2.3.4.4</v>
          </cell>
          <cell r="B379" t="str">
            <v>IMPUESTO ESTATAL SOBRE NOMINAS</v>
          </cell>
          <cell r="C379">
            <v>23681</v>
          </cell>
          <cell r="D379">
            <v>0</v>
          </cell>
          <cell r="E379">
            <v>3535</v>
          </cell>
          <cell r="F379">
            <v>0</v>
          </cell>
          <cell r="G379">
            <v>27216</v>
          </cell>
          <cell r="H379">
            <v>0</v>
          </cell>
        </row>
        <row r="380">
          <cell r="A380" t="str">
            <v>2.2.2.3.5</v>
          </cell>
          <cell r="B380" t="str">
            <v xml:space="preserve"> SERVICIOS ADMINISTRATIVOS </v>
          </cell>
          <cell r="C380">
            <v>1852865.3703000024</v>
          </cell>
          <cell r="D380">
            <v>0</v>
          </cell>
          <cell r="E380">
            <v>294434</v>
          </cell>
          <cell r="F380">
            <v>0</v>
          </cell>
          <cell r="G380">
            <v>2147299.3703000024</v>
          </cell>
          <cell r="H380">
            <v>0</v>
          </cell>
        </row>
        <row r="381">
          <cell r="A381" t="str">
            <v>2.2.2.3.5.1</v>
          </cell>
          <cell r="B381" t="str">
            <v>SERVICIOS ADMINISTRATIVOS</v>
          </cell>
          <cell r="C381">
            <v>1852865.3703000024</v>
          </cell>
          <cell r="D381">
            <v>0</v>
          </cell>
          <cell r="E381">
            <v>294434</v>
          </cell>
          <cell r="F381">
            <v>0</v>
          </cell>
          <cell r="G381">
            <v>2147299.3703000024</v>
          </cell>
          <cell r="H381">
            <v>0</v>
          </cell>
        </row>
        <row r="382">
          <cell r="A382" t="str">
            <v>2.2.2.3.6</v>
          </cell>
          <cell r="B382" t="str">
            <v xml:space="preserve"> HONORARIOS </v>
          </cell>
          <cell r="C382">
            <v>141516.5</v>
          </cell>
          <cell r="D382">
            <v>0</v>
          </cell>
          <cell r="E382">
            <v>15400</v>
          </cell>
          <cell r="F382">
            <v>0</v>
          </cell>
          <cell r="G382">
            <v>156916.5</v>
          </cell>
          <cell r="H382">
            <v>0</v>
          </cell>
        </row>
        <row r="383">
          <cell r="A383" t="str">
            <v>2.2.2.3.6.1</v>
          </cell>
          <cell r="B383" t="str">
            <v xml:space="preserve"> HONORARIOS A PERSONAS FISICAS </v>
          </cell>
          <cell r="C383">
            <v>33716.5</v>
          </cell>
          <cell r="D383">
            <v>0</v>
          </cell>
          <cell r="E383">
            <v>0</v>
          </cell>
          <cell r="F383">
            <v>0</v>
          </cell>
          <cell r="G383">
            <v>33716.5</v>
          </cell>
          <cell r="H383">
            <v>0</v>
          </cell>
        </row>
        <row r="384">
          <cell r="A384" t="str">
            <v>2.2.2.3.6.1.1</v>
          </cell>
          <cell r="B384" t="str">
            <v>HONORARIOS A PERSONAS FISICAS RESIDENTES NACIONALES</v>
          </cell>
          <cell r="C384">
            <v>33716.5</v>
          </cell>
          <cell r="D384">
            <v>0</v>
          </cell>
          <cell r="E384">
            <v>0</v>
          </cell>
          <cell r="F384">
            <v>0</v>
          </cell>
          <cell r="G384">
            <v>33716.5</v>
          </cell>
          <cell r="H384">
            <v>0</v>
          </cell>
        </row>
        <row r="385">
          <cell r="A385" t="str">
            <v>2.2.2.3.6.2</v>
          </cell>
          <cell r="B385" t="str">
            <v xml:space="preserve"> HONORARIOS A PERSONAS MORALES </v>
          </cell>
          <cell r="C385">
            <v>107800</v>
          </cell>
          <cell r="D385">
            <v>0</v>
          </cell>
          <cell r="E385">
            <v>15400</v>
          </cell>
          <cell r="F385">
            <v>0</v>
          </cell>
          <cell r="G385">
            <v>123200</v>
          </cell>
          <cell r="H385">
            <v>0</v>
          </cell>
        </row>
        <row r="386">
          <cell r="A386" t="str">
            <v>2.2.2.3.6.2.1</v>
          </cell>
          <cell r="B386" t="str">
            <v>HONORARIOS A PERSONAS MORALES RESIDENTES  NACIONALES</v>
          </cell>
          <cell r="C386">
            <v>107800</v>
          </cell>
          <cell r="D386">
            <v>0</v>
          </cell>
          <cell r="E386">
            <v>15400</v>
          </cell>
          <cell r="F386">
            <v>0</v>
          </cell>
          <cell r="G386">
            <v>123200</v>
          </cell>
          <cell r="H386">
            <v>0</v>
          </cell>
        </row>
        <row r="387">
          <cell r="A387" t="str">
            <v>2.2.2.3.7</v>
          </cell>
          <cell r="B387" t="str">
            <v xml:space="preserve"> ARRENDAMIENTOS </v>
          </cell>
          <cell r="C387">
            <v>314442.36999999889</v>
          </cell>
          <cell r="D387">
            <v>0</v>
          </cell>
          <cell r="E387">
            <v>45729.49</v>
          </cell>
          <cell r="F387">
            <v>0</v>
          </cell>
          <cell r="G387">
            <v>360171.85999999888</v>
          </cell>
          <cell r="H387">
            <v>0</v>
          </cell>
        </row>
        <row r="388">
          <cell r="A388" t="str">
            <v>2.2.2.3.7.1</v>
          </cell>
          <cell r="B388" t="str">
            <v>ARRENDAMIENTO A PERSONAS FISICAS RESIDENTES NACIONALES</v>
          </cell>
          <cell r="C388">
            <v>279979.93999999901</v>
          </cell>
          <cell r="D388">
            <v>0</v>
          </cell>
          <cell r="E388">
            <v>40000</v>
          </cell>
          <cell r="F388">
            <v>0</v>
          </cell>
          <cell r="G388">
            <v>319979.93999999901</v>
          </cell>
          <cell r="H388">
            <v>0</v>
          </cell>
        </row>
        <row r="389">
          <cell r="A389" t="str">
            <v>2.2.2.3.7.2</v>
          </cell>
          <cell r="B389" t="str">
            <v>ARRENDAMIENTO A PERSONAS MORALES RESIDENTES NACIONALES</v>
          </cell>
          <cell r="C389">
            <v>34462.429999999877</v>
          </cell>
          <cell r="D389">
            <v>0</v>
          </cell>
          <cell r="E389">
            <v>5729.49</v>
          </cell>
          <cell r="F389">
            <v>0</v>
          </cell>
          <cell r="G389">
            <v>40191.919999999875</v>
          </cell>
          <cell r="H389">
            <v>0</v>
          </cell>
        </row>
        <row r="390">
          <cell r="A390" t="str">
            <v>2.2.2.3.8</v>
          </cell>
          <cell r="B390" t="str">
            <v xml:space="preserve"> COMBUSTIBLES Y LUBRICANTES </v>
          </cell>
          <cell r="C390">
            <v>113670.92000000039</v>
          </cell>
          <cell r="D390">
            <v>0</v>
          </cell>
          <cell r="E390">
            <v>23184.91</v>
          </cell>
          <cell r="F390">
            <v>0</v>
          </cell>
          <cell r="G390">
            <v>136855.83000000039</v>
          </cell>
          <cell r="H390">
            <v>0</v>
          </cell>
        </row>
        <row r="391">
          <cell r="A391" t="str">
            <v>2.2.2.3.8.1</v>
          </cell>
          <cell r="B391" t="str">
            <v>GASOLINA</v>
          </cell>
          <cell r="C391">
            <v>113670.92000000039</v>
          </cell>
          <cell r="D391">
            <v>0</v>
          </cell>
          <cell r="E391">
            <v>23184.91</v>
          </cell>
          <cell r="F391">
            <v>0</v>
          </cell>
          <cell r="G391">
            <v>136855.83000000039</v>
          </cell>
          <cell r="H391">
            <v>0</v>
          </cell>
        </row>
        <row r="392">
          <cell r="A392" t="str">
            <v>2.2.2.3.9</v>
          </cell>
          <cell r="B392" t="str">
            <v xml:space="preserve"> VIATICOS Y GASTOS DE VIAJE </v>
          </cell>
          <cell r="C392">
            <v>34129.80740000034</v>
          </cell>
          <cell r="D392">
            <v>0</v>
          </cell>
          <cell r="E392">
            <v>3513.7753000000002</v>
          </cell>
          <cell r="F392">
            <v>0</v>
          </cell>
          <cell r="G392">
            <v>37643.582700000348</v>
          </cell>
          <cell r="H392">
            <v>0</v>
          </cell>
        </row>
        <row r="393">
          <cell r="A393" t="str">
            <v>2.2.2.3.9.1</v>
          </cell>
          <cell r="B393" t="str">
            <v>HOSPEDAJE</v>
          </cell>
          <cell r="C393">
            <v>3526.710000000021</v>
          </cell>
          <cell r="D393">
            <v>0</v>
          </cell>
          <cell r="E393">
            <v>0</v>
          </cell>
          <cell r="F393">
            <v>0</v>
          </cell>
          <cell r="G393">
            <v>3526.710000000021</v>
          </cell>
          <cell r="H393">
            <v>0</v>
          </cell>
        </row>
        <row r="394">
          <cell r="A394" t="str">
            <v>2.2.2.3.9.2</v>
          </cell>
          <cell r="B394" t="str">
            <v>IMPUESTO DE HOSPEDAJE</v>
          </cell>
          <cell r="C394">
            <v>127.17000000000007</v>
          </cell>
          <cell r="D394">
            <v>0</v>
          </cell>
          <cell r="E394">
            <v>0</v>
          </cell>
          <cell r="F394">
            <v>0</v>
          </cell>
          <cell r="G394">
            <v>127.17000000000007</v>
          </cell>
          <cell r="H394">
            <v>0</v>
          </cell>
        </row>
        <row r="395">
          <cell r="A395" t="str">
            <v>2.2.2.3.9.3</v>
          </cell>
          <cell r="B395" t="str">
            <v>CONSUMO DE ALIMENTOS (VIATICOS)</v>
          </cell>
          <cell r="C395">
            <v>2525.9024000000354</v>
          </cell>
          <cell r="D395">
            <v>0</v>
          </cell>
          <cell r="E395">
            <v>0</v>
          </cell>
          <cell r="F395">
            <v>0</v>
          </cell>
          <cell r="G395">
            <v>2525.9024000000354</v>
          </cell>
          <cell r="H395">
            <v>0</v>
          </cell>
        </row>
        <row r="396">
          <cell r="A396" t="str">
            <v>2.2.2.3.9.4</v>
          </cell>
          <cell r="B396" t="str">
            <v>CUOTAS DE PEAJE</v>
          </cell>
          <cell r="C396">
            <v>23938.735000000102</v>
          </cell>
          <cell r="D396">
            <v>0</v>
          </cell>
          <cell r="E396">
            <v>3379.2953000000002</v>
          </cell>
          <cell r="F396">
            <v>0</v>
          </cell>
          <cell r="G396">
            <v>27318.030300000104</v>
          </cell>
          <cell r="H396">
            <v>0</v>
          </cell>
        </row>
        <row r="397">
          <cell r="A397" t="str">
            <v>2.2.2.3.9.6</v>
          </cell>
          <cell r="B397" t="str">
            <v>SERVICIO DE TAXI</v>
          </cell>
          <cell r="C397">
            <v>660.00000000010186</v>
          </cell>
          <cell r="D397">
            <v>0</v>
          </cell>
          <cell r="E397">
            <v>0</v>
          </cell>
          <cell r="F397">
            <v>0</v>
          </cell>
          <cell r="G397">
            <v>660.00000000010186</v>
          </cell>
          <cell r="H397">
            <v>0</v>
          </cell>
        </row>
        <row r="398">
          <cell r="A398" t="str">
            <v>2.2.2.3.9.7</v>
          </cell>
          <cell r="B398" t="str">
            <v>BOLETOS PASAJE AUTOBUSES</v>
          </cell>
          <cell r="C398">
            <v>3351.2900000000809</v>
          </cell>
          <cell r="D398">
            <v>0</v>
          </cell>
          <cell r="E398">
            <v>134.47999999999999</v>
          </cell>
          <cell r="F398">
            <v>0</v>
          </cell>
          <cell r="G398">
            <v>3485.7700000000809</v>
          </cell>
          <cell r="H398">
            <v>0</v>
          </cell>
        </row>
        <row r="399">
          <cell r="A399" t="str">
            <v>2.2.2.3.10</v>
          </cell>
          <cell r="B399" t="str">
            <v xml:space="preserve"> DEPRECIACIONES </v>
          </cell>
          <cell r="C399">
            <v>447425.73170000978</v>
          </cell>
          <cell r="D399">
            <v>0</v>
          </cell>
          <cell r="E399">
            <v>62300.39350000002</v>
          </cell>
          <cell r="F399">
            <v>0</v>
          </cell>
          <cell r="G399">
            <v>509726.12520000979</v>
          </cell>
          <cell r="H399">
            <v>0</v>
          </cell>
        </row>
        <row r="400">
          <cell r="A400" t="str">
            <v>2.2.2.3.10.2</v>
          </cell>
          <cell r="B400" t="str">
            <v>DEPRECIACION DE MAQUINARIA Y EQUIPO</v>
          </cell>
          <cell r="C400">
            <v>429952.80750000989</v>
          </cell>
          <cell r="D400">
            <v>0</v>
          </cell>
          <cell r="E400">
            <v>60128.581400000017</v>
          </cell>
          <cell r="F400">
            <v>0</v>
          </cell>
          <cell r="G400">
            <v>490081.38890000992</v>
          </cell>
          <cell r="H400">
            <v>0</v>
          </cell>
        </row>
        <row r="401">
          <cell r="A401" t="str">
            <v>2.2.2.3.10.3</v>
          </cell>
          <cell r="B401" t="str">
            <v>DEPRECIACION DE EQUIPO DE TRANSPORTE</v>
          </cell>
          <cell r="C401">
            <v>10918.661999999989</v>
          </cell>
          <cell r="D401">
            <v>0</v>
          </cell>
          <cell r="E401">
            <v>1559.806</v>
          </cell>
          <cell r="F401">
            <v>0</v>
          </cell>
          <cell r="G401">
            <v>12478.46799999999</v>
          </cell>
          <cell r="H401">
            <v>0</v>
          </cell>
        </row>
        <row r="402">
          <cell r="A402" t="str">
            <v>2.2.2.3.10.4</v>
          </cell>
          <cell r="B402" t="str">
            <v>DEPRECIACION DE MOBILIARIO Y EQUIPO DE OFICINA</v>
          </cell>
          <cell r="C402">
            <v>543.11790000000019</v>
          </cell>
          <cell r="D402">
            <v>0</v>
          </cell>
          <cell r="E402">
            <v>102.9757</v>
          </cell>
          <cell r="F402">
            <v>0</v>
          </cell>
          <cell r="G402">
            <v>646.09360000000015</v>
          </cell>
          <cell r="H402">
            <v>0</v>
          </cell>
        </row>
        <row r="403">
          <cell r="A403" t="str">
            <v>2.2.2.3.10.5</v>
          </cell>
          <cell r="B403" t="str">
            <v>DEPRECIACION DE EQUIPO DE COMPUTO</v>
          </cell>
          <cell r="C403">
            <v>6011.1442999998399</v>
          </cell>
          <cell r="D403">
            <v>0</v>
          </cell>
          <cell r="E403">
            <v>509.03039999999999</v>
          </cell>
          <cell r="F403">
            <v>0</v>
          </cell>
          <cell r="G403">
            <v>6520.1746999998395</v>
          </cell>
          <cell r="H403">
            <v>0</v>
          </cell>
        </row>
        <row r="404">
          <cell r="A404" t="str">
            <v>2.2.2.3.12</v>
          </cell>
          <cell r="B404" t="str">
            <v xml:space="preserve"> TELEFONO </v>
          </cell>
          <cell r="C404">
            <v>87112.050000000017</v>
          </cell>
          <cell r="D404">
            <v>0</v>
          </cell>
          <cell r="E404">
            <v>11620.929999999998</v>
          </cell>
          <cell r="F404">
            <v>0</v>
          </cell>
          <cell r="G404">
            <v>98732.98000000001</v>
          </cell>
          <cell r="H404">
            <v>0</v>
          </cell>
        </row>
        <row r="405">
          <cell r="A405" t="str">
            <v>2.2.2.3.12.1</v>
          </cell>
          <cell r="B405" t="str">
            <v>TELEFONO FIJO</v>
          </cell>
          <cell r="C405">
            <v>15617.209999999934</v>
          </cell>
          <cell r="D405">
            <v>0</v>
          </cell>
          <cell r="E405">
            <v>2231.0300000000002</v>
          </cell>
          <cell r="F405">
            <v>0</v>
          </cell>
          <cell r="G405">
            <v>17848.239999999932</v>
          </cell>
          <cell r="H405">
            <v>0</v>
          </cell>
        </row>
        <row r="406">
          <cell r="A406" t="str">
            <v>2.2.2.3.12.2</v>
          </cell>
          <cell r="B406" t="str">
            <v xml:space="preserve"> SERVICIO DE TELEFONIA CELULAR </v>
          </cell>
          <cell r="C406">
            <v>71494.840000000084</v>
          </cell>
          <cell r="D406">
            <v>0</v>
          </cell>
          <cell r="E406">
            <v>9389.8999999999978</v>
          </cell>
          <cell r="F406">
            <v>0</v>
          </cell>
          <cell r="G406">
            <v>80884.740000000078</v>
          </cell>
          <cell r="H406">
            <v>0</v>
          </cell>
        </row>
        <row r="407">
          <cell r="A407" t="str">
            <v>2.2.2.3.12.2.1</v>
          </cell>
          <cell r="B407" t="str">
            <v>SERVICIO DE TELEFONIA CELULAR</v>
          </cell>
          <cell r="C407">
            <v>65045.840000000084</v>
          </cell>
          <cell r="D407">
            <v>0</v>
          </cell>
          <cell r="E407">
            <v>9389.8999999999978</v>
          </cell>
          <cell r="F407">
            <v>0</v>
          </cell>
          <cell r="G407">
            <v>74435.740000000078</v>
          </cell>
          <cell r="H407">
            <v>0</v>
          </cell>
        </row>
        <row r="408">
          <cell r="A408" t="str">
            <v>2.2.2.3.12.2.2</v>
          </cell>
          <cell r="B408" t="str">
            <v>SERVICIO DE TELEFONIA CELULAR EXENTO</v>
          </cell>
          <cell r="C408">
            <v>6449</v>
          </cell>
          <cell r="D408">
            <v>0</v>
          </cell>
          <cell r="E408">
            <v>0</v>
          </cell>
          <cell r="F408">
            <v>0</v>
          </cell>
          <cell r="G408">
            <v>6449</v>
          </cell>
          <cell r="H408">
            <v>0</v>
          </cell>
        </row>
        <row r="409">
          <cell r="A409" t="str">
            <v>2.2.2.3.13</v>
          </cell>
          <cell r="B409" t="str">
            <v>INTERNET</v>
          </cell>
          <cell r="C409">
            <v>500</v>
          </cell>
          <cell r="D409">
            <v>0</v>
          </cell>
          <cell r="E409">
            <v>0</v>
          </cell>
          <cell r="F409">
            <v>0</v>
          </cell>
          <cell r="G409">
            <v>500</v>
          </cell>
          <cell r="H409">
            <v>0</v>
          </cell>
        </row>
        <row r="410">
          <cell r="A410" t="str">
            <v>2.2.2.3.14</v>
          </cell>
          <cell r="B410" t="str">
            <v xml:space="preserve"> AGUA </v>
          </cell>
          <cell r="C410">
            <v>1370.0000000000109</v>
          </cell>
          <cell r="D410">
            <v>0</v>
          </cell>
          <cell r="E410">
            <v>704</v>
          </cell>
          <cell r="F410">
            <v>0</v>
          </cell>
          <cell r="G410">
            <v>2074.0000000000109</v>
          </cell>
          <cell r="H410">
            <v>0</v>
          </cell>
        </row>
        <row r="411">
          <cell r="A411" t="str">
            <v>2.2.2.3.14.3</v>
          </cell>
          <cell r="B411" t="str">
            <v>AGUA PURIFICADA (GASTOS)</v>
          </cell>
          <cell r="C411">
            <v>1370.0000000000109</v>
          </cell>
          <cell r="D411">
            <v>0</v>
          </cell>
          <cell r="E411">
            <v>704</v>
          </cell>
          <cell r="F411">
            <v>0</v>
          </cell>
          <cell r="G411">
            <v>2074.0000000000109</v>
          </cell>
          <cell r="H411">
            <v>0</v>
          </cell>
        </row>
        <row r="412">
          <cell r="A412" t="str">
            <v>2.2.2.3.15</v>
          </cell>
          <cell r="B412" t="str">
            <v xml:space="preserve"> ENERGIA ELECTRICA </v>
          </cell>
          <cell r="C412">
            <v>457.57000000000096</v>
          </cell>
          <cell r="D412">
            <v>0</v>
          </cell>
          <cell r="E412">
            <v>0</v>
          </cell>
          <cell r="F412">
            <v>0</v>
          </cell>
          <cell r="G412">
            <v>457.57000000000096</v>
          </cell>
          <cell r="H412">
            <v>0</v>
          </cell>
        </row>
        <row r="413">
          <cell r="A413" t="str">
            <v>2.2.2.3.15.1</v>
          </cell>
          <cell r="B413" t="str">
            <v>ENERGIA ELECTRICA</v>
          </cell>
          <cell r="C413">
            <v>423.69000000000096</v>
          </cell>
          <cell r="D413">
            <v>0</v>
          </cell>
          <cell r="E413">
            <v>0</v>
          </cell>
          <cell r="F413">
            <v>0</v>
          </cell>
          <cell r="G413">
            <v>423.69000000000096</v>
          </cell>
          <cell r="H413">
            <v>0</v>
          </cell>
        </row>
        <row r="414">
          <cell r="A414" t="str">
            <v>2.2.2.3.15.2</v>
          </cell>
          <cell r="B414" t="str">
            <v>DAP (DERECHO DE ALUMBRADO PUBLICO)</v>
          </cell>
          <cell r="C414">
            <v>33.879999999999995</v>
          </cell>
          <cell r="D414">
            <v>0</v>
          </cell>
          <cell r="E414">
            <v>0</v>
          </cell>
          <cell r="F414">
            <v>0</v>
          </cell>
          <cell r="G414">
            <v>33.879999999999995</v>
          </cell>
          <cell r="H414">
            <v>0</v>
          </cell>
        </row>
        <row r="415">
          <cell r="A415" t="str">
            <v>2.2.2.3.16</v>
          </cell>
          <cell r="B415" t="str">
            <v xml:space="preserve"> VIGILANCIA Y SEGURIDAD </v>
          </cell>
          <cell r="C415">
            <v>8334.3899999999776</v>
          </cell>
          <cell r="D415">
            <v>0</v>
          </cell>
          <cell r="E415">
            <v>1261.3499999999999</v>
          </cell>
          <cell r="F415">
            <v>0</v>
          </cell>
          <cell r="G415">
            <v>9595.739999999978</v>
          </cell>
          <cell r="H415">
            <v>0</v>
          </cell>
        </row>
        <row r="416">
          <cell r="A416" t="str">
            <v>2.2.2.3.16.1</v>
          </cell>
          <cell r="B416" t="str">
            <v>MONITOREO ALARMA</v>
          </cell>
          <cell r="C416">
            <v>8334.3899999999776</v>
          </cell>
          <cell r="D416">
            <v>0</v>
          </cell>
          <cell r="E416">
            <v>1261.3499999999999</v>
          </cell>
          <cell r="F416">
            <v>0</v>
          </cell>
          <cell r="G416">
            <v>9595.739999999978</v>
          </cell>
          <cell r="H416">
            <v>0</v>
          </cell>
        </row>
        <row r="417">
          <cell r="A417" t="str">
            <v>2.2.2.3.17</v>
          </cell>
          <cell r="B417" t="str">
            <v>LIMPIEZA Y ASEO</v>
          </cell>
          <cell r="C417">
            <v>3200</v>
          </cell>
          <cell r="D417">
            <v>0</v>
          </cell>
          <cell r="E417">
            <v>2785.4789999999998</v>
          </cell>
          <cell r="F417">
            <v>0</v>
          </cell>
          <cell r="G417">
            <v>5985.4789999999994</v>
          </cell>
          <cell r="H417">
            <v>0</v>
          </cell>
        </row>
        <row r="418">
          <cell r="A418" t="str">
            <v>2.2.2.3.18</v>
          </cell>
          <cell r="B418" t="str">
            <v xml:space="preserve"> PAPELERIA Y ARTICULOS DE OFICINA </v>
          </cell>
          <cell r="C418">
            <v>63847.360000000073</v>
          </cell>
          <cell r="D418">
            <v>0</v>
          </cell>
          <cell r="E418">
            <v>15188.1345</v>
          </cell>
          <cell r="F418">
            <v>0</v>
          </cell>
          <cell r="G418">
            <v>79035.494500000073</v>
          </cell>
          <cell r="H418">
            <v>0</v>
          </cell>
        </row>
        <row r="419">
          <cell r="A419" t="str">
            <v>2.2.2.3.18.1</v>
          </cell>
          <cell r="B419" t="str">
            <v>PAPELERIA Y ARTICULOS DE OFICINA</v>
          </cell>
          <cell r="C419">
            <v>63847.360000000073</v>
          </cell>
          <cell r="D419">
            <v>0</v>
          </cell>
          <cell r="E419">
            <v>15188.1345</v>
          </cell>
          <cell r="F419">
            <v>0</v>
          </cell>
          <cell r="G419">
            <v>79035.494500000073</v>
          </cell>
          <cell r="H419">
            <v>0</v>
          </cell>
        </row>
        <row r="420">
          <cell r="A420" t="str">
            <v>2.2.2.3.19</v>
          </cell>
          <cell r="B420" t="str">
            <v xml:space="preserve"> MANTENIMIENTO Y CONSERVACION </v>
          </cell>
          <cell r="C420">
            <v>177044.52479999949</v>
          </cell>
          <cell r="D420">
            <v>0</v>
          </cell>
          <cell r="E420">
            <v>26129.568299999999</v>
          </cell>
          <cell r="F420">
            <v>0</v>
          </cell>
          <cell r="G420">
            <v>203174.0930999995</v>
          </cell>
          <cell r="H420">
            <v>0</v>
          </cell>
        </row>
        <row r="421">
          <cell r="A421" t="str">
            <v>2.2.2.3.19.1</v>
          </cell>
          <cell r="B421" t="str">
            <v>MANTENIMIENTO DE MAQUINARIA Y EQUIPO</v>
          </cell>
          <cell r="C421">
            <v>101420</v>
          </cell>
          <cell r="D421">
            <v>0</v>
          </cell>
          <cell r="E421">
            <v>8008</v>
          </cell>
          <cell r="F421">
            <v>0</v>
          </cell>
          <cell r="G421">
            <v>109428</v>
          </cell>
          <cell r="H421">
            <v>0</v>
          </cell>
        </row>
        <row r="422">
          <cell r="A422" t="str">
            <v>2.2.2.3.19.2</v>
          </cell>
          <cell r="B422" t="str">
            <v>MANTENIMIENTO DE EDIFICIO</v>
          </cell>
          <cell r="C422">
            <v>5473.8199999999852</v>
          </cell>
          <cell r="D422">
            <v>0</v>
          </cell>
          <cell r="E422">
            <v>3191.940000000001</v>
          </cell>
          <cell r="F422">
            <v>0</v>
          </cell>
          <cell r="G422">
            <v>8665.7599999999857</v>
          </cell>
          <cell r="H422">
            <v>0</v>
          </cell>
        </row>
        <row r="423">
          <cell r="A423" t="str">
            <v>2.2.2.3.19.4</v>
          </cell>
          <cell r="B423" t="str">
            <v>MANTENIMIENTO DE EQUIPO DE COMPUTO</v>
          </cell>
          <cell r="C423">
            <v>5349.6700000000128</v>
          </cell>
          <cell r="D423">
            <v>0</v>
          </cell>
          <cell r="E423">
            <v>616.44830000000002</v>
          </cell>
          <cell r="F423">
            <v>0</v>
          </cell>
          <cell r="G423">
            <v>5966.1183000000128</v>
          </cell>
          <cell r="H423">
            <v>0</v>
          </cell>
        </row>
        <row r="424">
          <cell r="A424" t="str">
            <v>2.2.2.3.19.5</v>
          </cell>
          <cell r="B424" t="str">
            <v>MANTENIMIENTO DE EQUIPO DE TRANSPORTE</v>
          </cell>
          <cell r="C424">
            <v>44915.534799999499</v>
          </cell>
          <cell r="D424">
            <v>0</v>
          </cell>
          <cell r="E424">
            <v>4313.18</v>
          </cell>
          <cell r="F424">
            <v>0</v>
          </cell>
          <cell r="G424">
            <v>49228.7147999995</v>
          </cell>
          <cell r="H424">
            <v>0</v>
          </cell>
        </row>
        <row r="425">
          <cell r="A425" t="str">
            <v>2.2.2.3.19.7</v>
          </cell>
          <cell r="B425" t="str">
            <v>MANTENIMIENTO DE OTROS EQUIPOS</v>
          </cell>
          <cell r="C425">
            <v>19885.5</v>
          </cell>
          <cell r="D425">
            <v>0</v>
          </cell>
          <cell r="E425">
            <v>10000</v>
          </cell>
          <cell r="F425">
            <v>0</v>
          </cell>
          <cell r="G425">
            <v>29885.5</v>
          </cell>
          <cell r="H425">
            <v>0</v>
          </cell>
        </row>
        <row r="426">
          <cell r="A426" t="str">
            <v>2.2.2.3.20</v>
          </cell>
          <cell r="B426" t="str">
            <v xml:space="preserve"> SEGUROS Y FIANZAS </v>
          </cell>
          <cell r="C426">
            <v>20561.930000000182</v>
          </cell>
          <cell r="D426">
            <v>0</v>
          </cell>
          <cell r="E426">
            <v>1675.44</v>
          </cell>
          <cell r="F426">
            <v>0</v>
          </cell>
          <cell r="G426">
            <v>22237.370000000181</v>
          </cell>
          <cell r="H426">
            <v>0</v>
          </cell>
        </row>
        <row r="427">
          <cell r="A427" t="str">
            <v>2.2.2.3.20.3</v>
          </cell>
          <cell r="B427" t="str">
            <v>SEGUROS DE AUTOMOVIL</v>
          </cell>
          <cell r="C427">
            <v>20109.310000000085</v>
          </cell>
          <cell r="D427">
            <v>0</v>
          </cell>
          <cell r="E427">
            <v>1610.78</v>
          </cell>
          <cell r="F427">
            <v>0</v>
          </cell>
          <cell r="G427">
            <v>21720.090000000084</v>
          </cell>
          <cell r="H427">
            <v>0</v>
          </cell>
        </row>
        <row r="428">
          <cell r="A428" t="str">
            <v>2.2.2.3.20.7</v>
          </cell>
          <cell r="B428" t="str">
            <v>OTROS SEGUROS Y FIANZAS</v>
          </cell>
          <cell r="C428">
            <v>452.62000000009721</v>
          </cell>
          <cell r="D428">
            <v>0</v>
          </cell>
          <cell r="E428">
            <v>64.66</v>
          </cell>
          <cell r="F428">
            <v>0</v>
          </cell>
          <cell r="G428">
            <v>517.28000000009717</v>
          </cell>
          <cell r="H428">
            <v>0</v>
          </cell>
        </row>
        <row r="429">
          <cell r="A429" t="str">
            <v>2.2.2.3.21</v>
          </cell>
          <cell r="B429" t="str">
            <v xml:space="preserve"> OTROS IMPUESTOS Y DERECHOS </v>
          </cell>
          <cell r="C429">
            <v>1247.42</v>
          </cell>
          <cell r="D429">
            <v>0</v>
          </cell>
          <cell r="E429">
            <v>612.95000000000005</v>
          </cell>
          <cell r="F429">
            <v>0</v>
          </cell>
          <cell r="G429">
            <v>1860.3700000000001</v>
          </cell>
          <cell r="H429">
            <v>0</v>
          </cell>
        </row>
        <row r="430">
          <cell r="A430" t="str">
            <v>2.2.2.3.21.3</v>
          </cell>
          <cell r="B430" t="str">
            <v>PAGO DE DERECHOS</v>
          </cell>
          <cell r="C430">
            <v>1247.42</v>
          </cell>
          <cell r="D430">
            <v>0</v>
          </cell>
          <cell r="E430">
            <v>612.95000000000005</v>
          </cell>
          <cell r="F430">
            <v>0</v>
          </cell>
          <cell r="G430">
            <v>1860.3700000000001</v>
          </cell>
          <cell r="H430">
            <v>0</v>
          </cell>
        </row>
        <row r="431">
          <cell r="A431" t="str">
            <v>2.2.2.3.22</v>
          </cell>
          <cell r="B431" t="str">
            <v>RECARGOS FISCALES</v>
          </cell>
          <cell r="C431">
            <v>221</v>
          </cell>
          <cell r="D431">
            <v>0</v>
          </cell>
          <cell r="E431">
            <v>0</v>
          </cell>
          <cell r="F431">
            <v>0</v>
          </cell>
          <cell r="G431">
            <v>221</v>
          </cell>
          <cell r="H431">
            <v>0</v>
          </cell>
        </row>
        <row r="432">
          <cell r="A432" t="str">
            <v>2.2.2.3.23</v>
          </cell>
          <cell r="B432" t="str">
            <v xml:space="preserve"> MULTAS </v>
          </cell>
          <cell r="C432">
            <v>2140.3999999999996</v>
          </cell>
          <cell r="D432">
            <v>0</v>
          </cell>
          <cell r="E432">
            <v>434.4</v>
          </cell>
          <cell r="F432">
            <v>0</v>
          </cell>
          <cell r="G432">
            <v>2574.7999999999997</v>
          </cell>
          <cell r="H432">
            <v>0</v>
          </cell>
        </row>
        <row r="433">
          <cell r="A433" t="str">
            <v>2.2.2.3.23.2</v>
          </cell>
          <cell r="B433" t="str">
            <v>MULTAS DE TRANSITO</v>
          </cell>
          <cell r="C433">
            <v>2140.3999999999996</v>
          </cell>
          <cell r="D433">
            <v>0</v>
          </cell>
          <cell r="E433">
            <v>434.4</v>
          </cell>
          <cell r="F433">
            <v>0</v>
          </cell>
          <cell r="G433">
            <v>2574.7999999999997</v>
          </cell>
          <cell r="H433">
            <v>0</v>
          </cell>
        </row>
        <row r="434">
          <cell r="A434" t="str">
            <v>2.2.2.3.24</v>
          </cell>
          <cell r="B434" t="str">
            <v xml:space="preserve"> CUOTAS Y SUSCRIPCIONES </v>
          </cell>
          <cell r="C434">
            <v>11982.758600000001</v>
          </cell>
          <cell r="D434">
            <v>0</v>
          </cell>
          <cell r="E434">
            <v>1551.7326999999998</v>
          </cell>
          <cell r="F434">
            <v>0</v>
          </cell>
          <cell r="G434">
            <v>13534.4913</v>
          </cell>
          <cell r="H434">
            <v>0</v>
          </cell>
        </row>
        <row r="435">
          <cell r="A435" t="str">
            <v>2.2.2.3.24.8</v>
          </cell>
          <cell r="B435" t="str">
            <v>OTRAS CUOTAS Y SUSCRIPCIONES</v>
          </cell>
          <cell r="C435">
            <v>11982.758600000001</v>
          </cell>
          <cell r="D435">
            <v>0</v>
          </cell>
          <cell r="E435">
            <v>1551.7240999999999</v>
          </cell>
          <cell r="F435">
            <v>0</v>
          </cell>
          <cell r="G435">
            <v>13534.4827</v>
          </cell>
          <cell r="H435">
            <v>0</v>
          </cell>
        </row>
        <row r="436">
          <cell r="A436" t="str">
            <v>2.2.2.3.25</v>
          </cell>
          <cell r="B436" t="str">
            <v>PROPAGANDA Y PUBLICIDAD</v>
          </cell>
          <cell r="C436">
            <v>0</v>
          </cell>
          <cell r="D436">
            <v>0</v>
          </cell>
          <cell r="E436">
            <v>10250</v>
          </cell>
          <cell r="F436">
            <v>0</v>
          </cell>
          <cell r="G436">
            <v>10250</v>
          </cell>
          <cell r="H436">
            <v>0</v>
          </cell>
        </row>
        <row r="437">
          <cell r="A437" t="str">
            <v>2.2.2.3.26</v>
          </cell>
          <cell r="B437" t="str">
            <v>CAPACITACION AL PERSONAL</v>
          </cell>
          <cell r="C437">
            <v>0</v>
          </cell>
          <cell r="D437">
            <v>0</v>
          </cell>
          <cell r="E437">
            <v>20000</v>
          </cell>
          <cell r="F437">
            <v>0</v>
          </cell>
          <cell r="G437">
            <v>20000</v>
          </cell>
          <cell r="H437">
            <v>0</v>
          </cell>
        </row>
        <row r="438">
          <cell r="A438" t="str">
            <v>2.2.2.3.28</v>
          </cell>
          <cell r="B438" t="str">
            <v>ASISTENCIA TECNICA</v>
          </cell>
          <cell r="C438">
            <v>1545</v>
          </cell>
          <cell r="D438">
            <v>0</v>
          </cell>
          <cell r="E438">
            <v>0</v>
          </cell>
          <cell r="F438">
            <v>0</v>
          </cell>
          <cell r="G438">
            <v>1545</v>
          </cell>
          <cell r="H438">
            <v>0</v>
          </cell>
        </row>
        <row r="439">
          <cell r="A439" t="str">
            <v>2.2.2.3.33</v>
          </cell>
          <cell r="B439" t="str">
            <v>COMISIONES SOBRE VENTAS</v>
          </cell>
          <cell r="C439">
            <v>22759.760000000002</v>
          </cell>
          <cell r="D439">
            <v>0</v>
          </cell>
          <cell r="E439">
            <v>0</v>
          </cell>
          <cell r="F439">
            <v>0</v>
          </cell>
          <cell r="G439">
            <v>22759.760000000002</v>
          </cell>
          <cell r="H439">
            <v>0</v>
          </cell>
        </row>
        <row r="440">
          <cell r="A440" t="str">
            <v>2.2.2.3.34</v>
          </cell>
          <cell r="B440" t="str">
            <v xml:space="preserve"> COMISIONES BANCARIAS </v>
          </cell>
          <cell r="C440">
            <v>6583.5099999997692</v>
          </cell>
          <cell r="D440">
            <v>0</v>
          </cell>
          <cell r="E440">
            <v>655</v>
          </cell>
          <cell r="F440">
            <v>0</v>
          </cell>
          <cell r="G440">
            <v>7238.499999999769</v>
          </cell>
          <cell r="H440">
            <v>0</v>
          </cell>
        </row>
        <row r="441">
          <cell r="A441" t="str">
            <v>2.2.2.3.34.1</v>
          </cell>
          <cell r="B441" t="str">
            <v>COMISIONES BANCARIAS</v>
          </cell>
          <cell r="C441">
            <v>6583.5099999997692</v>
          </cell>
          <cell r="D441">
            <v>0</v>
          </cell>
          <cell r="E441">
            <v>655</v>
          </cell>
          <cell r="F441">
            <v>0</v>
          </cell>
          <cell r="G441">
            <v>7238.499999999769</v>
          </cell>
          <cell r="H441">
            <v>0</v>
          </cell>
        </row>
        <row r="442">
          <cell r="A442" t="str">
            <v>2.2.2.3.36</v>
          </cell>
          <cell r="B442" t="str">
            <v>OTRAS COMISIONES</v>
          </cell>
          <cell r="C442">
            <v>441.37919999999576</v>
          </cell>
          <cell r="D442">
            <v>0</v>
          </cell>
          <cell r="E442">
            <v>102.58</v>
          </cell>
          <cell r="F442">
            <v>0</v>
          </cell>
          <cell r="G442">
            <v>543.9591999999958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23068.575099999376</v>
          </cell>
          <cell r="D443">
            <v>0</v>
          </cell>
          <cell r="E443">
            <v>6148.4898000000003</v>
          </cell>
          <cell r="F443">
            <v>0</v>
          </cell>
          <cell r="G443">
            <v>29217.064899999375</v>
          </cell>
          <cell r="H443">
            <v>0</v>
          </cell>
        </row>
        <row r="444">
          <cell r="A444" t="str">
            <v>2.2.2.3.51</v>
          </cell>
          <cell r="B444" t="str">
            <v>HERRAMIENTAS DE MANO  Y EQUIPO MENOR</v>
          </cell>
          <cell r="C444">
            <v>0</v>
          </cell>
          <cell r="D444">
            <v>0</v>
          </cell>
          <cell r="E444">
            <v>799.68000000000006</v>
          </cell>
          <cell r="F444">
            <v>0</v>
          </cell>
          <cell r="G444">
            <v>799.68000000000006</v>
          </cell>
          <cell r="H444">
            <v>0</v>
          </cell>
        </row>
        <row r="445">
          <cell r="A445" t="str">
            <v>2.2.2.3.52</v>
          </cell>
          <cell r="B445" t="str">
            <v>BOTIQUIN DE PRIMEROS AUXILIOS</v>
          </cell>
          <cell r="C445">
            <v>0</v>
          </cell>
          <cell r="D445">
            <v>0</v>
          </cell>
          <cell r="E445">
            <v>74.5</v>
          </cell>
          <cell r="F445">
            <v>0</v>
          </cell>
          <cell r="G445">
            <v>74.5</v>
          </cell>
          <cell r="H445">
            <v>0</v>
          </cell>
        </row>
        <row r="446">
          <cell r="A446" t="str">
            <v>2.2.2.3.54</v>
          </cell>
          <cell r="B446" t="str">
            <v>RENTA DE AUTOMOVILES</v>
          </cell>
          <cell r="C446">
            <v>228473.48999999918</v>
          </cell>
          <cell r="D446">
            <v>0</v>
          </cell>
          <cell r="E446">
            <v>32639.07</v>
          </cell>
          <cell r="F446">
            <v>0</v>
          </cell>
          <cell r="G446">
            <v>261112.55999999918</v>
          </cell>
          <cell r="H446">
            <v>0</v>
          </cell>
        </row>
        <row r="447">
          <cell r="A447" t="str">
            <v>2.2.2.3.61</v>
          </cell>
          <cell r="B447" t="str">
            <v>GASTOS VARIOS</v>
          </cell>
          <cell r="C447">
            <v>23924.981700000411</v>
          </cell>
          <cell r="D447">
            <v>0</v>
          </cell>
          <cell r="E447">
            <v>42.36</v>
          </cell>
          <cell r="F447">
            <v>0</v>
          </cell>
          <cell r="G447">
            <v>23967.341700000412</v>
          </cell>
          <cell r="H447">
            <v>0</v>
          </cell>
        </row>
        <row r="448">
          <cell r="A448" t="str">
            <v>2.2.2.3.72</v>
          </cell>
          <cell r="B448" t="str">
            <v>ESTACIONAMIENTOS PUBLICOS</v>
          </cell>
          <cell r="C448">
            <v>2152.567999999912</v>
          </cell>
          <cell r="D448">
            <v>0</v>
          </cell>
          <cell r="E448">
            <v>376.2</v>
          </cell>
          <cell r="F448">
            <v>0</v>
          </cell>
          <cell r="G448">
            <v>2528.7679999999118</v>
          </cell>
          <cell r="H448">
            <v>0</v>
          </cell>
        </row>
        <row r="449">
          <cell r="A449" t="str">
            <v>2.2.2.3.82</v>
          </cell>
          <cell r="B449" t="str">
            <v xml:space="preserve"> OTROS GASTOS GENERALES </v>
          </cell>
          <cell r="C449">
            <v>12402.770000000295</v>
          </cell>
          <cell r="D449">
            <v>0</v>
          </cell>
          <cell r="E449">
            <v>283.33</v>
          </cell>
          <cell r="F449">
            <v>0</v>
          </cell>
          <cell r="G449">
            <v>12686.100000000297</v>
          </cell>
          <cell r="H449">
            <v>0</v>
          </cell>
        </row>
        <row r="450">
          <cell r="A450" t="str">
            <v>2.2.2.3.82.1</v>
          </cell>
          <cell r="B450" t="str">
            <v>SERVICIOS TENENCIA/REFRENDO</v>
          </cell>
          <cell r="C450">
            <v>9725.570000000298</v>
          </cell>
          <cell r="D450">
            <v>0</v>
          </cell>
          <cell r="E450">
            <v>15.53</v>
          </cell>
          <cell r="F450">
            <v>0</v>
          </cell>
          <cell r="G450">
            <v>9741.1000000002987</v>
          </cell>
          <cell r="H450">
            <v>0</v>
          </cell>
        </row>
        <row r="451">
          <cell r="A451" t="str">
            <v>2.2.2.3.82.3</v>
          </cell>
          <cell r="B451" t="str">
            <v>EMPAQUES, ENVIOS</v>
          </cell>
          <cell r="C451">
            <v>2677.1999999999971</v>
          </cell>
          <cell r="D451">
            <v>0</v>
          </cell>
          <cell r="E451">
            <v>267.8</v>
          </cell>
          <cell r="F451">
            <v>0</v>
          </cell>
          <cell r="G451">
            <v>2944.9999999999973</v>
          </cell>
          <cell r="H451">
            <v>0</v>
          </cell>
        </row>
        <row r="452">
          <cell r="A452" t="str">
            <v>2.3</v>
          </cell>
          <cell r="B452" t="str">
            <v xml:space="preserve"> OTROS INGRESOS Y OTROS GASTOS </v>
          </cell>
          <cell r="C452">
            <v>0</v>
          </cell>
          <cell r="D452">
            <v>-350712.06317900075</v>
          </cell>
          <cell r="E452">
            <v>4861.0483030000005</v>
          </cell>
          <cell r="F452">
            <v>1.5027999999999999</v>
          </cell>
          <cell r="G452">
            <v>0</v>
          </cell>
          <cell r="H452">
            <v>-355571.60868200078</v>
          </cell>
        </row>
        <row r="453">
          <cell r="A453" t="str">
            <v>2.3.1</v>
          </cell>
          <cell r="B453" t="str">
            <v xml:space="preserve"> OTROS INGRESOS </v>
          </cell>
          <cell r="C453">
            <v>0</v>
          </cell>
          <cell r="D453">
            <v>-88.412011000109487</v>
          </cell>
          <cell r="E453">
            <v>0.97620299999999938</v>
          </cell>
          <cell r="F453">
            <v>1.5027999999999999</v>
          </cell>
          <cell r="G453">
            <v>0</v>
          </cell>
          <cell r="H453">
            <v>-87.885414000109492</v>
          </cell>
        </row>
        <row r="454">
          <cell r="A454" t="str">
            <v>2.3.1.13</v>
          </cell>
          <cell r="B454" t="str">
            <v>AJUSTE POR SALDOS PEQUEÑOS</v>
          </cell>
          <cell r="C454">
            <v>0</v>
          </cell>
          <cell r="D454">
            <v>-87.412011000109487</v>
          </cell>
          <cell r="E454">
            <v>0.97620299999999938</v>
          </cell>
          <cell r="F454">
            <v>1.5027999999999999</v>
          </cell>
          <cell r="G454">
            <v>0</v>
          </cell>
          <cell r="H454">
            <v>-86.885414000109492</v>
          </cell>
        </row>
        <row r="455">
          <cell r="A455" t="str">
            <v>2.3.1.14</v>
          </cell>
          <cell r="B455" t="str">
            <v>REDONDEO</v>
          </cell>
          <cell r="C455">
            <v>0</v>
          </cell>
          <cell r="D455">
            <v>-0.99999999999999978</v>
          </cell>
          <cell r="E455">
            <v>0</v>
          </cell>
          <cell r="F455">
            <v>0</v>
          </cell>
          <cell r="G455">
            <v>0</v>
          </cell>
          <cell r="H455">
            <v>-0.99999999999999978</v>
          </cell>
        </row>
        <row r="456">
          <cell r="A456" t="str">
            <v>2.3.2</v>
          </cell>
          <cell r="B456" t="str">
            <v xml:space="preserve"> OTROS GASTOS </v>
          </cell>
          <cell r="C456">
            <v>350623.65116800065</v>
          </cell>
          <cell r="D456">
            <v>0</v>
          </cell>
          <cell r="E456">
            <v>4860.0721000000003</v>
          </cell>
          <cell r="F456">
            <v>0</v>
          </cell>
          <cell r="G456">
            <v>355483.72326800064</v>
          </cell>
          <cell r="H456">
            <v>0</v>
          </cell>
        </row>
        <row r="457">
          <cell r="A457" t="str">
            <v>2.3.2.1</v>
          </cell>
          <cell r="B457" t="str">
            <v>OTROS GASTOS</v>
          </cell>
          <cell r="C457">
            <v>35164.079999999725</v>
          </cell>
          <cell r="D457">
            <v>0</v>
          </cell>
          <cell r="E457">
            <v>4860.0721000000003</v>
          </cell>
          <cell r="F457">
            <v>0</v>
          </cell>
          <cell r="G457">
            <v>40024.152099999723</v>
          </cell>
          <cell r="H457">
            <v>0</v>
          </cell>
        </row>
        <row r="458">
          <cell r="A458" t="str">
            <v>2.3.2.8</v>
          </cell>
          <cell r="B458" t="str">
            <v>PERDIDA POR CUENTAS INCOBRABLES</v>
          </cell>
          <cell r="C458">
            <v>211944.70143700001</v>
          </cell>
          <cell r="D458">
            <v>0</v>
          </cell>
          <cell r="E458">
            <v>0</v>
          </cell>
          <cell r="F458">
            <v>0</v>
          </cell>
          <cell r="G458">
            <v>211944.70143700001</v>
          </cell>
          <cell r="H458">
            <v>0</v>
          </cell>
        </row>
        <row r="459">
          <cell r="A459" t="str">
            <v>2.3.2.11</v>
          </cell>
          <cell r="B459" t="str">
            <v>MERMAS Y/O DESPERDICIOS DE INVENTARIOS</v>
          </cell>
          <cell r="C459">
            <v>63008.509731000173</v>
          </cell>
          <cell r="D459">
            <v>0</v>
          </cell>
          <cell r="E459">
            <v>0</v>
          </cell>
          <cell r="F459">
            <v>0</v>
          </cell>
          <cell r="G459">
            <v>63008.509731000173</v>
          </cell>
          <cell r="H459">
            <v>0</v>
          </cell>
        </row>
        <row r="460">
          <cell r="A460" t="str">
            <v>2.3.2.14</v>
          </cell>
          <cell r="B460" t="str">
            <v xml:space="preserve"> GASTOS PERSONALES </v>
          </cell>
          <cell r="C460">
            <v>40506.359999999811</v>
          </cell>
          <cell r="D460">
            <v>0</v>
          </cell>
          <cell r="E460">
            <v>0</v>
          </cell>
          <cell r="F460">
            <v>0</v>
          </cell>
          <cell r="G460">
            <v>40506.359999999811</v>
          </cell>
          <cell r="H460">
            <v>0</v>
          </cell>
        </row>
        <row r="461">
          <cell r="A461" t="str">
            <v>2.3.2.14.2</v>
          </cell>
          <cell r="B461" t="str">
            <v xml:space="preserve"> DEDUCCIONES PERSONALES </v>
          </cell>
          <cell r="C461">
            <v>40506.359999999811</v>
          </cell>
          <cell r="D461">
            <v>0</v>
          </cell>
          <cell r="E461">
            <v>0</v>
          </cell>
          <cell r="F461">
            <v>0</v>
          </cell>
          <cell r="G461">
            <v>40506.359999999811</v>
          </cell>
          <cell r="H461">
            <v>0</v>
          </cell>
        </row>
        <row r="462">
          <cell r="A462" t="str">
            <v>2.3.2.14.2.1</v>
          </cell>
          <cell r="B462" t="str">
            <v>PRIMAS DE SEGUROS  DE GASTOS MEDICOS</v>
          </cell>
          <cell r="C462">
            <v>40506.359999999811</v>
          </cell>
          <cell r="D462">
            <v>0</v>
          </cell>
          <cell r="E462">
            <v>0</v>
          </cell>
          <cell r="F462">
            <v>0</v>
          </cell>
          <cell r="G462">
            <v>40506.359999999811</v>
          </cell>
          <cell r="H462">
            <v>0</v>
          </cell>
        </row>
        <row r="463">
          <cell r="A463" t="str">
            <v>2.4</v>
          </cell>
          <cell r="B463" t="str">
            <v xml:space="preserve"> RESULTADO INTEGRAL DE FINANCIAMIENTO </v>
          </cell>
          <cell r="C463">
            <v>6736.3365000004596</v>
          </cell>
          <cell r="D463">
            <v>0</v>
          </cell>
          <cell r="E463">
            <v>50050.189099999996</v>
          </cell>
          <cell r="F463">
            <v>569.7636</v>
          </cell>
          <cell r="G463">
            <v>56216.762000000454</v>
          </cell>
          <cell r="H463">
            <v>0</v>
          </cell>
        </row>
        <row r="464">
          <cell r="A464" t="str">
            <v>2.4.1</v>
          </cell>
          <cell r="B464" t="str">
            <v xml:space="preserve"> INTERESES A CARGO </v>
          </cell>
          <cell r="C464">
            <v>29661.930000000011</v>
          </cell>
          <cell r="D464">
            <v>0</v>
          </cell>
          <cell r="E464">
            <v>4023.46</v>
          </cell>
          <cell r="F464">
            <v>0</v>
          </cell>
          <cell r="G464">
            <v>33685.390000000014</v>
          </cell>
          <cell r="H464">
            <v>0</v>
          </cell>
        </row>
        <row r="465">
          <cell r="A465" t="str">
            <v>2.4.1.1</v>
          </cell>
          <cell r="B465" t="str">
            <v xml:space="preserve"> INTERESES A CARGO BANCARIOS </v>
          </cell>
          <cell r="C465">
            <v>19015.73000000001</v>
          </cell>
          <cell r="D465">
            <v>0</v>
          </cell>
          <cell r="E465">
            <v>2824.31</v>
          </cell>
          <cell r="F465">
            <v>0</v>
          </cell>
          <cell r="G465">
            <v>21840.040000000012</v>
          </cell>
          <cell r="H465">
            <v>0</v>
          </cell>
        </row>
        <row r="466">
          <cell r="A466" t="str">
            <v>2.4.1.1.1</v>
          </cell>
          <cell r="B466" t="str">
            <v>INTERESES A CARGO NACIONALES BANCARIOS</v>
          </cell>
          <cell r="C466">
            <v>19015.73000000001</v>
          </cell>
          <cell r="D466">
            <v>0</v>
          </cell>
          <cell r="E466">
            <v>2824.31</v>
          </cell>
          <cell r="F466">
            <v>0</v>
          </cell>
          <cell r="G466">
            <v>21840.040000000012</v>
          </cell>
          <cell r="H466">
            <v>0</v>
          </cell>
        </row>
        <row r="467">
          <cell r="A467" t="str">
            <v>2.4.1.3</v>
          </cell>
          <cell r="B467" t="str">
            <v xml:space="preserve"> INTERESES A CARGO DE PERSONAS MORALES </v>
          </cell>
          <cell r="C467">
            <v>10646.2</v>
          </cell>
          <cell r="D467">
            <v>0</v>
          </cell>
          <cell r="E467">
            <v>1199.1500000000001</v>
          </cell>
          <cell r="F467">
            <v>0</v>
          </cell>
          <cell r="G467">
            <v>11845.35</v>
          </cell>
          <cell r="H467">
            <v>0</v>
          </cell>
        </row>
        <row r="468">
          <cell r="A468" t="str">
            <v>2.4.1.3.1</v>
          </cell>
          <cell r="B468" t="str">
            <v>INTERESES A CARGO DE PERSONAS MORALES NACIONAL</v>
          </cell>
          <cell r="C468">
            <v>10646.2</v>
          </cell>
          <cell r="D468">
            <v>0</v>
          </cell>
          <cell r="E468">
            <v>1199.1500000000001</v>
          </cell>
          <cell r="F468">
            <v>0</v>
          </cell>
          <cell r="G468">
            <v>11845.35</v>
          </cell>
          <cell r="H468">
            <v>0</v>
          </cell>
        </row>
        <row r="469">
          <cell r="A469" t="str">
            <v>2.4.3</v>
          </cell>
          <cell r="B469" t="str">
            <v xml:space="preserve"> FLUCTUACION CAMBIARIA </v>
          </cell>
          <cell r="C469">
            <v>-12283.42969999963</v>
          </cell>
          <cell r="D469">
            <v>0</v>
          </cell>
          <cell r="E469">
            <v>46026.729099999997</v>
          </cell>
          <cell r="F469">
            <v>569.7636</v>
          </cell>
          <cell r="G469">
            <v>33173.535800000362</v>
          </cell>
          <cell r="H469">
            <v>0</v>
          </cell>
        </row>
        <row r="470">
          <cell r="A470" t="str">
            <v>2.4.3.1</v>
          </cell>
          <cell r="B470" t="str">
            <v xml:space="preserve"> PERDIDA CAMBIARIA </v>
          </cell>
          <cell r="C470">
            <v>114760.73270000005</v>
          </cell>
          <cell r="D470">
            <v>0</v>
          </cell>
          <cell r="E470">
            <v>46026.729099999997</v>
          </cell>
          <cell r="F470">
            <v>0</v>
          </cell>
          <cell r="G470">
            <v>160787.46180000005</v>
          </cell>
          <cell r="H470">
            <v>0</v>
          </cell>
        </row>
        <row r="471">
          <cell r="A471" t="str">
            <v>2.4.3.1.1</v>
          </cell>
          <cell r="B471" t="str">
            <v>PERDIDA CAMBIARIA</v>
          </cell>
          <cell r="C471">
            <v>114760.73270000005</v>
          </cell>
          <cell r="D471">
            <v>0</v>
          </cell>
          <cell r="E471">
            <v>46026.729099999997</v>
          </cell>
          <cell r="F471">
            <v>0</v>
          </cell>
          <cell r="G471">
            <v>160787.46180000005</v>
          </cell>
          <cell r="H471">
            <v>0</v>
          </cell>
        </row>
        <row r="472">
          <cell r="A472" t="str">
            <v>2.4.3.2</v>
          </cell>
          <cell r="B472" t="str">
            <v xml:space="preserve"> GANANCIA CAMBIARIA </v>
          </cell>
          <cell r="C472">
            <v>0</v>
          </cell>
          <cell r="D472">
            <v>127044.16239999968</v>
          </cell>
          <cell r="E472">
            <v>0</v>
          </cell>
          <cell r="F472">
            <v>569.7636</v>
          </cell>
          <cell r="G472">
            <v>0</v>
          </cell>
          <cell r="H472">
            <v>127613.92599999969</v>
          </cell>
        </row>
        <row r="473">
          <cell r="A473" t="str">
            <v>2.4.3.2.1</v>
          </cell>
          <cell r="B473" t="str">
            <v>GANANCIA CAMBIARIA</v>
          </cell>
          <cell r="C473">
            <v>0</v>
          </cell>
          <cell r="D473">
            <v>127044.16239999968</v>
          </cell>
          <cell r="E473">
            <v>0</v>
          </cell>
          <cell r="F473">
            <v>569.7636</v>
          </cell>
          <cell r="G473">
            <v>0</v>
          </cell>
          <cell r="H473">
            <v>127613.92599999969</v>
          </cell>
        </row>
        <row r="474">
          <cell r="A474" t="str">
            <v>2.4.6</v>
          </cell>
          <cell r="B474" t="str">
            <v xml:space="preserve"> OTROS CONCEPTOS FINANCIEROS </v>
          </cell>
          <cell r="C474">
            <v>-10642.163799999922</v>
          </cell>
          <cell r="D474">
            <v>0</v>
          </cell>
          <cell r="E474">
            <v>0</v>
          </cell>
          <cell r="F474">
            <v>0</v>
          </cell>
          <cell r="G474">
            <v>-10642.163799999922</v>
          </cell>
          <cell r="H474">
            <v>0</v>
          </cell>
        </row>
        <row r="475">
          <cell r="A475" t="str">
            <v>2.4.6.1</v>
          </cell>
          <cell r="B475" t="str">
            <v xml:space="preserve"> OTROS CONCEPTOS FINANCIEROS A CARGO </v>
          </cell>
          <cell r="C475">
            <v>245</v>
          </cell>
          <cell r="D475">
            <v>0</v>
          </cell>
          <cell r="E475">
            <v>0</v>
          </cell>
          <cell r="F475">
            <v>0</v>
          </cell>
          <cell r="G475">
            <v>245</v>
          </cell>
          <cell r="H475">
            <v>0</v>
          </cell>
        </row>
        <row r="476">
          <cell r="A476" t="str">
            <v>2.4.6.1.2</v>
          </cell>
          <cell r="B476" t="str">
            <v>ACTUALIZACION DE CONTRIBUCIONES</v>
          </cell>
          <cell r="C476">
            <v>245</v>
          </cell>
          <cell r="D476">
            <v>0</v>
          </cell>
          <cell r="E476">
            <v>0</v>
          </cell>
          <cell r="F476">
            <v>0</v>
          </cell>
          <cell r="G476">
            <v>245</v>
          </cell>
          <cell r="H476">
            <v>0</v>
          </cell>
        </row>
        <row r="477">
          <cell r="A477" t="str">
            <v>2.4.6.2</v>
          </cell>
          <cell r="B477" t="str">
            <v xml:space="preserve"> OTROS CONCEPTOS FINANCIEROS A FAVOR </v>
          </cell>
          <cell r="C477">
            <v>0</v>
          </cell>
          <cell r="D477">
            <v>10887.163799999922</v>
          </cell>
          <cell r="E477">
            <v>0</v>
          </cell>
          <cell r="F477">
            <v>0</v>
          </cell>
          <cell r="G477">
            <v>0</v>
          </cell>
          <cell r="H477">
            <v>10887.163799999922</v>
          </cell>
        </row>
        <row r="478">
          <cell r="A478" t="str">
            <v>2.4.6.2.2</v>
          </cell>
          <cell r="B478" t="str">
            <v>DESCUENTO SOBRE COMPRAS COMERCIAL</v>
          </cell>
          <cell r="C478">
            <v>0</v>
          </cell>
          <cell r="D478">
            <v>10887.163799999922</v>
          </cell>
          <cell r="E478">
            <v>0</v>
          </cell>
          <cell r="F478">
            <v>0</v>
          </cell>
          <cell r="G478">
            <v>0</v>
          </cell>
          <cell r="H478">
            <v>10887.163799999922</v>
          </cell>
        </row>
        <row r="479">
          <cell r="A479"/>
          <cell r="B479" t="str">
            <v>&lt;div align="right"&gt; TOTALES &lt;/div&gt;</v>
          </cell>
          <cell r="C479">
            <v>30833921.924718719</v>
          </cell>
          <cell r="D479">
            <v>30833922.597061787</v>
          </cell>
          <cell r="E479">
            <v>8426147.5632168911</v>
          </cell>
          <cell r="F479">
            <v>8426147.5632139947</v>
          </cell>
          <cell r="G479">
            <v>31676407.545575723</v>
          </cell>
          <cell r="H479">
            <v>31676408.217915885</v>
          </cell>
        </row>
      </sheetData>
      <sheetData sheetId="8">
        <row r="2">
          <cell r="A2" t="str">
            <v>1.1</v>
          </cell>
          <cell r="B2" t="str">
            <v xml:space="preserve"> ACTIVO </v>
          </cell>
          <cell r="C2">
            <v>21421212.095172964</v>
          </cell>
          <cell r="D2">
            <v>0</v>
          </cell>
          <cell r="E2">
            <v>4962888.7753549945</v>
          </cell>
          <cell r="F2">
            <v>4802792.8083686652</v>
          </cell>
          <cell r="G2">
            <v>21581308.062159281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17979575.261672929</v>
          </cell>
          <cell r="D3">
            <v>0</v>
          </cell>
          <cell r="E3">
            <v>4962888.7753549945</v>
          </cell>
          <cell r="F3">
            <v>4740991.3202686654</v>
          </cell>
          <cell r="G3">
            <v>18201472.71675925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247610.77845251758</v>
          </cell>
          <cell r="D4">
            <v>0</v>
          </cell>
          <cell r="E4">
            <v>1898255.42</v>
          </cell>
          <cell r="F4">
            <v>1763411.1500000001</v>
          </cell>
          <cell r="G4">
            <v>382455.04845251748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247610.77845251758</v>
          </cell>
          <cell r="D5">
            <v>0</v>
          </cell>
          <cell r="E5">
            <v>1898255.42</v>
          </cell>
          <cell r="F5">
            <v>1763411.1500000001</v>
          </cell>
          <cell r="G5">
            <v>382455.04845251748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247610.77845251758</v>
          </cell>
          <cell r="D6">
            <v>0</v>
          </cell>
          <cell r="E6">
            <v>1898255.42</v>
          </cell>
          <cell r="F6">
            <v>1763411.1500000001</v>
          </cell>
          <cell r="G6">
            <v>382455.04845251748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13674.90280000004</v>
          </cell>
          <cell r="D7">
            <v>0</v>
          </cell>
          <cell r="E7">
            <v>0</v>
          </cell>
          <cell r="F7">
            <v>0</v>
          </cell>
          <cell r="G7">
            <v>13674.90280000004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13674.90280000004</v>
          </cell>
          <cell r="D8">
            <v>0</v>
          </cell>
          <cell r="E8">
            <v>0</v>
          </cell>
          <cell r="F8">
            <v>0</v>
          </cell>
          <cell r="G8">
            <v>13674.90280000004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13674.90280000004</v>
          </cell>
          <cell r="D9">
            <v>0</v>
          </cell>
          <cell r="E9">
            <v>0</v>
          </cell>
          <cell r="F9">
            <v>0</v>
          </cell>
          <cell r="G9">
            <v>13674.90280000004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233935.87565251754</v>
          </cell>
          <cell r="D10">
            <v>0</v>
          </cell>
          <cell r="E10">
            <v>1898255.42</v>
          </cell>
          <cell r="F10">
            <v>1763411.1500000001</v>
          </cell>
          <cell r="G10">
            <v>368780.14565251744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233935.87565251754</v>
          </cell>
          <cell r="D11">
            <v>0</v>
          </cell>
          <cell r="E11">
            <v>1898255.42</v>
          </cell>
          <cell r="F11">
            <v>1763411.1500000001</v>
          </cell>
          <cell r="G11">
            <v>368780.14565251744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154667.50570049882</v>
          </cell>
          <cell r="D12">
            <v>0</v>
          </cell>
          <cell r="E12">
            <v>1734996.7</v>
          </cell>
          <cell r="F12">
            <v>1558142.81</v>
          </cell>
          <cell r="G12">
            <v>331521.39570049872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14625.120000020601</v>
          </cell>
          <cell r="D13">
            <v>0</v>
          </cell>
          <cell r="E13">
            <v>137475.4</v>
          </cell>
          <cell r="F13">
            <v>117258.27</v>
          </cell>
          <cell r="G13">
            <v>34842.250000020591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64643.249999998137</v>
          </cell>
          <cell r="D14">
            <v>0</v>
          </cell>
          <cell r="E14">
            <v>25783.32</v>
          </cell>
          <cell r="F14">
            <v>88010.07</v>
          </cell>
          <cell r="G14">
            <v>2416.4999999981301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4419888.461834739</v>
          </cell>
          <cell r="D15">
            <v>0</v>
          </cell>
          <cell r="E15">
            <v>1640797.5011040005</v>
          </cell>
          <cell r="F15">
            <v>1813625.2218096703</v>
          </cell>
          <cell r="G15">
            <v>4247060.7411290696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4133978.6623789794</v>
          </cell>
          <cell r="D16">
            <v>0</v>
          </cell>
          <cell r="E16">
            <v>1606694.0347040005</v>
          </cell>
          <cell r="F16">
            <v>1779635.4118096703</v>
          </cell>
          <cell r="G16">
            <v>3961037.2852733098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4133978.6623789794</v>
          </cell>
          <cell r="D17">
            <v>0</v>
          </cell>
          <cell r="E17">
            <v>1606694.0347040005</v>
          </cell>
          <cell r="F17">
            <v>1779635.4118096703</v>
          </cell>
          <cell r="G17">
            <v>3961037.2852733098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29574.152799998876</v>
          </cell>
          <cell r="D18">
            <v>0</v>
          </cell>
          <cell r="E18">
            <v>0</v>
          </cell>
          <cell r="F18">
            <v>1682</v>
          </cell>
          <cell r="G18">
            <v>27892.152799998876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40085.086718557402</v>
          </cell>
          <cell r="D19">
            <v>0</v>
          </cell>
          <cell r="E19">
            <v>51203.664400000009</v>
          </cell>
          <cell r="F19">
            <v>60613.299805000002</v>
          </cell>
          <cell r="G19">
            <v>30675.451313557409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5104.1275999999998</v>
          </cell>
          <cell r="F20">
            <v>5104.1275999999998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0</v>
          </cell>
          <cell r="D21">
            <v>0</v>
          </cell>
          <cell r="E21">
            <v>4649.3612000000003</v>
          </cell>
          <cell r="F21">
            <v>0</v>
          </cell>
          <cell r="G21">
            <v>4649.3655999999764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166937.26039800141</v>
          </cell>
          <cell r="D22">
            <v>0</v>
          </cell>
          <cell r="E22">
            <v>126693.982</v>
          </cell>
          <cell r="F22">
            <v>97452.528000999999</v>
          </cell>
          <cell r="G22">
            <v>196178.71439700143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73913.204800000298</v>
          </cell>
          <cell r="D23">
            <v>0</v>
          </cell>
          <cell r="E23">
            <v>228456.00279999999</v>
          </cell>
          <cell r="F23">
            <v>63881.524799999999</v>
          </cell>
          <cell r="G23">
            <v>238487.6828000003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138631.27730399789</v>
          </cell>
          <cell r="D24">
            <v>0</v>
          </cell>
          <cell r="E24">
            <v>0</v>
          </cell>
          <cell r="F24">
            <v>0</v>
          </cell>
          <cell r="G24">
            <v>138631.27730399789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-13907.797500002896</v>
          </cell>
          <cell r="D25">
            <v>0</v>
          </cell>
          <cell r="E25">
            <v>0</v>
          </cell>
          <cell r="F25">
            <v>2.0099999999999998</v>
          </cell>
          <cell r="G25">
            <v>-13909.807500002897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70881.120599014685</v>
          </cell>
          <cell r="D26">
            <v>0</v>
          </cell>
          <cell r="E26">
            <v>52200</v>
          </cell>
          <cell r="F26">
            <v>70882.878799999991</v>
          </cell>
          <cell r="G26">
            <v>52198.241799014693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42583.646400000085</v>
          </cell>
          <cell r="D27">
            <v>0</v>
          </cell>
          <cell r="E27">
            <v>0</v>
          </cell>
          <cell r="F27">
            <v>42583.646400000012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163416.81840702891</v>
          </cell>
          <cell r="D28">
            <v>0</v>
          </cell>
          <cell r="E28">
            <v>174940.86440000011</v>
          </cell>
          <cell r="F28">
            <v>37465.227598999998</v>
          </cell>
          <cell r="G28">
            <v>300892.45520802902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625587.35460000392</v>
          </cell>
          <cell r="D29">
            <v>0</v>
          </cell>
          <cell r="E29">
            <v>104048.7752</v>
          </cell>
          <cell r="F29">
            <v>0</v>
          </cell>
          <cell r="G29">
            <v>729636.12980000395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9860.0047999999952</v>
          </cell>
          <cell r="D31">
            <v>0</v>
          </cell>
          <cell r="E31">
            <v>0</v>
          </cell>
          <cell r="F31">
            <v>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305841.23100300413</v>
          </cell>
          <cell r="D32">
            <v>0</v>
          </cell>
          <cell r="E32">
            <v>151268.01360000001</v>
          </cell>
          <cell r="F32">
            <v>33754.596400000002</v>
          </cell>
          <cell r="G32">
            <v>423354.64820300415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482371.72959799995</v>
          </cell>
          <cell r="D33">
            <v>0</v>
          </cell>
          <cell r="E33">
            <v>0</v>
          </cell>
          <cell r="F33">
            <v>175579.31680100001</v>
          </cell>
          <cell r="G33">
            <v>306792.41279699991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166596.02640199475</v>
          </cell>
          <cell r="D34">
            <v>0</v>
          </cell>
          <cell r="E34">
            <v>0</v>
          </cell>
          <cell r="F34">
            <v>166596.02160099999</v>
          </cell>
          <cell r="G34">
            <v>0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96822.997600999544</v>
          </cell>
          <cell r="D35">
            <v>0</v>
          </cell>
          <cell r="E35">
            <v>0</v>
          </cell>
          <cell r="F35">
            <v>0</v>
          </cell>
          <cell r="G35">
            <v>96822.997600999544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8000.4136013794923</v>
          </cell>
          <cell r="D37">
            <v>0</v>
          </cell>
          <cell r="E37">
            <v>0</v>
          </cell>
          <cell r="F37">
            <v>0</v>
          </cell>
          <cell r="G37">
            <v>8000.4136013794923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14645</v>
          </cell>
          <cell r="D38">
            <v>0</v>
          </cell>
          <cell r="E38">
            <v>0</v>
          </cell>
          <cell r="F38">
            <v>14645</v>
          </cell>
          <cell r="G38">
            <v>0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204464.88239999965</v>
          </cell>
          <cell r="D39">
            <v>0</v>
          </cell>
          <cell r="E39">
            <v>0</v>
          </cell>
          <cell r="F39">
            <v>0</v>
          </cell>
          <cell r="G39">
            <v>204464.88239999965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64676.008400000399</v>
          </cell>
          <cell r="D40">
            <v>0</v>
          </cell>
          <cell r="E40">
            <v>0</v>
          </cell>
          <cell r="F40">
            <v>0</v>
          </cell>
          <cell r="G40">
            <v>64676.008400000399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25190.700793001801</v>
          </cell>
          <cell r="D41">
            <v>0</v>
          </cell>
          <cell r="E41">
            <v>28651.628799999999</v>
          </cell>
          <cell r="F41">
            <v>0</v>
          </cell>
          <cell r="G41">
            <v>53842.329593001799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19796.572000000742</v>
          </cell>
          <cell r="D42">
            <v>0</v>
          </cell>
          <cell r="E42">
            <v>0</v>
          </cell>
          <cell r="F42">
            <v>0</v>
          </cell>
          <cell r="G42">
            <v>19796.572000000742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1844.4035999999032</v>
          </cell>
          <cell r="D43">
            <v>0</v>
          </cell>
          <cell r="E43">
            <v>0</v>
          </cell>
          <cell r="F43">
            <v>1844.4</v>
          </cell>
          <cell r="G43">
            <v>0</v>
          </cell>
          <cell r="H43">
            <v>0</v>
          </cell>
        </row>
        <row r="44">
          <cell r="A44" t="str">
            <v>1.1.1.3.1.1.88</v>
          </cell>
          <cell r="B44" t="str">
            <v xml:space="preserve">MEDICAL PAYMENT SOLUTION, S.C.  </v>
          </cell>
          <cell r="C44">
            <v>243645.8676000002</v>
          </cell>
          <cell r="D44">
            <v>0</v>
          </cell>
          <cell r="E44">
            <v>0</v>
          </cell>
          <cell r="F44">
            <v>0</v>
          </cell>
          <cell r="G44">
            <v>243645.8676000002</v>
          </cell>
          <cell r="H44">
            <v>0</v>
          </cell>
        </row>
        <row r="45">
          <cell r="A45" t="str">
            <v>1.1.1.3.1.1.112</v>
          </cell>
          <cell r="B45" t="str">
            <v xml:space="preserve">BRILOS DE MÉXICO S.A. DE C.V.  </v>
          </cell>
          <cell r="C45">
            <v>63355.662397000007</v>
          </cell>
          <cell r="D45">
            <v>0</v>
          </cell>
          <cell r="E45">
            <v>62758.320000000007</v>
          </cell>
          <cell r="F45">
            <v>101648.19</v>
          </cell>
          <cell r="G45">
            <v>24465.792397000012</v>
          </cell>
          <cell r="H45">
            <v>0</v>
          </cell>
        </row>
        <row r="46">
          <cell r="A46" t="str">
            <v>1.1.1.3.1.1.114</v>
          </cell>
          <cell r="B46" t="str">
            <v xml:space="preserve">HSAI CORTA ESTANCIA S.A. DE C.V.  </v>
          </cell>
          <cell r="C46">
            <v>158967.44800000009</v>
          </cell>
          <cell r="D46">
            <v>0</v>
          </cell>
          <cell r="E46">
            <v>0</v>
          </cell>
          <cell r="F46">
            <v>75947.171998999998</v>
          </cell>
          <cell r="G46">
            <v>83020.276001000093</v>
          </cell>
          <cell r="H46">
            <v>0</v>
          </cell>
        </row>
        <row r="47">
          <cell r="A47" t="str">
            <v>1.1.1.3.1.1.118</v>
          </cell>
          <cell r="B47" t="str">
            <v xml:space="preserve">APLICACIONES MEDICAS INTEGRALES S.A. DE C.V.  </v>
          </cell>
          <cell r="C47">
            <v>2.0400000154040754E-2</v>
          </cell>
          <cell r="D47">
            <v>0</v>
          </cell>
          <cell r="E47">
            <v>0</v>
          </cell>
          <cell r="F47">
            <v>0</v>
          </cell>
          <cell r="G47">
            <v>2.0400000154040754E-2</v>
          </cell>
          <cell r="H47">
            <v>0</v>
          </cell>
        </row>
        <row r="48">
          <cell r="A48" t="str">
            <v>1.1.1.3.1.1.145</v>
          </cell>
          <cell r="B48" t="str">
            <v>FRANCISCO CRUZ LOPEZ</v>
          </cell>
          <cell r="C48">
            <v>0</v>
          </cell>
          <cell r="D48">
            <v>0</v>
          </cell>
          <cell r="E48">
            <v>7618.0000239999999</v>
          </cell>
          <cell r="F48">
            <v>7618.0000239999999</v>
          </cell>
          <cell r="G48">
            <v>0</v>
          </cell>
          <cell r="H48">
            <v>0</v>
          </cell>
        </row>
        <row r="49">
          <cell r="A49" t="str">
            <v>1.1.1.3.1.1.185</v>
          </cell>
          <cell r="B49" t="str">
            <v>OLGA ARMINDA SALIM BALBOA</v>
          </cell>
          <cell r="C49">
            <v>31917.63200099998</v>
          </cell>
          <cell r="D49">
            <v>0</v>
          </cell>
          <cell r="E49">
            <v>0</v>
          </cell>
          <cell r="F49">
            <v>0</v>
          </cell>
          <cell r="G49">
            <v>31917.63200099998</v>
          </cell>
          <cell r="H49">
            <v>0</v>
          </cell>
        </row>
        <row r="50">
          <cell r="A50" t="str">
            <v>1.1.1.3.1.1.198</v>
          </cell>
          <cell r="B50" t="str">
            <v>JESUS IVAN MUÑOZ DIAZ</v>
          </cell>
          <cell r="C50">
            <v>127.23999999999978</v>
          </cell>
          <cell r="D50">
            <v>0</v>
          </cell>
          <cell r="E50">
            <v>0</v>
          </cell>
          <cell r="F50">
            <v>0</v>
          </cell>
          <cell r="G50">
            <v>127.23999999999978</v>
          </cell>
          <cell r="H50">
            <v>0</v>
          </cell>
        </row>
        <row r="51">
          <cell r="A51" t="str">
            <v>1.1.1.3.1.1.199</v>
          </cell>
          <cell r="B51" t="str">
            <v xml:space="preserve">PLANET MART SERVICES S.A DE C.V.  </v>
          </cell>
          <cell r="C51">
            <v>287550.743603996</v>
          </cell>
          <cell r="D51">
            <v>0</v>
          </cell>
          <cell r="E51">
            <v>182840.37160000001</v>
          </cell>
          <cell r="F51">
            <v>308430.74120000011</v>
          </cell>
          <cell r="G51">
            <v>161960.37400399591</v>
          </cell>
          <cell r="H51">
            <v>0</v>
          </cell>
        </row>
        <row r="52">
          <cell r="A52" t="str">
            <v>1.1.1.3.1.1.260</v>
          </cell>
          <cell r="B52" t="str">
            <v xml:space="preserve">ORTHOPEDICS HADAR, S.A. DE C.V.  </v>
          </cell>
          <cell r="C52">
            <v>24121.382201000175</v>
          </cell>
          <cell r="D52">
            <v>0</v>
          </cell>
          <cell r="E52">
            <v>0</v>
          </cell>
          <cell r="F52">
            <v>24121.382201</v>
          </cell>
          <cell r="G52">
            <v>0</v>
          </cell>
          <cell r="H52">
            <v>0</v>
          </cell>
        </row>
        <row r="53">
          <cell r="A53" t="str">
            <v>1.1.1.3.1.1.277</v>
          </cell>
          <cell r="B53" t="str">
            <v xml:space="preserve">CENTRO HOSPITALARIO MAC S.A. DE C.V.  </v>
          </cell>
          <cell r="C53">
            <v>75726.597998000012</v>
          </cell>
          <cell r="D53">
            <v>0</v>
          </cell>
          <cell r="E53">
            <v>21553.078400000009</v>
          </cell>
          <cell r="F53">
            <v>0</v>
          </cell>
          <cell r="G53">
            <v>97279.676398000025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15847.920000000042</v>
          </cell>
          <cell r="D54">
            <v>0</v>
          </cell>
          <cell r="E54">
            <v>46716.68</v>
          </cell>
          <cell r="F54">
            <v>25783.32</v>
          </cell>
          <cell r="G54">
            <v>36781.280000000042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0</v>
          </cell>
          <cell r="D55">
            <v>0</v>
          </cell>
          <cell r="E55">
            <v>440.00006400000001</v>
          </cell>
          <cell r="F55">
            <v>0</v>
          </cell>
          <cell r="G55">
            <v>440.00006400000001</v>
          </cell>
          <cell r="H55">
            <v>0</v>
          </cell>
        </row>
        <row r="56">
          <cell r="A56" t="str">
            <v>1.1.1.3.1.1.335</v>
          </cell>
          <cell r="B56" t="str">
            <v xml:space="preserve">PLATINUM MEDIC SOLUTIONS, S.A. DE C.V.  </v>
          </cell>
          <cell r="C56">
            <v>28928.19600100012</v>
          </cell>
          <cell r="D56">
            <v>0</v>
          </cell>
          <cell r="E56">
            <v>0</v>
          </cell>
          <cell r="F56">
            <v>28928.196</v>
          </cell>
          <cell r="G56">
            <v>0</v>
          </cell>
          <cell r="H56">
            <v>0</v>
          </cell>
        </row>
        <row r="57">
          <cell r="A57" t="str">
            <v>1.1.1.3.1.1.360</v>
          </cell>
          <cell r="B57" t="str">
            <v xml:space="preserve">SYS ATENCION MEDICA S.C.  </v>
          </cell>
          <cell r="C57">
            <v>0</v>
          </cell>
          <cell r="D57">
            <v>0</v>
          </cell>
          <cell r="E57">
            <v>5800</v>
          </cell>
          <cell r="F57">
            <v>5800</v>
          </cell>
          <cell r="G57">
            <v>0</v>
          </cell>
          <cell r="H57">
            <v>0</v>
          </cell>
        </row>
        <row r="58">
          <cell r="A58" t="str">
            <v>1.1.1.3.1.1.373</v>
          </cell>
          <cell r="B58" t="str">
            <v xml:space="preserve">PROVEEDORA GENUS S.A. DE C.V.  </v>
          </cell>
          <cell r="C58">
            <v>0</v>
          </cell>
          <cell r="D58">
            <v>0</v>
          </cell>
          <cell r="E58">
            <v>261139.20000000001</v>
          </cell>
          <cell r="F58">
            <v>261139.20000000001</v>
          </cell>
          <cell r="G58">
            <v>0</v>
          </cell>
          <cell r="H58">
            <v>0</v>
          </cell>
        </row>
        <row r="59">
          <cell r="A59" t="str">
            <v>1.1.1.3.1.1.376</v>
          </cell>
          <cell r="B59" t="str">
            <v xml:space="preserve">ORTOLAP DEL SURESTE SA DE CV  </v>
          </cell>
          <cell r="C59">
            <v>117977.8348</v>
          </cell>
          <cell r="D59">
            <v>0</v>
          </cell>
          <cell r="E59">
            <v>0</v>
          </cell>
          <cell r="F59">
            <v>0</v>
          </cell>
          <cell r="G59">
            <v>117977.8348</v>
          </cell>
          <cell r="H59">
            <v>0</v>
          </cell>
        </row>
        <row r="60">
          <cell r="A60" t="str">
            <v>1.1.1.3.1.1.384</v>
          </cell>
          <cell r="B60" t="str">
            <v xml:space="preserve">SURGICAL SKILLS SC  </v>
          </cell>
          <cell r="C60">
            <v>2900</v>
          </cell>
          <cell r="D60">
            <v>0</v>
          </cell>
          <cell r="E60">
            <v>17400</v>
          </cell>
          <cell r="F60">
            <v>17400</v>
          </cell>
          <cell r="G60">
            <v>2900</v>
          </cell>
          <cell r="H60">
            <v>0</v>
          </cell>
        </row>
        <row r="61">
          <cell r="A61" t="str">
            <v>1.1.1.3.1.1.388</v>
          </cell>
          <cell r="B61" t="str">
            <v>KARINA ALEJANDRA MEDINA TENA</v>
          </cell>
          <cell r="C61">
            <v>17591.9568</v>
          </cell>
          <cell r="D61">
            <v>0</v>
          </cell>
          <cell r="E61">
            <v>0</v>
          </cell>
          <cell r="F61">
            <v>17591.9568</v>
          </cell>
          <cell r="G61">
            <v>0</v>
          </cell>
          <cell r="H61">
            <v>0</v>
          </cell>
        </row>
        <row r="62">
          <cell r="A62" t="str">
            <v>1.1.1.3.1.1.393</v>
          </cell>
          <cell r="B62" t="str">
            <v xml:space="preserve">GRUPO ORTOPEDICO DAVOS, S.A. DE C.V.  </v>
          </cell>
          <cell r="C62">
            <v>0</v>
          </cell>
          <cell r="D62">
            <v>0</v>
          </cell>
          <cell r="E62">
            <v>23800.000255999999</v>
          </cell>
          <cell r="F62">
            <v>23800.000255999999</v>
          </cell>
          <cell r="G62">
            <v>0</v>
          </cell>
          <cell r="H62">
            <v>0</v>
          </cell>
        </row>
        <row r="63">
          <cell r="A63" t="str">
            <v>1.1.1.3.1.1.406</v>
          </cell>
          <cell r="B63" t="str">
            <v xml:space="preserve">CADE INSTRUMENTS &amp;amp; TECH, S.A. DE C.V.  </v>
          </cell>
          <cell r="C63">
            <v>27459.287999999986</v>
          </cell>
          <cell r="D63">
            <v>0</v>
          </cell>
          <cell r="E63">
            <v>4373.2464</v>
          </cell>
          <cell r="F63">
            <v>30939.288001000001</v>
          </cell>
          <cell r="G63">
            <v>893.2463989999851</v>
          </cell>
          <cell r="H63">
            <v>0</v>
          </cell>
        </row>
        <row r="64">
          <cell r="A64" t="str">
            <v>1.1.1.3.1.1.415</v>
          </cell>
          <cell r="B64" t="str">
            <v>KARLA ALEXANDRA ARTEAGA MEJIA</v>
          </cell>
          <cell r="C64">
            <v>341.76919999999882</v>
          </cell>
          <cell r="D64">
            <v>0</v>
          </cell>
          <cell r="E64">
            <v>0</v>
          </cell>
          <cell r="F64">
            <v>0</v>
          </cell>
          <cell r="G64">
            <v>341.76919999999882</v>
          </cell>
          <cell r="H64">
            <v>0</v>
          </cell>
        </row>
        <row r="65">
          <cell r="A65" t="str">
            <v>1.1.1.3.1.1.422</v>
          </cell>
          <cell r="B65" t="str">
            <v>LUCIO MIGUEL MARTINEZ FLORES</v>
          </cell>
          <cell r="C65">
            <v>360.0001999999804</v>
          </cell>
          <cell r="D65">
            <v>0</v>
          </cell>
          <cell r="E65">
            <v>0</v>
          </cell>
          <cell r="F65">
            <v>0</v>
          </cell>
          <cell r="G65">
            <v>360.0001999999804</v>
          </cell>
          <cell r="H65">
            <v>0</v>
          </cell>
        </row>
        <row r="66">
          <cell r="A66" t="str">
            <v>1.1.1.3.1.1.424</v>
          </cell>
          <cell r="B66" t="str">
            <v>CESAR RIOS LEGASPI</v>
          </cell>
          <cell r="C66">
            <v>118.98959999999988</v>
          </cell>
          <cell r="D66">
            <v>0</v>
          </cell>
          <cell r="E66">
            <v>0</v>
          </cell>
          <cell r="F66">
            <v>118.9896</v>
          </cell>
          <cell r="G66">
            <v>0</v>
          </cell>
          <cell r="H66">
            <v>0</v>
          </cell>
        </row>
        <row r="67">
          <cell r="A67" t="str">
            <v>1.1.1.3.1.1.425</v>
          </cell>
          <cell r="B67" t="str">
            <v>MARIA ANTONIETA VAZQUEZ BOJORQUEZ</v>
          </cell>
          <cell r="C67">
            <v>33799.999960000001</v>
          </cell>
          <cell r="D67">
            <v>0</v>
          </cell>
          <cell r="E67">
            <v>0</v>
          </cell>
          <cell r="F67">
            <v>33799.999960000001</v>
          </cell>
          <cell r="G67">
            <v>0</v>
          </cell>
          <cell r="H67">
            <v>0</v>
          </cell>
        </row>
        <row r="68">
          <cell r="A68" t="str">
            <v>1.1.1.3.1.1.426</v>
          </cell>
          <cell r="B68" t="str">
            <v>HECTOR MARIO PEREZ VILLAREAL</v>
          </cell>
          <cell r="C68">
            <v>0</v>
          </cell>
          <cell r="D68">
            <v>0</v>
          </cell>
          <cell r="E68">
            <v>4408</v>
          </cell>
          <cell r="F68">
            <v>4408</v>
          </cell>
          <cell r="G68">
            <v>0</v>
          </cell>
          <cell r="H68">
            <v>0</v>
          </cell>
        </row>
        <row r="69">
          <cell r="A69" t="str">
            <v>1.1.1.3.1.1.427</v>
          </cell>
          <cell r="B69" t="str">
            <v>YOLANDA MARTHA ESPINOSA PEREZ</v>
          </cell>
          <cell r="C69">
            <v>0</v>
          </cell>
          <cell r="D69">
            <v>0</v>
          </cell>
          <cell r="E69">
            <v>24246.378000000001</v>
          </cell>
          <cell r="F69">
            <v>24246.378000000001</v>
          </cell>
          <cell r="G69">
            <v>0</v>
          </cell>
          <cell r="H69">
            <v>0</v>
          </cell>
        </row>
        <row r="70">
          <cell r="A70" t="str">
            <v>1.1.1.3.1.1.428</v>
          </cell>
          <cell r="B70" t="str">
            <v>ANGELINA CATALINA GARCIA LOURDES GUTIERREZ</v>
          </cell>
          <cell r="C70">
            <v>0</v>
          </cell>
          <cell r="D70">
            <v>0</v>
          </cell>
          <cell r="E70">
            <v>3062.4</v>
          </cell>
          <cell r="F70">
            <v>3062.4</v>
          </cell>
          <cell r="G70">
            <v>0</v>
          </cell>
          <cell r="H70">
            <v>0</v>
          </cell>
        </row>
        <row r="71">
          <cell r="A71" t="str">
            <v>1.1.1.3.1.1.429</v>
          </cell>
          <cell r="B71" t="str">
            <v>EMANUEL EDGAR RUIZ AGUILAR</v>
          </cell>
          <cell r="C71">
            <v>0</v>
          </cell>
          <cell r="D71">
            <v>0</v>
          </cell>
          <cell r="E71">
            <v>13321.93996</v>
          </cell>
          <cell r="F71">
            <v>12765.619961670391</v>
          </cell>
          <cell r="G71">
            <v>556.31999832960901</v>
          </cell>
          <cell r="H71">
            <v>0</v>
          </cell>
        </row>
        <row r="72">
          <cell r="A72" t="str">
            <v>1.1.1.3.2</v>
          </cell>
          <cell r="B72" t="str">
            <v xml:space="preserve"> A CARGO DE OTROS DEUDORES </v>
          </cell>
          <cell r="C72">
            <v>285909.79945575964</v>
          </cell>
          <cell r="D72">
            <v>0</v>
          </cell>
          <cell r="E72">
            <v>34103.466399999998</v>
          </cell>
          <cell r="F72">
            <v>33989.81</v>
          </cell>
          <cell r="G72">
            <v>286023.45585575962</v>
          </cell>
          <cell r="H72">
            <v>0</v>
          </cell>
        </row>
        <row r="73">
          <cell r="A73" t="str">
            <v>1.1.1.3.2.3</v>
          </cell>
          <cell r="B73" t="str">
            <v xml:space="preserve"> FUNCIONARIOS Y EMPLEADOS </v>
          </cell>
          <cell r="C73">
            <v>20000.000000000011</v>
          </cell>
          <cell r="D73">
            <v>0</v>
          </cell>
          <cell r="E73">
            <v>0</v>
          </cell>
          <cell r="F73">
            <v>0</v>
          </cell>
          <cell r="G73">
            <v>20000.000000000011</v>
          </cell>
          <cell r="H73">
            <v>0</v>
          </cell>
        </row>
        <row r="74">
          <cell r="A74" t="str">
            <v>1.1.1.3.2.3.1</v>
          </cell>
          <cell r="B74" t="str">
            <v xml:space="preserve"> PRESTAMOS A EMPLEADOS DIRECTO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</v>
          </cell>
          <cell r="B75" t="str">
            <v xml:space="preserve"> JULIO CESAR FUENTES MENDOZA 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1.1.1.3.2.3.1.6.1</v>
          </cell>
          <cell r="B76" t="str">
            <v>JULIO CESAR FUENTES MENDOZA 12/08/2021 PRESTAMO PERSONAL 20,000.00 Tasa: 0.00 Plazo: 0 Sin definir</v>
          </cell>
          <cell r="C76">
            <v>20000</v>
          </cell>
          <cell r="D76">
            <v>0</v>
          </cell>
          <cell r="E76">
            <v>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1.1.1.3.2.4</v>
          </cell>
          <cell r="B77" t="str">
            <v xml:space="preserve"> DEUDORES DIVERSOS </v>
          </cell>
          <cell r="C77">
            <v>21437.229455759632</v>
          </cell>
          <cell r="D77">
            <v>0</v>
          </cell>
          <cell r="E77">
            <v>34103.466399999998</v>
          </cell>
          <cell r="F77">
            <v>33989.81</v>
          </cell>
          <cell r="G77">
            <v>21550.885855759632</v>
          </cell>
          <cell r="H77">
            <v>0</v>
          </cell>
        </row>
        <row r="78">
          <cell r="A78" t="str">
            <v>1.1.1.3.2.4.1</v>
          </cell>
          <cell r="B78" t="str">
            <v xml:space="preserve"> DEUDORES DIVERSOS </v>
          </cell>
          <cell r="C78">
            <v>21437.229455759632</v>
          </cell>
          <cell r="D78">
            <v>0</v>
          </cell>
          <cell r="E78">
            <v>34103.466399999998</v>
          </cell>
          <cell r="F78">
            <v>33989.81</v>
          </cell>
          <cell r="G78">
            <v>21550.885855759632</v>
          </cell>
          <cell r="H78">
            <v>0</v>
          </cell>
        </row>
        <row r="79">
          <cell r="A79" t="str">
            <v>1.1.1.3.2.4.1.7</v>
          </cell>
          <cell r="B79" t="str">
            <v xml:space="preserve">DIVERSOS  </v>
          </cell>
          <cell r="C79">
            <v>2051.0034480000031</v>
          </cell>
          <cell r="D79">
            <v>0</v>
          </cell>
          <cell r="E79">
            <v>113.6564</v>
          </cell>
          <cell r="F79">
            <v>0</v>
          </cell>
          <cell r="G79">
            <v>2164.659848000003</v>
          </cell>
          <cell r="H79">
            <v>0</v>
          </cell>
        </row>
        <row r="80">
          <cell r="A80" t="str">
            <v>1.1.1.3.2.4.1.8</v>
          </cell>
          <cell r="B80" t="str">
            <v xml:space="preserve"> LOURDES VELAZQUEZ MERIN </v>
          </cell>
          <cell r="C80">
            <v>5443.0500000000029</v>
          </cell>
          <cell r="D80">
            <v>0</v>
          </cell>
          <cell r="E80">
            <v>33989.81</v>
          </cell>
          <cell r="F80">
            <v>33989.81</v>
          </cell>
          <cell r="G80">
            <v>5443.0500000000029</v>
          </cell>
          <cell r="H80">
            <v>0</v>
          </cell>
        </row>
        <row r="81">
          <cell r="A81" t="str">
            <v>1.1.1.3.2.4.1.11</v>
          </cell>
          <cell r="B81" t="str">
            <v>JULIO CESAR FUENTES MENDOZA</v>
          </cell>
          <cell r="C81">
            <v>13943.178</v>
          </cell>
          <cell r="D81">
            <v>0</v>
          </cell>
          <cell r="E81">
            <v>0</v>
          </cell>
          <cell r="F81">
            <v>0</v>
          </cell>
          <cell r="G81">
            <v>13943.178</v>
          </cell>
          <cell r="H81">
            <v>0</v>
          </cell>
        </row>
        <row r="82">
          <cell r="A82" t="str">
            <v>1.1.1.3.2.5</v>
          </cell>
          <cell r="B82" t="str">
            <v xml:space="preserve"> IMPUESTOS A FAVOR </v>
          </cell>
          <cell r="C82">
            <v>244472.56999999998</v>
          </cell>
          <cell r="D82">
            <v>0</v>
          </cell>
          <cell r="E82">
            <v>0</v>
          </cell>
          <cell r="F82">
            <v>0</v>
          </cell>
          <cell r="G82">
            <v>244472.56999999998</v>
          </cell>
          <cell r="H82">
            <v>0</v>
          </cell>
        </row>
        <row r="83">
          <cell r="A83" t="str">
            <v>1.1.1.3.2.5.1</v>
          </cell>
          <cell r="B83" t="str">
            <v>IVA A FAVOR</v>
          </cell>
          <cell r="C83">
            <v>-0.15000000001600711</v>
          </cell>
          <cell r="D83">
            <v>0</v>
          </cell>
          <cell r="E83">
            <v>0</v>
          </cell>
          <cell r="F83">
            <v>0</v>
          </cell>
          <cell r="G83">
            <v>-0.15000000001600711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1.1.1.3.2.5.7</v>
          </cell>
          <cell r="B86" t="str">
            <v>PAGO DE LO INDEBIDO</v>
          </cell>
          <cell r="C86">
            <v>1186.7199999999998</v>
          </cell>
          <cell r="D86">
            <v>0</v>
          </cell>
          <cell r="E86">
            <v>0</v>
          </cell>
          <cell r="F86">
            <v>0</v>
          </cell>
          <cell r="G86">
            <v>1186.7199999999998</v>
          </cell>
          <cell r="H86">
            <v>0</v>
          </cell>
        </row>
        <row r="87">
          <cell r="A87" t="str">
            <v>1.1.1.5</v>
          </cell>
          <cell r="B87" t="str">
            <v xml:space="preserve"> INVENTARIOS </v>
          </cell>
          <cell r="C87">
            <v>11249940.866197009</v>
          </cell>
          <cell r="D87">
            <v>0</v>
          </cell>
          <cell r="E87">
            <v>906790.55999999982</v>
          </cell>
          <cell r="F87">
            <v>655376.80650799989</v>
          </cell>
          <cell r="G87">
            <v>11501354.619689003</v>
          </cell>
          <cell r="H87">
            <v>0</v>
          </cell>
        </row>
        <row r="88">
          <cell r="A88" t="str">
            <v>1.1.1.5.1</v>
          </cell>
          <cell r="B88" t="str">
            <v xml:space="preserve"> PRODUCTOS TERMINADOS </v>
          </cell>
          <cell r="C88">
            <v>11249940.866197007</v>
          </cell>
          <cell r="D88">
            <v>0</v>
          </cell>
          <cell r="E88">
            <v>906790.55999999982</v>
          </cell>
          <cell r="F88">
            <v>655376.80650799989</v>
          </cell>
          <cell r="G88">
            <v>11501354.619689001</v>
          </cell>
          <cell r="H88">
            <v>0</v>
          </cell>
        </row>
        <row r="89">
          <cell r="A89" t="str">
            <v>1.1.1.5.1.1</v>
          </cell>
          <cell r="B89" t="str">
            <v xml:space="preserve"> ALMACÉN GENERAL </v>
          </cell>
          <cell r="C89">
            <v>11432018.567029005</v>
          </cell>
          <cell r="D89">
            <v>0</v>
          </cell>
          <cell r="E89">
            <v>906607.01146899979</v>
          </cell>
          <cell r="F89">
            <v>655376.80650799989</v>
          </cell>
          <cell r="G89">
            <v>11683248.771989999</v>
          </cell>
          <cell r="H89">
            <v>0</v>
          </cell>
        </row>
        <row r="90">
          <cell r="A90" t="str">
            <v>1.1.1.5.1.3</v>
          </cell>
          <cell r="B90" t="str">
            <v xml:space="preserve"> ALMACEN REMISIONES </v>
          </cell>
          <cell r="C90">
            <v>61560.354234000391</v>
          </cell>
          <cell r="D90">
            <v>0</v>
          </cell>
          <cell r="E90">
            <v>60.742631000000003</v>
          </cell>
          <cell r="F90">
            <v>0</v>
          </cell>
          <cell r="G90">
            <v>61621.096865000385</v>
          </cell>
          <cell r="H90">
            <v>0</v>
          </cell>
        </row>
        <row r="91">
          <cell r="A91" t="str">
            <v>1.1.1.5.1.4</v>
          </cell>
          <cell r="B91" t="str">
            <v xml:space="preserve"> ALMACÉN CONSIGNACION </v>
          </cell>
          <cell r="C91">
            <v>491.25938200000473</v>
          </cell>
          <cell r="D91">
            <v>0</v>
          </cell>
          <cell r="E91">
            <v>0</v>
          </cell>
          <cell r="F91">
            <v>0</v>
          </cell>
          <cell r="G91">
            <v>491.25938200000473</v>
          </cell>
          <cell r="H91">
            <v>0</v>
          </cell>
        </row>
        <row r="92">
          <cell r="A92" t="str">
            <v>1.1.1.5.1.5</v>
          </cell>
          <cell r="B92" t="str">
            <v xml:space="preserve"> ALMACÉN QUERÉTARO </v>
          </cell>
          <cell r="C92">
            <v>-1603.5287360000411</v>
          </cell>
          <cell r="D92">
            <v>0</v>
          </cell>
          <cell r="E92">
            <v>0</v>
          </cell>
          <cell r="F92">
            <v>0</v>
          </cell>
          <cell r="G92">
            <v>-1603.5287360000411</v>
          </cell>
          <cell r="H92">
            <v>0</v>
          </cell>
        </row>
        <row r="93">
          <cell r="A93" t="str">
            <v>1.1.1.5.1.6</v>
          </cell>
          <cell r="B93" t="str">
            <v xml:space="preserve"> ALMACÉN MEDSTENT </v>
          </cell>
          <cell r="C93">
            <v>-242525.7898669992</v>
          </cell>
          <cell r="D93">
            <v>0</v>
          </cell>
          <cell r="E93">
            <v>122.80589999999999</v>
          </cell>
          <cell r="F93">
            <v>0</v>
          </cell>
          <cell r="G93">
            <v>-242402.98396699922</v>
          </cell>
          <cell r="H93">
            <v>0</v>
          </cell>
        </row>
        <row r="94">
          <cell r="A94" t="str">
            <v>1.1.1.9</v>
          </cell>
          <cell r="B94" t="str">
            <v xml:space="preserve"> PAGOS ANTICIPADOS </v>
          </cell>
          <cell r="C94">
            <v>97735.83219224037</v>
          </cell>
          <cell r="D94">
            <v>0</v>
          </cell>
          <cell r="E94">
            <v>79519.03</v>
          </cell>
          <cell r="F94">
            <v>111518.73</v>
          </cell>
          <cell r="G94">
            <v>65736.132192240373</v>
          </cell>
          <cell r="H94">
            <v>0</v>
          </cell>
        </row>
        <row r="95">
          <cell r="A95" t="str">
            <v>1.1.1.9.1</v>
          </cell>
          <cell r="B95" t="str">
            <v xml:space="preserve"> ANTICIPO A PROVEEDORES </v>
          </cell>
          <cell r="C95">
            <v>52062.362192240362</v>
          </cell>
          <cell r="D95">
            <v>0</v>
          </cell>
          <cell r="E95">
            <v>73385.37</v>
          </cell>
          <cell r="F95">
            <v>111518.73</v>
          </cell>
          <cell r="G95">
            <v>13929.002192240363</v>
          </cell>
          <cell r="H95">
            <v>0</v>
          </cell>
        </row>
        <row r="96">
          <cell r="A96" t="str">
            <v>1.1.1.9.1.1</v>
          </cell>
          <cell r="B96" t="str">
            <v xml:space="preserve"> ANTICIPO A PROVEEDORES NACIONAL </v>
          </cell>
          <cell r="C96">
            <v>52062.362192240362</v>
          </cell>
          <cell r="D96">
            <v>0</v>
          </cell>
          <cell r="E96">
            <v>73385.37</v>
          </cell>
          <cell r="F96">
            <v>111518.73</v>
          </cell>
          <cell r="G96">
            <v>13929.002192240363</v>
          </cell>
          <cell r="H96">
            <v>0</v>
          </cell>
        </row>
        <row r="97">
          <cell r="A97" t="str">
            <v>1.1.1.9.1.1.9</v>
          </cell>
          <cell r="B97" t="str">
            <v xml:space="preserve">VOLKSWAGEN LEASING SA DE CV  </v>
          </cell>
          <cell r="C97">
            <v>0</v>
          </cell>
          <cell r="D97">
            <v>0</v>
          </cell>
          <cell r="E97">
            <v>19306.12</v>
          </cell>
          <cell r="F97">
            <v>19306.12</v>
          </cell>
          <cell r="G97">
            <v>0</v>
          </cell>
          <cell r="H97">
            <v>0</v>
          </cell>
        </row>
        <row r="98">
          <cell r="A98" t="str">
            <v>1.1.1.9.1.1.10</v>
          </cell>
          <cell r="B98" t="str">
            <v xml:space="preserve">SERVICONTACTO CORPORATIVO Y MULTIEMPRESARIAL ARL, S.A. DE C.V.  </v>
          </cell>
          <cell r="C98">
            <v>0</v>
          </cell>
          <cell r="D98">
            <v>0</v>
          </cell>
          <cell r="E98">
            <v>21715.200000000001</v>
          </cell>
          <cell r="F98">
            <v>21715.200000000001</v>
          </cell>
          <cell r="G98">
            <v>0</v>
          </cell>
          <cell r="H98">
            <v>0</v>
          </cell>
        </row>
        <row r="99">
          <cell r="A99" t="str">
            <v>1.1.1.9.1.1.11</v>
          </cell>
          <cell r="B99" t="str">
            <v xml:space="preserve">SERVICIO GASOLINERO XOLA SA DE CV  </v>
          </cell>
          <cell r="C99">
            <v>10000</v>
          </cell>
          <cell r="D99">
            <v>0</v>
          </cell>
          <cell r="E99">
            <v>10000</v>
          </cell>
          <cell r="F99">
            <v>10000</v>
          </cell>
          <cell r="G99">
            <v>10000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38133.359999999986</v>
          </cell>
          <cell r="D100">
            <v>0</v>
          </cell>
          <cell r="E100">
            <v>0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1.1.1.9.1.1.21</v>
          </cell>
          <cell r="B101" t="str">
            <v xml:space="preserve">ADT Private Security Services de México S.A. de C.V.  </v>
          </cell>
          <cell r="C101">
            <v>0</v>
          </cell>
          <cell r="D101">
            <v>0</v>
          </cell>
          <cell r="E101">
            <v>1463.17</v>
          </cell>
          <cell r="F101">
            <v>1463.17</v>
          </cell>
          <cell r="G101">
            <v>0</v>
          </cell>
          <cell r="H101">
            <v>0</v>
          </cell>
        </row>
        <row r="102">
          <cell r="A102" t="str">
            <v>1.1.1.9.1.1.24</v>
          </cell>
          <cell r="B102" t="str">
            <v xml:space="preserve">Car Mart Comunicaciones, S.A. de C.V.  </v>
          </cell>
          <cell r="C102">
            <v>0</v>
          </cell>
          <cell r="D102">
            <v>0</v>
          </cell>
          <cell r="E102">
            <v>6027.36</v>
          </cell>
          <cell r="F102">
            <v>6027.36</v>
          </cell>
          <cell r="G102">
            <v>0</v>
          </cell>
          <cell r="H102">
            <v>0</v>
          </cell>
        </row>
        <row r="103">
          <cell r="A103" t="str">
            <v>1.1.1.9.1.1.41</v>
          </cell>
          <cell r="B103" t="str">
            <v xml:space="preserve">MATTAR ISSI SERVICES S.A. DE C.V.  </v>
          </cell>
          <cell r="C103">
            <v>0</v>
          </cell>
          <cell r="D103">
            <v>0</v>
          </cell>
          <cell r="E103">
            <v>3273.52</v>
          </cell>
          <cell r="F103">
            <v>3273.52</v>
          </cell>
          <cell r="G103">
            <v>0</v>
          </cell>
          <cell r="H103">
            <v>0</v>
          </cell>
        </row>
        <row r="104">
          <cell r="A104" t="str">
            <v>1.1.1.9.1.1.52</v>
          </cell>
          <cell r="B104" t="str">
            <v>LOURDES VELAZQUEZ MERIN</v>
          </cell>
          <cell r="C104">
            <v>449</v>
          </cell>
          <cell r="D104">
            <v>0</v>
          </cell>
          <cell r="E104">
            <v>0</v>
          </cell>
          <cell r="F104">
            <v>0</v>
          </cell>
          <cell r="G104">
            <v>449</v>
          </cell>
          <cell r="H104">
            <v>0</v>
          </cell>
        </row>
        <row r="105">
          <cell r="A105" t="str">
            <v>1.1.1.9.1.1.54</v>
          </cell>
          <cell r="B105" t="str">
            <v xml:space="preserve">TEMPO MEDICAL, SA DE CV  </v>
          </cell>
          <cell r="C105">
            <v>3480</v>
          </cell>
          <cell r="D105">
            <v>0</v>
          </cell>
          <cell r="E105">
            <v>0</v>
          </cell>
          <cell r="F105">
            <v>0</v>
          </cell>
          <cell r="G105">
            <v>3480</v>
          </cell>
          <cell r="H105">
            <v>0</v>
          </cell>
        </row>
        <row r="106">
          <cell r="A106" t="str">
            <v>1.1.1.9.1.1.56</v>
          </cell>
          <cell r="B106" t="str">
            <v xml:space="preserve">VIRGINIA DIAZ NAJERA  </v>
          </cell>
          <cell r="C106">
            <v>0</v>
          </cell>
          <cell r="D106">
            <v>0</v>
          </cell>
          <cell r="E106">
            <v>11600</v>
          </cell>
          <cell r="F106">
            <v>11600</v>
          </cell>
          <cell r="G106">
            <v>0</v>
          </cell>
          <cell r="H106">
            <v>0</v>
          </cell>
        </row>
        <row r="107">
          <cell r="A107" t="str">
            <v>1.1.1.9.7</v>
          </cell>
          <cell r="B107" t="str">
            <v xml:space="preserve"> SEGUROS Y FIANZAS PAGADAS POR ANTICIPADO </v>
          </cell>
          <cell r="C107">
            <v>45673.47</v>
          </cell>
          <cell r="D107">
            <v>0</v>
          </cell>
          <cell r="E107">
            <v>6133.66</v>
          </cell>
          <cell r="F107">
            <v>0</v>
          </cell>
          <cell r="G107">
            <v>51807.130000000005</v>
          </cell>
          <cell r="H107">
            <v>0</v>
          </cell>
        </row>
        <row r="108">
          <cell r="A108" t="str">
            <v>1.1.1.9.7.1</v>
          </cell>
          <cell r="B108" t="str">
            <v xml:space="preserve"> SEGUROS Y FIANZAS PAGADOS POR ANTICIPADO NACIONAL </v>
          </cell>
          <cell r="C108">
            <v>45673.47</v>
          </cell>
          <cell r="D108">
            <v>0</v>
          </cell>
          <cell r="E108">
            <v>6133.66</v>
          </cell>
          <cell r="F108">
            <v>0</v>
          </cell>
          <cell r="G108">
            <v>51807.130000000005</v>
          </cell>
          <cell r="H108">
            <v>0</v>
          </cell>
        </row>
        <row r="109">
          <cell r="A109" t="str">
            <v>1.1.1.9.7.1.1</v>
          </cell>
          <cell r="B109" t="str">
            <v xml:space="preserve">VOLKSWAGEN LEASING SA DE CV  </v>
          </cell>
          <cell r="C109">
            <v>45673.47</v>
          </cell>
          <cell r="D109">
            <v>0</v>
          </cell>
          <cell r="E109">
            <v>6133.66</v>
          </cell>
          <cell r="F109">
            <v>0</v>
          </cell>
          <cell r="G109">
            <v>51807.130000000005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1964399.322996421</v>
          </cell>
          <cell r="D110">
            <v>0</v>
          </cell>
          <cell r="E110">
            <v>437526.26425099437</v>
          </cell>
          <cell r="F110">
            <v>397059.41195099475</v>
          </cell>
          <cell r="G110">
            <v>2004866.1752964207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-1502.6960340400919</v>
          </cell>
          <cell r="D111">
            <v>0</v>
          </cell>
          <cell r="E111">
            <v>198564.74195099471</v>
          </cell>
          <cell r="F111">
            <v>198564.74</v>
          </cell>
          <cell r="G111">
            <v>-1502.6940830453759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-1502.69283404015</v>
          </cell>
          <cell r="D112">
            <v>0</v>
          </cell>
          <cell r="E112">
            <v>198564.74195099471</v>
          </cell>
          <cell r="F112">
            <v>198564.74</v>
          </cell>
          <cell r="G112">
            <v>-1502.690883045434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-1502.69283404015</v>
          </cell>
          <cell r="D113">
            <v>0</v>
          </cell>
          <cell r="E113">
            <v>198564.74195099471</v>
          </cell>
          <cell r="F113">
            <v>198564.74</v>
          </cell>
          <cell r="G113">
            <v>-1502.690883045434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1965564.7590304611</v>
          </cell>
          <cell r="D114">
            <v>0</v>
          </cell>
          <cell r="E114">
            <v>238697.7222999997</v>
          </cell>
          <cell r="F114">
            <v>198154.67195099479</v>
          </cell>
          <cell r="G114">
            <v>2006107.8093794661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1965564.7591304611</v>
          </cell>
          <cell r="D115">
            <v>0</v>
          </cell>
          <cell r="E115">
            <v>238697.7222999997</v>
          </cell>
          <cell r="F115">
            <v>198154.67195099479</v>
          </cell>
          <cell r="G115">
            <v>2006107.8094794662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1965564.7591304611</v>
          </cell>
          <cell r="D116">
            <v>0</v>
          </cell>
          <cell r="E116">
            <v>238697.7222999997</v>
          </cell>
          <cell r="F116">
            <v>198154.67195099479</v>
          </cell>
          <cell r="G116">
            <v>2006107.8094794662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337.26000000000204</v>
          </cell>
          <cell r="D117">
            <v>0</v>
          </cell>
          <cell r="E117">
            <v>263.8</v>
          </cell>
          <cell r="F117">
            <v>340</v>
          </cell>
          <cell r="G117">
            <v>261.06000000000205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337.26000000000204</v>
          </cell>
          <cell r="D118">
            <v>0</v>
          </cell>
          <cell r="E118">
            <v>263.8</v>
          </cell>
          <cell r="F118">
            <v>340</v>
          </cell>
          <cell r="G118">
            <v>261.06000000000205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337.26000000000204</v>
          </cell>
          <cell r="D119">
            <v>0</v>
          </cell>
          <cell r="E119">
            <v>263.8</v>
          </cell>
          <cell r="F119">
            <v>340</v>
          </cell>
          <cell r="G119">
            <v>261.06000000000205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3441636.8335000337</v>
          </cell>
          <cell r="D120">
            <v>0</v>
          </cell>
          <cell r="E120">
            <v>0</v>
          </cell>
          <cell r="F120">
            <v>61801.488100000046</v>
          </cell>
          <cell r="G120">
            <v>3379835.3454000331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3354706.3935000338</v>
          </cell>
          <cell r="D121">
            <v>0</v>
          </cell>
          <cell r="E121">
            <v>0</v>
          </cell>
          <cell r="F121">
            <v>61801.488100000046</v>
          </cell>
          <cell r="G121">
            <v>3292904.9054000331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10925791.3191</v>
          </cell>
          <cell r="D122">
            <v>0</v>
          </cell>
          <cell r="E122">
            <v>0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7571084.9255999662</v>
          </cell>
          <cell r="E137">
            <v>0</v>
          </cell>
          <cell r="F137">
            <v>61801.488100000046</v>
          </cell>
          <cell r="G137">
            <v>0</v>
          </cell>
          <cell r="H137">
            <v>7632886.4136999669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4072947.2384999939</v>
          </cell>
          <cell r="E138">
            <v>0</v>
          </cell>
          <cell r="F138">
            <v>59874.159400000048</v>
          </cell>
          <cell r="G138">
            <v>0</v>
          </cell>
          <cell r="H138">
            <v>4132821.3978999942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62392.257999999973</v>
          </cell>
          <cell r="E139">
            <v>0</v>
          </cell>
          <cell r="F139">
            <v>1559.806</v>
          </cell>
          <cell r="G139">
            <v>0</v>
          </cell>
          <cell r="H139">
            <v>63952.063999999969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6849.1924000000117</v>
          </cell>
          <cell r="E140">
            <v>0</v>
          </cell>
          <cell r="F140">
            <v>102.9757</v>
          </cell>
          <cell r="G140">
            <v>0</v>
          </cell>
          <cell r="H140">
            <v>6952.1681000000117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3402996.2366999728</v>
          </cell>
          <cell r="E141">
            <v>0</v>
          </cell>
          <cell r="F141">
            <v>264.54700000000003</v>
          </cell>
          <cell r="G141">
            <v>0</v>
          </cell>
          <cell r="H141">
            <v>3403260.7836999726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15427006.850554628</v>
          </cell>
          <cell r="E147">
            <v>2261543.2330351863</v>
          </cell>
          <cell r="F147">
            <v>2486566.4489136692</v>
          </cell>
          <cell r="G147">
            <v>0</v>
          </cell>
          <cell r="H147">
            <v>15652030.066433111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15427006.850554628</v>
          </cell>
          <cell r="E148">
            <v>2261543.2330351863</v>
          </cell>
          <cell r="F148">
            <v>2486566.4489136692</v>
          </cell>
          <cell r="G148">
            <v>0</v>
          </cell>
          <cell r="H148">
            <v>15652030.066433111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14361598.153206252</v>
          </cell>
          <cell r="E149">
            <v>1455581.1806999987</v>
          </cell>
          <cell r="F149">
            <v>1763467.7360999985</v>
          </cell>
          <cell r="G149">
            <v>0</v>
          </cell>
          <cell r="H149">
            <v>14669484.708606251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14361598.153206252</v>
          </cell>
          <cell r="E150">
            <v>1455581.1806999987</v>
          </cell>
          <cell r="F150">
            <v>1763467.7360999985</v>
          </cell>
          <cell r="G150">
            <v>0</v>
          </cell>
          <cell r="H150">
            <v>14669484.708606251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1147236.5200000005</v>
          </cell>
          <cell r="E151">
            <v>115536</v>
          </cell>
          <cell r="F151">
            <v>98739.199999999997</v>
          </cell>
          <cell r="G151">
            <v>0</v>
          </cell>
          <cell r="H151">
            <v>1130439.7200000004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1288780.0175999999</v>
          </cell>
          <cell r="E152">
            <v>687227.72999999986</v>
          </cell>
          <cell r="F152">
            <v>951206.46029999945</v>
          </cell>
          <cell r="G152">
            <v>0</v>
          </cell>
          <cell r="H152">
            <v>1552758.7478999994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0</v>
          </cell>
          <cell r="G154">
            <v>0</v>
          </cell>
          <cell r="H154">
            <v>0.99999999906867743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3364.4</v>
          </cell>
          <cell r="F155">
            <v>3364.4</v>
          </cell>
          <cell r="G155">
            <v>0</v>
          </cell>
          <cell r="H155">
            <v>0</v>
          </cell>
        </row>
        <row r="156">
          <cell r="A156" t="str">
            <v>1.2.1.1.1.9</v>
          </cell>
          <cell r="B156" t="str">
            <v xml:space="preserve">INGENIERIA Y TECNOLOGIA ESPECIALIZADA ARMANI SA DE CV  </v>
          </cell>
          <cell r="C156">
            <v>0</v>
          </cell>
          <cell r="D156">
            <v>0</v>
          </cell>
          <cell r="E156">
            <v>258400.44</v>
          </cell>
          <cell r="F156">
            <v>311703.59999999998</v>
          </cell>
          <cell r="G156">
            <v>0</v>
          </cell>
          <cell r="H156">
            <v>53303.159999999974</v>
          </cell>
        </row>
        <row r="157">
          <cell r="A157" t="str">
            <v>1.2.1.1.1.11</v>
          </cell>
          <cell r="B157" t="str">
            <v xml:space="preserve">CLS MEDICA EN ORTOPEDIA S DE RL DE CV  </v>
          </cell>
          <cell r="C157">
            <v>0</v>
          </cell>
          <cell r="D157">
            <v>521940.37999999989</v>
          </cell>
          <cell r="E157">
            <v>0</v>
          </cell>
          <cell r="F157">
            <v>0</v>
          </cell>
          <cell r="G157">
            <v>0</v>
          </cell>
          <cell r="H157">
            <v>521940.37999999989</v>
          </cell>
        </row>
        <row r="158">
          <cell r="A158" t="str">
            <v>1.2.1.1.1.12</v>
          </cell>
          <cell r="B158" t="str">
            <v xml:space="preserve">MOISES VELAZQUEZ MERIN  </v>
          </cell>
          <cell r="C158">
            <v>0</v>
          </cell>
          <cell r="D158">
            <v>12238.000399999903</v>
          </cell>
          <cell r="E158">
            <v>0</v>
          </cell>
          <cell r="F158">
            <v>0</v>
          </cell>
          <cell r="G158">
            <v>0</v>
          </cell>
          <cell r="H158">
            <v>12238.000399999903</v>
          </cell>
        </row>
        <row r="159">
          <cell r="A159" t="str">
            <v>1.2.1.1.1.14</v>
          </cell>
          <cell r="B159" t="str">
            <v xml:space="preserve">SERVICIO GASOLINERO XOLA SA DE CV  </v>
          </cell>
          <cell r="C159">
            <v>0</v>
          </cell>
          <cell r="D159">
            <v>0</v>
          </cell>
          <cell r="E159">
            <v>15000</v>
          </cell>
          <cell r="F159">
            <v>15000</v>
          </cell>
          <cell r="G159">
            <v>0</v>
          </cell>
          <cell r="H159">
            <v>0</v>
          </cell>
        </row>
        <row r="160">
          <cell r="A160" t="str">
            <v>1.2.1.1.1.15</v>
          </cell>
          <cell r="B160" t="str">
            <v xml:space="preserve">Facileasing S.A. de C.V.  </v>
          </cell>
          <cell r="C160">
            <v>0</v>
          </cell>
          <cell r="D160">
            <v>0</v>
          </cell>
          <cell r="E160">
            <v>19225.27</v>
          </cell>
          <cell r="F160">
            <v>19225.27</v>
          </cell>
          <cell r="G160">
            <v>0</v>
          </cell>
          <cell r="H160">
            <v>0</v>
          </cell>
        </row>
        <row r="161">
          <cell r="A161" t="str">
            <v>1.2.1.1.1.17</v>
          </cell>
          <cell r="B161" t="str">
            <v xml:space="preserve">MATTAR ISSI SERVICES S.A. DE C.V.  </v>
          </cell>
          <cell r="C161">
            <v>0</v>
          </cell>
          <cell r="D161">
            <v>0</v>
          </cell>
          <cell r="E161">
            <v>3273.52</v>
          </cell>
          <cell r="F161">
            <v>3273.52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124259.2</v>
          </cell>
          <cell r="F162">
            <v>124259.2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24376.500020461623</v>
          </cell>
          <cell r="E163">
            <v>0</v>
          </cell>
          <cell r="F163">
            <v>0</v>
          </cell>
          <cell r="G163">
            <v>0</v>
          </cell>
          <cell r="H163">
            <v>24376.500020461623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0</v>
          </cell>
          <cell r="E164">
            <v>5800</v>
          </cell>
          <cell r="F164">
            <v>4640</v>
          </cell>
          <cell r="G164">
            <v>0</v>
          </cell>
          <cell r="H164">
            <v>-1160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518.00130000009085</v>
          </cell>
          <cell r="E165">
            <v>7703.9907000000021</v>
          </cell>
          <cell r="F165">
            <v>7703.9907000000039</v>
          </cell>
          <cell r="G165">
            <v>0</v>
          </cell>
          <cell r="H165">
            <v>518.00130000009267</v>
          </cell>
        </row>
        <row r="166">
          <cell r="A166" t="str">
            <v>1.2.1.1.1.31</v>
          </cell>
          <cell r="B166" t="str">
            <v xml:space="preserve">Envasadoras de Aguas en Mexico S  de RL  de CV  </v>
          </cell>
          <cell r="C166">
            <v>0</v>
          </cell>
          <cell r="D166">
            <v>29</v>
          </cell>
          <cell r="E166">
            <v>103</v>
          </cell>
          <cell r="F166">
            <v>132</v>
          </cell>
          <cell r="G166">
            <v>0</v>
          </cell>
          <cell r="H166">
            <v>58</v>
          </cell>
        </row>
        <row r="167">
          <cell r="A167" t="str">
            <v>1.2.1.1.1.33</v>
          </cell>
          <cell r="B167" t="str">
            <v xml:space="preserve">QUALITAS COMPAÑIA DE SEGUROS, S.A. DE C.V.  </v>
          </cell>
          <cell r="C167">
            <v>0</v>
          </cell>
          <cell r="D167">
            <v>20294.080000000009</v>
          </cell>
          <cell r="E167">
            <v>0</v>
          </cell>
          <cell r="F167">
            <v>0</v>
          </cell>
          <cell r="G167">
            <v>0</v>
          </cell>
          <cell r="H167">
            <v>20294.080000000009</v>
          </cell>
        </row>
        <row r="168">
          <cell r="A168" t="str">
            <v>1.2.1.1.1.34</v>
          </cell>
          <cell r="B168" t="str">
            <v xml:space="preserve">TELEFONOS DE MEXICO S.A.B. DE C.V.  </v>
          </cell>
          <cell r="C168">
            <v>0</v>
          </cell>
          <cell r="D168">
            <v>0</v>
          </cell>
          <cell r="E168">
            <v>3060.98</v>
          </cell>
          <cell r="F168">
            <v>3060.98</v>
          </cell>
          <cell r="G168">
            <v>0</v>
          </cell>
          <cell r="H168">
            <v>0</v>
          </cell>
        </row>
        <row r="169">
          <cell r="A169" t="str">
            <v>1.2.1.1.1.36</v>
          </cell>
          <cell r="B169" t="str">
            <v xml:space="preserve">VOLKSWAGEN LEASING SA DE CV  </v>
          </cell>
          <cell r="C169">
            <v>0</v>
          </cell>
          <cell r="D169">
            <v>47594.741099999985</v>
          </cell>
          <cell r="E169">
            <v>29574.310000000009</v>
          </cell>
          <cell r="F169">
            <v>29574.310099999999</v>
          </cell>
          <cell r="G169">
            <v>0</v>
          </cell>
          <cell r="H169">
            <v>47594.741199999975</v>
          </cell>
        </row>
        <row r="170">
          <cell r="A170" t="str">
            <v>1.2.1.1.1.37</v>
          </cell>
          <cell r="B170" t="str">
            <v xml:space="preserve">PANTRA MED, S.A. DE C.V.  </v>
          </cell>
          <cell r="C170">
            <v>0</v>
          </cell>
          <cell r="D170">
            <v>27840</v>
          </cell>
          <cell r="E170">
            <v>0</v>
          </cell>
          <cell r="F170">
            <v>0</v>
          </cell>
          <cell r="G170">
            <v>0</v>
          </cell>
          <cell r="H170">
            <v>27840</v>
          </cell>
        </row>
        <row r="171">
          <cell r="A171" t="str">
            <v>1.2.1.1.1.41</v>
          </cell>
          <cell r="B171" t="str">
            <v xml:space="preserve">I+D MEXICO S.A DE C.V.  </v>
          </cell>
          <cell r="C171">
            <v>0</v>
          </cell>
          <cell r="D171">
            <v>0</v>
          </cell>
          <cell r="E171">
            <v>2500</v>
          </cell>
          <cell r="F171">
            <v>2000</v>
          </cell>
          <cell r="G171">
            <v>0</v>
          </cell>
          <cell r="H171">
            <v>-500</v>
          </cell>
        </row>
        <row r="172">
          <cell r="A172" t="str">
            <v>1.2.1.1.1.45</v>
          </cell>
          <cell r="B172" t="str">
            <v xml:space="preserve">Casa Cravioto S.A. de C.V.  </v>
          </cell>
          <cell r="C172">
            <v>0</v>
          </cell>
          <cell r="D172">
            <v>0</v>
          </cell>
          <cell r="E172">
            <v>546.59999999999991</v>
          </cell>
          <cell r="F172">
            <v>546.59999999999991</v>
          </cell>
          <cell r="G172">
            <v>0</v>
          </cell>
          <cell r="H172">
            <v>0</v>
          </cell>
        </row>
        <row r="173">
          <cell r="A173" t="str">
            <v>1.2.1.1.1.50</v>
          </cell>
          <cell r="B173" t="str">
            <v xml:space="preserve">TIENDAS SORIANA, S.A DE C.V  </v>
          </cell>
          <cell r="C173">
            <v>0</v>
          </cell>
          <cell r="D173">
            <v>322.75009999999929</v>
          </cell>
          <cell r="E173">
            <v>2085.1</v>
          </cell>
          <cell r="F173">
            <v>2085.1</v>
          </cell>
          <cell r="G173">
            <v>0</v>
          </cell>
          <cell r="H173">
            <v>322.75009999999929</v>
          </cell>
        </row>
        <row r="174">
          <cell r="A174" t="str">
            <v>1.2.1.1.1.52</v>
          </cell>
          <cell r="B174" t="str">
            <v xml:space="preserve">ELECTRICA PALMA, S.A. DE C.V.  </v>
          </cell>
          <cell r="C174">
            <v>0</v>
          </cell>
          <cell r="D174">
            <v>208.00060000000121</v>
          </cell>
          <cell r="E174">
            <v>966</v>
          </cell>
          <cell r="F174">
            <v>764</v>
          </cell>
          <cell r="G174">
            <v>0</v>
          </cell>
          <cell r="H174">
            <v>6.0006000000012136</v>
          </cell>
        </row>
        <row r="175">
          <cell r="A175" t="str">
            <v>1.2.1.1.1.55</v>
          </cell>
          <cell r="B175" t="str">
            <v xml:space="preserve">AXA Seguros, S.A. de C.V.  </v>
          </cell>
          <cell r="C175">
            <v>0</v>
          </cell>
          <cell r="D175">
            <v>25608.090000000113</v>
          </cell>
          <cell r="E175">
            <v>6402.03</v>
          </cell>
          <cell r="F175">
            <v>0</v>
          </cell>
          <cell r="G175">
            <v>0</v>
          </cell>
          <cell r="H175">
            <v>19206.060000000114</v>
          </cell>
        </row>
        <row r="176">
          <cell r="A176" t="str">
            <v>1.2.1.1.1.56</v>
          </cell>
          <cell r="B176" t="str">
            <v xml:space="preserve">MEDSTENT, S.A. DE C.V.  </v>
          </cell>
          <cell r="C176">
            <v>0</v>
          </cell>
          <cell r="D176">
            <v>10818001.906356515</v>
          </cell>
          <cell r="E176">
            <v>0</v>
          </cell>
          <cell r="F176">
            <v>9181.4046999999991</v>
          </cell>
          <cell r="G176">
            <v>0</v>
          </cell>
          <cell r="H176">
            <v>10827183.311056515</v>
          </cell>
        </row>
        <row r="177">
          <cell r="A177" t="str">
            <v>1.2.1.1.1.67</v>
          </cell>
          <cell r="B177" t="str">
            <v xml:space="preserve">Rocio Ruiz Olvera  </v>
          </cell>
          <cell r="C177">
            <v>0</v>
          </cell>
          <cell r="D177">
            <v>46205.119999999995</v>
          </cell>
          <cell r="E177">
            <v>13813.28</v>
          </cell>
          <cell r="F177">
            <v>9289.2800000000007</v>
          </cell>
          <cell r="G177">
            <v>0</v>
          </cell>
          <cell r="H177">
            <v>41681.119999999995</v>
          </cell>
        </row>
        <row r="178">
          <cell r="A178" t="str">
            <v>1.2.1.1.1.68</v>
          </cell>
          <cell r="B178" t="str">
            <v xml:space="preserve">NR FINANCE MEXICO S.A. DE C.V. SOFOM ER  </v>
          </cell>
          <cell r="C178">
            <v>0</v>
          </cell>
          <cell r="D178">
            <v>86850</v>
          </cell>
          <cell r="E178">
            <v>0</v>
          </cell>
          <cell r="F178">
            <v>0</v>
          </cell>
          <cell r="G178">
            <v>0</v>
          </cell>
          <cell r="H178">
            <v>86850</v>
          </cell>
        </row>
        <row r="179">
          <cell r="A179" t="str">
            <v>1.2.1.1.1.69</v>
          </cell>
          <cell r="B179" t="str">
            <v xml:space="preserve">Roberto Osante Kretchmar  </v>
          </cell>
          <cell r="C179">
            <v>0</v>
          </cell>
          <cell r="D179">
            <v>50732.6</v>
          </cell>
          <cell r="E179">
            <v>0</v>
          </cell>
          <cell r="F179">
            <v>0</v>
          </cell>
          <cell r="G179">
            <v>0</v>
          </cell>
          <cell r="H179">
            <v>50732.6</v>
          </cell>
        </row>
        <row r="180">
          <cell r="A180" t="str">
            <v>1.2.1.1.1.70</v>
          </cell>
          <cell r="B180" t="str">
            <v xml:space="preserve">AT&amp;amp;T Comercializacion Movil, S. de R.L. de C.V.  </v>
          </cell>
          <cell r="C180">
            <v>0</v>
          </cell>
          <cell r="D180">
            <v>10692.007429278106</v>
          </cell>
          <cell r="E180">
            <v>10692</v>
          </cell>
          <cell r="F180">
            <v>6445.9902999999986</v>
          </cell>
          <cell r="G180">
            <v>0</v>
          </cell>
          <cell r="H180">
            <v>6445.997729278105</v>
          </cell>
        </row>
        <row r="181">
          <cell r="A181" t="str">
            <v>1.2.1.1.1.76</v>
          </cell>
          <cell r="B181" t="str">
            <v xml:space="preserve">CFE SUMINISTRADOR DE SERVICIOS BASICOS  </v>
          </cell>
          <cell r="C181">
            <v>0</v>
          </cell>
          <cell r="D181">
            <v>704.38000000000011</v>
          </cell>
          <cell r="E181">
            <v>0</v>
          </cell>
          <cell r="F181">
            <v>118.66</v>
          </cell>
          <cell r="G181">
            <v>0</v>
          </cell>
          <cell r="H181">
            <v>823.04000000000008</v>
          </cell>
        </row>
        <row r="182">
          <cell r="A182" t="str">
            <v>1.2.1.1.1.79</v>
          </cell>
          <cell r="B182" t="str">
            <v xml:space="preserve">RCH DE MEXICO, S.A. DE C.V.  </v>
          </cell>
          <cell r="C182">
            <v>0</v>
          </cell>
          <cell r="D182">
            <v>0</v>
          </cell>
          <cell r="E182">
            <v>0</v>
          </cell>
          <cell r="F182">
            <v>2416.2800000000002</v>
          </cell>
          <cell r="G182">
            <v>0</v>
          </cell>
          <cell r="H182">
            <v>2416.2800000000002</v>
          </cell>
        </row>
        <row r="183">
          <cell r="A183" t="str">
            <v>1.2.1.1.1.80</v>
          </cell>
          <cell r="B183" t="str">
            <v xml:space="preserve">MERAKI BARRAGAN DISTRIBUIDORES SA DE CV  </v>
          </cell>
          <cell r="C183">
            <v>0</v>
          </cell>
          <cell r="D183">
            <v>6392.3001999999979</v>
          </cell>
          <cell r="E183">
            <v>0</v>
          </cell>
          <cell r="F183">
            <v>519.16999999999996</v>
          </cell>
          <cell r="G183">
            <v>0</v>
          </cell>
          <cell r="H183">
            <v>6911.4701999999979</v>
          </cell>
        </row>
        <row r="184">
          <cell r="A184" t="str">
            <v>1.2.1.1.1.84</v>
          </cell>
          <cell r="B184" t="str">
            <v xml:space="preserve">Miranda Lagunas y Asociados S.C.  </v>
          </cell>
          <cell r="C184">
            <v>0</v>
          </cell>
          <cell r="D184">
            <v>160776</v>
          </cell>
          <cell r="E184">
            <v>17864</v>
          </cell>
          <cell r="F184">
            <v>17864</v>
          </cell>
          <cell r="G184">
            <v>0</v>
          </cell>
          <cell r="H184">
            <v>160776</v>
          </cell>
        </row>
        <row r="185">
          <cell r="A185" t="str">
            <v>1.2.1.1.1.85</v>
          </cell>
          <cell r="B185" t="str">
            <v xml:space="preserve">AB&amp;amp;C LEASING DE MEXICO SAPI DE CV  </v>
          </cell>
          <cell r="C185">
            <v>0</v>
          </cell>
          <cell r="D185">
            <v>0</v>
          </cell>
          <cell r="E185">
            <v>11004.47</v>
          </cell>
          <cell r="F185">
            <v>11004.47</v>
          </cell>
          <cell r="G185">
            <v>0</v>
          </cell>
          <cell r="H185">
            <v>0</v>
          </cell>
        </row>
        <row r="186">
          <cell r="A186" t="str">
            <v>1.2.1.1.1.93</v>
          </cell>
          <cell r="B186" t="str">
            <v xml:space="preserve">AUTOBUSES DE LA PIEDAD S.A DE C.V  </v>
          </cell>
          <cell r="C186">
            <v>0</v>
          </cell>
          <cell r="D186">
            <v>0</v>
          </cell>
          <cell r="E186">
            <v>293.5</v>
          </cell>
          <cell r="F186">
            <v>293.5</v>
          </cell>
          <cell r="G186">
            <v>0</v>
          </cell>
          <cell r="H186">
            <v>0</v>
          </cell>
        </row>
        <row r="187">
          <cell r="A187" t="str">
            <v>1.2.1.1.1.112</v>
          </cell>
          <cell r="B187" t="str">
            <v xml:space="preserve">DHL EXPRESS MEXICO S.A. DE C.V.  </v>
          </cell>
          <cell r="C187">
            <v>0</v>
          </cell>
          <cell r="D187">
            <v>0</v>
          </cell>
          <cell r="E187">
            <v>397.3</v>
          </cell>
          <cell r="F187">
            <v>397.3</v>
          </cell>
          <cell r="G187">
            <v>0</v>
          </cell>
          <cell r="H187">
            <v>0</v>
          </cell>
        </row>
        <row r="188">
          <cell r="A188" t="str">
            <v>1.2.1.1.1.131</v>
          </cell>
          <cell r="B188" t="str">
            <v xml:space="preserve">CENTRO MEDICO FARMACIA SA DE CV  </v>
          </cell>
          <cell r="C188">
            <v>0</v>
          </cell>
          <cell r="D188">
            <v>0</v>
          </cell>
          <cell r="E188">
            <v>3330</v>
          </cell>
          <cell r="F188">
            <v>1665</v>
          </cell>
          <cell r="G188">
            <v>0</v>
          </cell>
          <cell r="H188">
            <v>-1665</v>
          </cell>
        </row>
        <row r="189">
          <cell r="A189" t="str">
            <v>1.2.1.1.1.134</v>
          </cell>
          <cell r="B189" t="str">
            <v xml:space="preserve">CESAR VELAZQUEZ MERIN  </v>
          </cell>
          <cell r="C189">
            <v>0</v>
          </cell>
          <cell r="D189">
            <v>0</v>
          </cell>
          <cell r="E189">
            <v>2292</v>
          </cell>
          <cell r="F189">
            <v>4932</v>
          </cell>
          <cell r="G189">
            <v>0</v>
          </cell>
          <cell r="H189">
            <v>2640</v>
          </cell>
        </row>
        <row r="190">
          <cell r="A190" t="str">
            <v>1.2.1.1.1.142</v>
          </cell>
          <cell r="B190" t="str">
            <v xml:space="preserve">JESUS ALAN GARCIA RIOS  </v>
          </cell>
          <cell r="C190">
            <v>0</v>
          </cell>
          <cell r="D190">
            <v>0</v>
          </cell>
          <cell r="E190">
            <v>278.39999999999998</v>
          </cell>
          <cell r="F190">
            <v>278.39999999999998</v>
          </cell>
          <cell r="G190">
            <v>0</v>
          </cell>
          <cell r="H190">
            <v>0</v>
          </cell>
        </row>
        <row r="191">
          <cell r="A191" t="str">
            <v>1.2.1.1.1.157</v>
          </cell>
          <cell r="B191" t="str">
            <v xml:space="preserve">Concesionaria Mexiquense, S.A. DE C.V.  </v>
          </cell>
          <cell r="C191">
            <v>0</v>
          </cell>
          <cell r="D191">
            <v>0</v>
          </cell>
          <cell r="E191">
            <v>281.97000000000003</v>
          </cell>
          <cell r="F191">
            <v>385.9500000000001</v>
          </cell>
          <cell r="G191">
            <v>0</v>
          </cell>
          <cell r="H191">
            <v>103.98000000000008</v>
          </cell>
        </row>
        <row r="192">
          <cell r="A192" t="str">
            <v>1.2.1.1.1.178</v>
          </cell>
          <cell r="B192" t="str">
            <v xml:space="preserve">ADT Private Security Services de México S.A. de C.V.  </v>
          </cell>
          <cell r="C192">
            <v>0</v>
          </cell>
          <cell r="D192">
            <v>1463.1700000000055</v>
          </cell>
          <cell r="E192">
            <v>1463.17</v>
          </cell>
          <cell r="F192">
            <v>1463.17</v>
          </cell>
          <cell r="G192">
            <v>0</v>
          </cell>
          <cell r="H192">
            <v>1463.1700000000055</v>
          </cell>
        </row>
        <row r="193">
          <cell r="A193" t="str">
            <v>1.2.1.1.1.187</v>
          </cell>
          <cell r="B193" t="str">
            <v xml:space="preserve">CADENA COMERCIAL OXXO, S.A. DE C.V.  </v>
          </cell>
          <cell r="C193">
            <v>0</v>
          </cell>
          <cell r="D193">
            <v>-72</v>
          </cell>
          <cell r="E193">
            <v>695</v>
          </cell>
          <cell r="F193">
            <v>515</v>
          </cell>
          <cell r="G193">
            <v>0</v>
          </cell>
          <cell r="H193">
            <v>-252</v>
          </cell>
        </row>
        <row r="194">
          <cell r="A194" t="str">
            <v>1.2.1.1.1.205</v>
          </cell>
          <cell r="B194" t="str">
            <v xml:space="preserve">STAR MEDICA, S.A. DE C.V.  </v>
          </cell>
          <cell r="C194">
            <v>0</v>
          </cell>
          <cell r="D194">
            <v>0</v>
          </cell>
          <cell r="E194">
            <v>126</v>
          </cell>
          <cell r="F194">
            <v>168</v>
          </cell>
          <cell r="G194">
            <v>0</v>
          </cell>
          <cell r="H194">
            <v>42</v>
          </cell>
        </row>
        <row r="195">
          <cell r="A195" t="str">
            <v>1.2.1.1.1.230</v>
          </cell>
          <cell r="B195" t="str">
            <v xml:space="preserve">OTROS GASTOS  </v>
          </cell>
          <cell r="C195">
            <v>0</v>
          </cell>
          <cell r="D195">
            <v>325.00000000000045</v>
          </cell>
          <cell r="E195">
            <v>0</v>
          </cell>
          <cell r="F195">
            <v>0</v>
          </cell>
          <cell r="G195">
            <v>0</v>
          </cell>
          <cell r="H195">
            <v>325.00000000000045</v>
          </cell>
        </row>
        <row r="196">
          <cell r="A196" t="str">
            <v>1.2.1.1.1.255</v>
          </cell>
          <cell r="B196" t="str">
            <v xml:space="preserve">SEDNA HOSPITAL S.A. DE C.V.  </v>
          </cell>
          <cell r="C196">
            <v>0</v>
          </cell>
          <cell r="D196">
            <v>148</v>
          </cell>
          <cell r="E196">
            <v>0</v>
          </cell>
          <cell r="F196">
            <v>0</v>
          </cell>
          <cell r="G196">
            <v>0</v>
          </cell>
          <cell r="H196">
            <v>148</v>
          </cell>
        </row>
        <row r="197">
          <cell r="A197" t="str">
            <v>1.2.1.1.1.271</v>
          </cell>
          <cell r="B197" t="str">
            <v xml:space="preserve">MARIA CRISTINA IBARRA SALGADO  </v>
          </cell>
          <cell r="C197">
            <v>0</v>
          </cell>
          <cell r="D197">
            <v>0</v>
          </cell>
          <cell r="E197">
            <v>612.48</v>
          </cell>
          <cell r="F197">
            <v>612.48</v>
          </cell>
          <cell r="G197">
            <v>0</v>
          </cell>
          <cell r="H197">
            <v>0</v>
          </cell>
        </row>
        <row r="198">
          <cell r="A198" t="str">
            <v>1.2.1.1.1.272</v>
          </cell>
          <cell r="B198" t="str">
            <v xml:space="preserve">SERVICIENTIFICA-MEDICA S.A. DE C.V.  </v>
          </cell>
          <cell r="C198">
            <v>0</v>
          </cell>
          <cell r="D198">
            <v>0</v>
          </cell>
          <cell r="E198">
            <v>0</v>
          </cell>
          <cell r="F198">
            <v>5145.76</v>
          </cell>
          <cell r="G198">
            <v>0</v>
          </cell>
          <cell r="H198">
            <v>5145.76</v>
          </cell>
        </row>
        <row r="199">
          <cell r="A199" t="str">
            <v>1.2.1.1.1.275</v>
          </cell>
          <cell r="B199" t="str">
            <v xml:space="preserve">JESUS ENRIQUE DE LA CRUZ CASTILLO  </v>
          </cell>
          <cell r="C199">
            <v>0</v>
          </cell>
          <cell r="D199">
            <v>180</v>
          </cell>
          <cell r="E199">
            <v>0</v>
          </cell>
          <cell r="F199">
            <v>0</v>
          </cell>
          <cell r="G199">
            <v>0</v>
          </cell>
          <cell r="H199">
            <v>180</v>
          </cell>
        </row>
        <row r="200">
          <cell r="A200" t="str">
            <v>1.2.1.1.1.279</v>
          </cell>
          <cell r="B200" t="str">
            <v xml:space="preserve">LANCETA HG, S.A. DE C.V.  </v>
          </cell>
          <cell r="C200">
            <v>0</v>
          </cell>
          <cell r="D200">
            <v>1521.3499999999995</v>
          </cell>
          <cell r="E200">
            <v>0</v>
          </cell>
          <cell r="F200">
            <v>0</v>
          </cell>
          <cell r="G200">
            <v>0</v>
          </cell>
          <cell r="H200">
            <v>1521.3499999999995</v>
          </cell>
        </row>
        <row r="201">
          <cell r="A201" t="str">
            <v>1.2.1.1.1.300</v>
          </cell>
          <cell r="B201" t="str">
            <v xml:space="preserve">BRILOS DE MÉXICO S.A. DE C.V.  </v>
          </cell>
          <cell r="C201">
            <v>0</v>
          </cell>
          <cell r="D201">
            <v>34474.060300000245</v>
          </cell>
          <cell r="E201">
            <v>0</v>
          </cell>
          <cell r="F201">
            <v>0</v>
          </cell>
          <cell r="G201">
            <v>0</v>
          </cell>
          <cell r="H201">
            <v>34474.060300000245</v>
          </cell>
        </row>
        <row r="202">
          <cell r="A202" t="str">
            <v>1.2.1.1.1.339</v>
          </cell>
          <cell r="B202" t="str">
            <v xml:space="preserve">Car Mart Comunicaciones, S.A. de C.V.  </v>
          </cell>
          <cell r="C202">
            <v>0</v>
          </cell>
          <cell r="D202">
            <v>0</v>
          </cell>
          <cell r="E202">
            <v>6027.36</v>
          </cell>
          <cell r="F202">
            <v>6027.36</v>
          </cell>
          <cell r="G202">
            <v>0</v>
          </cell>
          <cell r="H202">
            <v>0</v>
          </cell>
        </row>
        <row r="203">
          <cell r="A203" t="str">
            <v>1.2.1.1.1.341</v>
          </cell>
          <cell r="B203" t="str">
            <v xml:space="preserve">JUDHIT MEDINA CONTRERAS  </v>
          </cell>
          <cell r="C203">
            <v>0</v>
          </cell>
          <cell r="D203">
            <v>340</v>
          </cell>
          <cell r="E203">
            <v>0</v>
          </cell>
          <cell r="F203">
            <v>0</v>
          </cell>
          <cell r="G203">
            <v>0</v>
          </cell>
          <cell r="H203">
            <v>340</v>
          </cell>
        </row>
        <row r="204">
          <cell r="A204" t="str">
            <v>1.2.1.1.1.375</v>
          </cell>
          <cell r="B204" t="str">
            <v xml:space="preserve">DISTRIBUIDORA DE LOZA CRISTALERIA Y PELTRE SA DE CV  </v>
          </cell>
          <cell r="C204">
            <v>0</v>
          </cell>
          <cell r="D204">
            <v>0</v>
          </cell>
          <cell r="E204">
            <v>1444</v>
          </cell>
          <cell r="F204">
            <v>1444</v>
          </cell>
          <cell r="G204">
            <v>0</v>
          </cell>
          <cell r="H204">
            <v>0</v>
          </cell>
        </row>
        <row r="205">
          <cell r="A205" t="str">
            <v>1.2.1.1.1.409</v>
          </cell>
          <cell r="B205" t="str">
            <v xml:space="preserve">Crol PFF México SAPI de CV  </v>
          </cell>
          <cell r="C205">
            <v>0</v>
          </cell>
          <cell r="D205">
            <v>0</v>
          </cell>
          <cell r="E205">
            <v>1800</v>
          </cell>
          <cell r="F205">
            <v>1800</v>
          </cell>
          <cell r="G205">
            <v>0</v>
          </cell>
          <cell r="H205">
            <v>0</v>
          </cell>
        </row>
        <row r="206">
          <cell r="A206" t="str">
            <v>1.2.1.1.1.410</v>
          </cell>
          <cell r="B206" t="str">
            <v xml:space="preserve">FIDEICOMISO IRREVOCABLE NUMERO CIB/2981  </v>
          </cell>
          <cell r="C206">
            <v>0</v>
          </cell>
          <cell r="D206">
            <v>0</v>
          </cell>
          <cell r="E206">
            <v>3447.7</v>
          </cell>
          <cell r="F206">
            <v>3447.7</v>
          </cell>
          <cell r="G206">
            <v>0</v>
          </cell>
          <cell r="H206">
            <v>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0</v>
          </cell>
          <cell r="E207">
            <v>1020</v>
          </cell>
          <cell r="F207">
            <v>510</v>
          </cell>
          <cell r="G207">
            <v>0</v>
          </cell>
          <cell r="H207">
            <v>-510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22927.239999999998</v>
          </cell>
          <cell r="E208">
            <v>0</v>
          </cell>
          <cell r="F208">
            <v>0</v>
          </cell>
          <cell r="G208">
            <v>0</v>
          </cell>
          <cell r="H208">
            <v>22927.239999999998</v>
          </cell>
        </row>
        <row r="209">
          <cell r="A209" t="str">
            <v>1.2.1.1.1.531</v>
          </cell>
          <cell r="B209" t="str">
            <v xml:space="preserve">ADMINISTRADORA DE TAQUILLAS, TRANSPORTE Y TRASLADOS  </v>
          </cell>
          <cell r="C209">
            <v>0</v>
          </cell>
          <cell r="D209">
            <v>0</v>
          </cell>
          <cell r="E209">
            <v>175</v>
          </cell>
          <cell r="F209">
            <v>175</v>
          </cell>
          <cell r="G209">
            <v>0</v>
          </cell>
          <cell r="H209">
            <v>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1818.0500000000011</v>
          </cell>
          <cell r="E210">
            <v>605.97</v>
          </cell>
          <cell r="F210">
            <v>0</v>
          </cell>
          <cell r="G210">
            <v>0</v>
          </cell>
          <cell r="H210">
            <v>1212.0800000000011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1.2.1.1.1.562</v>
          </cell>
          <cell r="B212" t="str">
            <v xml:space="preserve">PLAYCLIP S DE RL DE CV  </v>
          </cell>
          <cell r="C212">
            <v>0</v>
          </cell>
          <cell r="D212">
            <v>118.99000000000001</v>
          </cell>
          <cell r="E212">
            <v>0</v>
          </cell>
          <cell r="F212">
            <v>556.30999999999995</v>
          </cell>
          <cell r="G212">
            <v>0</v>
          </cell>
          <cell r="H212">
            <v>675.3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0</v>
          </cell>
          <cell r="F213">
            <v>0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0</v>
          </cell>
          <cell r="F214">
            <v>90</v>
          </cell>
          <cell r="G214">
            <v>0</v>
          </cell>
          <cell r="H214">
            <v>90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3323.0400000000009</v>
          </cell>
          <cell r="F215">
            <v>4335.1400000000003</v>
          </cell>
          <cell r="G215">
            <v>0</v>
          </cell>
          <cell r="H215">
            <v>1012.0999999999995</v>
          </cell>
        </row>
        <row r="216">
          <cell r="A216" t="str">
            <v>1.2.1.1.1.610</v>
          </cell>
          <cell r="B216" t="str">
            <v xml:space="preserve">PROMOTORA DE CARRETERAS ECATEPEC PIRAMIDES, S.A. DE C.V.  </v>
          </cell>
          <cell r="C216">
            <v>0</v>
          </cell>
          <cell r="D216">
            <v>0</v>
          </cell>
          <cell r="E216">
            <v>180</v>
          </cell>
          <cell r="F216">
            <v>180</v>
          </cell>
          <cell r="G216">
            <v>0</v>
          </cell>
          <cell r="H216">
            <v>0</v>
          </cell>
        </row>
        <row r="217">
          <cell r="A217" t="str">
            <v>1.2.1.1.1.614</v>
          </cell>
          <cell r="B217" t="str">
            <v xml:space="preserve">SERVICIOS SIMPA SA DE CV  </v>
          </cell>
          <cell r="C217">
            <v>0</v>
          </cell>
          <cell r="D217">
            <v>0</v>
          </cell>
          <cell r="E217">
            <v>1935.95</v>
          </cell>
          <cell r="F217">
            <v>1935.95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25</v>
          </cell>
          <cell r="E218">
            <v>0</v>
          </cell>
          <cell r="F218">
            <v>0</v>
          </cell>
          <cell r="G218">
            <v>0</v>
          </cell>
          <cell r="H218">
            <v>25</v>
          </cell>
        </row>
        <row r="219">
          <cell r="A219" t="str">
            <v>1.2.1.1.1.652</v>
          </cell>
          <cell r="B219" t="str">
            <v xml:space="preserve">P PARK ADMINISTRACION, S.A. DE C.V.  </v>
          </cell>
          <cell r="C219">
            <v>0</v>
          </cell>
          <cell r="D219">
            <v>0</v>
          </cell>
          <cell r="E219">
            <v>31</v>
          </cell>
          <cell r="F219">
            <v>93</v>
          </cell>
          <cell r="G219">
            <v>0</v>
          </cell>
          <cell r="H219">
            <v>62</v>
          </cell>
        </row>
        <row r="220">
          <cell r="A220" t="str">
            <v>1.2.1.1.1.655</v>
          </cell>
          <cell r="B220" t="str">
            <v xml:space="preserve">JAJOMAR, S.A. DE C.V.  </v>
          </cell>
          <cell r="C220">
            <v>0</v>
          </cell>
          <cell r="D220">
            <v>50</v>
          </cell>
          <cell r="E220">
            <v>0</v>
          </cell>
          <cell r="F220">
            <v>0</v>
          </cell>
          <cell r="G220">
            <v>0</v>
          </cell>
          <cell r="H220">
            <v>50</v>
          </cell>
        </row>
        <row r="221">
          <cell r="A221" t="str">
            <v>1.2.1.1.1.658</v>
          </cell>
          <cell r="B221" t="str">
            <v xml:space="preserve">VIRGINIA DIAZ NAJERA  </v>
          </cell>
          <cell r="C221">
            <v>0</v>
          </cell>
          <cell r="D221">
            <v>0</v>
          </cell>
          <cell r="E221">
            <v>11600</v>
          </cell>
          <cell r="F221">
            <v>11600</v>
          </cell>
          <cell r="G221">
            <v>0</v>
          </cell>
          <cell r="H221">
            <v>0</v>
          </cell>
        </row>
        <row r="222">
          <cell r="A222" t="str">
            <v>1.2.1.1.1.661</v>
          </cell>
          <cell r="B222" t="str">
            <v xml:space="preserve">HOSPITALES H, S.A. DE C.V.  </v>
          </cell>
          <cell r="C222">
            <v>0</v>
          </cell>
          <cell r="D222">
            <v>104.4</v>
          </cell>
          <cell r="E222">
            <v>104.4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1.2.1.1.1.662</v>
          </cell>
          <cell r="B223" t="str">
            <v xml:space="preserve">TIENDAS TRES B, SA DE CV  </v>
          </cell>
          <cell r="C223">
            <v>0</v>
          </cell>
          <cell r="D223">
            <v>0</v>
          </cell>
          <cell r="E223">
            <v>487.5</v>
          </cell>
          <cell r="F223">
            <v>1047.5</v>
          </cell>
          <cell r="G223">
            <v>0</v>
          </cell>
          <cell r="H223">
            <v>560</v>
          </cell>
        </row>
        <row r="224">
          <cell r="A224" t="str">
            <v>1.2.1.1.1.663</v>
          </cell>
          <cell r="B224" t="str">
            <v xml:space="preserve">OPERADORA RICKY SA DE CV  </v>
          </cell>
          <cell r="C224">
            <v>0</v>
          </cell>
          <cell r="D224">
            <v>0</v>
          </cell>
          <cell r="E224">
            <v>30</v>
          </cell>
          <cell r="F224">
            <v>30</v>
          </cell>
          <cell r="G224">
            <v>0</v>
          </cell>
          <cell r="H224">
            <v>0</v>
          </cell>
        </row>
        <row r="225">
          <cell r="A225" t="str">
            <v>1.2.1.1.1.664</v>
          </cell>
          <cell r="B225" t="str">
            <v xml:space="preserve">GHO COORDINADORA S A P I DE CV  </v>
          </cell>
          <cell r="C225">
            <v>0</v>
          </cell>
          <cell r="D225">
            <v>0</v>
          </cell>
          <cell r="E225">
            <v>195</v>
          </cell>
          <cell r="F225">
            <v>195</v>
          </cell>
          <cell r="G225">
            <v>0</v>
          </cell>
          <cell r="H225">
            <v>0</v>
          </cell>
        </row>
        <row r="226">
          <cell r="A226" t="str">
            <v>1.2.1.1.1.665</v>
          </cell>
          <cell r="B226" t="str">
            <v xml:space="preserve">MA. VICTORIA REYES SOTO  </v>
          </cell>
          <cell r="C226">
            <v>0</v>
          </cell>
          <cell r="D226">
            <v>0</v>
          </cell>
          <cell r="E226">
            <v>39.93</v>
          </cell>
          <cell r="F226">
            <v>39.93</v>
          </cell>
          <cell r="G226">
            <v>0</v>
          </cell>
          <cell r="H226">
            <v>0</v>
          </cell>
        </row>
        <row r="227">
          <cell r="A227" t="str">
            <v>1.2.1.1.1.666</v>
          </cell>
          <cell r="B227" t="str">
            <v xml:space="preserve">RAFAEL GUSTAVO PALACIOS TORRES  </v>
          </cell>
          <cell r="C227">
            <v>0</v>
          </cell>
          <cell r="D227">
            <v>0</v>
          </cell>
          <cell r="E227">
            <v>99.97</v>
          </cell>
          <cell r="F227">
            <v>99.97</v>
          </cell>
          <cell r="G227">
            <v>0</v>
          </cell>
          <cell r="H227">
            <v>0</v>
          </cell>
        </row>
        <row r="228">
          <cell r="A228" t="str">
            <v>1.2.1.1.1.667</v>
          </cell>
          <cell r="B228" t="str">
            <v xml:space="preserve">CARLOS IGNACIO CASTRO RAMIREZ  </v>
          </cell>
          <cell r="C228">
            <v>0</v>
          </cell>
          <cell r="D228">
            <v>0</v>
          </cell>
          <cell r="E228">
            <v>139.96</v>
          </cell>
          <cell r="F228">
            <v>139.96</v>
          </cell>
          <cell r="G228">
            <v>0</v>
          </cell>
          <cell r="H228">
            <v>0</v>
          </cell>
        </row>
        <row r="229">
          <cell r="A229" t="str">
            <v>1.2.1.1.1.668</v>
          </cell>
          <cell r="B229" t="str">
            <v xml:space="preserve">JUAN JAVIER CARDENAS VAZQUEZ  </v>
          </cell>
          <cell r="C229">
            <v>0</v>
          </cell>
          <cell r="D229">
            <v>0</v>
          </cell>
          <cell r="E229">
            <v>179.96</v>
          </cell>
          <cell r="F229">
            <v>179.96</v>
          </cell>
          <cell r="G229">
            <v>0</v>
          </cell>
          <cell r="H229">
            <v>0</v>
          </cell>
        </row>
        <row r="230">
          <cell r="A230" t="str">
            <v>1.2.1.1.1.669</v>
          </cell>
          <cell r="B230" t="str">
            <v xml:space="preserve">AURELIO LUNA GARCIA  </v>
          </cell>
          <cell r="C230">
            <v>0</v>
          </cell>
          <cell r="D230">
            <v>0</v>
          </cell>
          <cell r="E230">
            <v>109.95</v>
          </cell>
          <cell r="F230">
            <v>109.95</v>
          </cell>
          <cell r="G230">
            <v>0</v>
          </cell>
          <cell r="H230">
            <v>0</v>
          </cell>
        </row>
        <row r="231">
          <cell r="A231" t="str">
            <v>1.2.1.1.1.670</v>
          </cell>
          <cell r="B231" t="str">
            <v xml:space="preserve">JESUS ENRIQUE GOMEZ LOPEZ  </v>
          </cell>
          <cell r="C231">
            <v>0</v>
          </cell>
          <cell r="D231">
            <v>0</v>
          </cell>
          <cell r="E231">
            <v>129.91999999999999</v>
          </cell>
          <cell r="F231">
            <v>129.91999999999999</v>
          </cell>
          <cell r="G231">
            <v>0</v>
          </cell>
          <cell r="H231">
            <v>0</v>
          </cell>
        </row>
        <row r="232">
          <cell r="A232" t="str">
            <v>1.2.1.1.1.671</v>
          </cell>
          <cell r="B232" t="str">
            <v xml:space="preserve">ABRAHAM FRANCISCO BUENDIA MARIN  </v>
          </cell>
          <cell r="C232">
            <v>0</v>
          </cell>
          <cell r="D232">
            <v>0</v>
          </cell>
          <cell r="E232">
            <v>79.970000000000013</v>
          </cell>
          <cell r="F232">
            <v>79.970000000000013</v>
          </cell>
          <cell r="G232">
            <v>0</v>
          </cell>
          <cell r="H232">
            <v>0</v>
          </cell>
        </row>
        <row r="233">
          <cell r="A233" t="str">
            <v>1.2.1.1.1.672</v>
          </cell>
          <cell r="B233" t="str">
            <v xml:space="preserve">OSCAR DANIEL FUENTES LOPEZ  </v>
          </cell>
          <cell r="C233">
            <v>0</v>
          </cell>
          <cell r="D233">
            <v>0</v>
          </cell>
          <cell r="E233">
            <v>169.94</v>
          </cell>
          <cell r="F233">
            <v>169.94</v>
          </cell>
          <cell r="G233">
            <v>0</v>
          </cell>
          <cell r="H233">
            <v>0</v>
          </cell>
        </row>
        <row r="234">
          <cell r="A234" t="str">
            <v>1.2.1.1.1.673</v>
          </cell>
          <cell r="B234" t="str">
            <v xml:space="preserve">LUIS SANDOVAL ARELLANO  </v>
          </cell>
          <cell r="C234">
            <v>0</v>
          </cell>
          <cell r="D234">
            <v>0</v>
          </cell>
          <cell r="E234">
            <v>139.94999999999999</v>
          </cell>
          <cell r="F234">
            <v>139.94999999999999</v>
          </cell>
          <cell r="G234">
            <v>0</v>
          </cell>
          <cell r="H234">
            <v>0</v>
          </cell>
        </row>
        <row r="235">
          <cell r="A235" t="str">
            <v>1.2.1.1.1.674</v>
          </cell>
          <cell r="B235" t="str">
            <v xml:space="preserve">JORGE ALBERTO MARQUEZ ESTRADA  </v>
          </cell>
          <cell r="C235">
            <v>0</v>
          </cell>
          <cell r="D235">
            <v>0</v>
          </cell>
          <cell r="E235">
            <v>99.92</v>
          </cell>
          <cell r="F235">
            <v>99.92</v>
          </cell>
          <cell r="G235">
            <v>0</v>
          </cell>
          <cell r="H235">
            <v>0</v>
          </cell>
        </row>
        <row r="236">
          <cell r="A236" t="str">
            <v>1.2.1.1.1.675</v>
          </cell>
          <cell r="B236" t="str">
            <v xml:space="preserve">CLAUDIA VERONICA DE PAZ CASTRO  </v>
          </cell>
          <cell r="C236">
            <v>0</v>
          </cell>
          <cell r="D236">
            <v>0</v>
          </cell>
          <cell r="E236">
            <v>209.93</v>
          </cell>
          <cell r="F236">
            <v>209.93</v>
          </cell>
          <cell r="G236">
            <v>0</v>
          </cell>
          <cell r="H236">
            <v>0</v>
          </cell>
        </row>
        <row r="237">
          <cell r="A237" t="str">
            <v>1.2.1.1.1.676</v>
          </cell>
          <cell r="B237" t="str">
            <v xml:space="preserve">ARACELI MORENO ORTEGA  </v>
          </cell>
          <cell r="C237">
            <v>0</v>
          </cell>
          <cell r="D237">
            <v>0</v>
          </cell>
          <cell r="E237">
            <v>89.97</v>
          </cell>
          <cell r="F237">
            <v>89.97</v>
          </cell>
          <cell r="G237">
            <v>0</v>
          </cell>
          <cell r="H237">
            <v>0</v>
          </cell>
        </row>
        <row r="238">
          <cell r="A238" t="str">
            <v>1.2.1.1.1.677</v>
          </cell>
          <cell r="B238" t="str">
            <v xml:space="preserve">JOHANA POLET AGUILAR MORENO  </v>
          </cell>
          <cell r="C238">
            <v>0</v>
          </cell>
          <cell r="D238">
            <v>0</v>
          </cell>
          <cell r="E238">
            <v>169.92</v>
          </cell>
          <cell r="F238">
            <v>169.92</v>
          </cell>
          <cell r="G238">
            <v>0</v>
          </cell>
          <cell r="H238">
            <v>0</v>
          </cell>
        </row>
        <row r="239">
          <cell r="A239" t="str">
            <v>1.2.1.1.1.678</v>
          </cell>
          <cell r="B239" t="str">
            <v xml:space="preserve">JUAN MANUEL MELCHOR NORIEGA  </v>
          </cell>
          <cell r="C239">
            <v>0</v>
          </cell>
          <cell r="D239">
            <v>0</v>
          </cell>
          <cell r="E239">
            <v>67.63</v>
          </cell>
          <cell r="F239">
            <v>67.63</v>
          </cell>
          <cell r="G239">
            <v>0</v>
          </cell>
          <cell r="H239">
            <v>0</v>
          </cell>
        </row>
        <row r="240">
          <cell r="A240" t="str">
            <v>1.2.1.1.1.679</v>
          </cell>
          <cell r="B240" t="str">
            <v xml:space="preserve">MAURICIO ALFREDO MENDOZA ENRIQUEZ  </v>
          </cell>
          <cell r="C240">
            <v>0</v>
          </cell>
          <cell r="D240">
            <v>0</v>
          </cell>
          <cell r="E240">
            <v>39.950000000000003</v>
          </cell>
          <cell r="F240">
            <v>39.950000000000003</v>
          </cell>
          <cell r="G240">
            <v>0</v>
          </cell>
          <cell r="H240">
            <v>0</v>
          </cell>
        </row>
        <row r="241">
          <cell r="A241" t="str">
            <v>1.2.1.1.1.680</v>
          </cell>
          <cell r="B241" t="str">
            <v xml:space="preserve">ALEJANDRO FRANCISCO GORDILLO ROSALES  </v>
          </cell>
          <cell r="C241">
            <v>0</v>
          </cell>
          <cell r="D241">
            <v>0</v>
          </cell>
          <cell r="E241">
            <v>119.96</v>
          </cell>
          <cell r="F241">
            <v>119.96</v>
          </cell>
          <cell r="G241">
            <v>0</v>
          </cell>
          <cell r="H241">
            <v>0</v>
          </cell>
        </row>
        <row r="242">
          <cell r="A242" t="str">
            <v>1.2.1.1.1.681</v>
          </cell>
          <cell r="B242" t="str">
            <v xml:space="preserve">OMAR GARCIA RAMIREZ  </v>
          </cell>
          <cell r="C242">
            <v>0</v>
          </cell>
          <cell r="D242">
            <v>0</v>
          </cell>
          <cell r="E242">
            <v>109.98</v>
          </cell>
          <cell r="F242">
            <v>109.98</v>
          </cell>
          <cell r="G242">
            <v>0</v>
          </cell>
          <cell r="H242">
            <v>0</v>
          </cell>
        </row>
        <row r="243">
          <cell r="A243" t="str">
            <v>1.2.1.1.1.682</v>
          </cell>
          <cell r="B243" t="str">
            <v xml:space="preserve">ALFONSO MARTINEZ BOSQUE  </v>
          </cell>
          <cell r="C243">
            <v>0</v>
          </cell>
          <cell r="D243">
            <v>0</v>
          </cell>
          <cell r="E243">
            <v>129.94999999999999</v>
          </cell>
          <cell r="F243">
            <v>129.94999999999999</v>
          </cell>
          <cell r="G243">
            <v>0</v>
          </cell>
          <cell r="H243">
            <v>0</v>
          </cell>
        </row>
        <row r="244">
          <cell r="A244" t="str">
            <v>1.2.1.1.1.683</v>
          </cell>
          <cell r="B244" t="str">
            <v xml:space="preserve">COMERCIALIZADORA DE INSUMOS MIROMEX, S.A. DE C.V.  </v>
          </cell>
          <cell r="C244">
            <v>0</v>
          </cell>
          <cell r="D244">
            <v>0</v>
          </cell>
          <cell r="E244">
            <v>0</v>
          </cell>
          <cell r="F244">
            <v>1351.21</v>
          </cell>
          <cell r="G244">
            <v>0</v>
          </cell>
          <cell r="H244">
            <v>1351.21</v>
          </cell>
        </row>
        <row r="245">
          <cell r="A245" t="str">
            <v>1.2.1.1.1.684</v>
          </cell>
          <cell r="B245" t="str">
            <v xml:space="preserve">FERNANDO MOLAR QUIROZ  </v>
          </cell>
          <cell r="C245">
            <v>0</v>
          </cell>
          <cell r="D245">
            <v>0</v>
          </cell>
          <cell r="E245">
            <v>34742</v>
          </cell>
          <cell r="F245">
            <v>34742</v>
          </cell>
          <cell r="G245">
            <v>0</v>
          </cell>
          <cell r="H245">
            <v>0</v>
          </cell>
        </row>
        <row r="246">
          <cell r="A246" t="str">
            <v>1.2.1.1.1.685</v>
          </cell>
          <cell r="B246" t="str">
            <v xml:space="preserve">RICARDO VILLANUEVA FIERROS  </v>
          </cell>
          <cell r="C246">
            <v>0</v>
          </cell>
          <cell r="D246">
            <v>0</v>
          </cell>
          <cell r="E246">
            <v>0</v>
          </cell>
          <cell r="F246">
            <v>570</v>
          </cell>
          <cell r="G246">
            <v>0</v>
          </cell>
          <cell r="H246">
            <v>570</v>
          </cell>
        </row>
        <row r="247">
          <cell r="A247" t="str">
            <v>1.2.1.1.1.687</v>
          </cell>
          <cell r="B247" t="str">
            <v xml:space="preserve">JORGE MARTINEZ IBARRA  </v>
          </cell>
          <cell r="C247">
            <v>0</v>
          </cell>
          <cell r="D247">
            <v>0</v>
          </cell>
          <cell r="E247">
            <v>0</v>
          </cell>
          <cell r="F247">
            <v>3103</v>
          </cell>
          <cell r="G247">
            <v>0</v>
          </cell>
          <cell r="H247">
            <v>3103</v>
          </cell>
        </row>
        <row r="248">
          <cell r="A248" t="str">
            <v>1.2.1.3</v>
          </cell>
          <cell r="B248" t="str">
            <v xml:space="preserve"> OBLIGACIONES ACUMULADAS </v>
          </cell>
          <cell r="C248">
            <v>0</v>
          </cell>
          <cell r="D248">
            <v>97311.834570724881</v>
          </cell>
          <cell r="E248">
            <v>184250.95</v>
          </cell>
          <cell r="F248">
            <v>165625.51010000004</v>
          </cell>
          <cell r="G248">
            <v>0</v>
          </cell>
          <cell r="H248">
            <v>78686.394670724927</v>
          </cell>
        </row>
        <row r="249">
          <cell r="A249" t="str">
            <v>1.2.1.3.1</v>
          </cell>
          <cell r="B249" t="str">
            <v xml:space="preserve"> ACREEDORES DIVERSOS </v>
          </cell>
          <cell r="C249">
            <v>0</v>
          </cell>
          <cell r="D249">
            <v>4792.3445707200563</v>
          </cell>
          <cell r="E249">
            <v>33989.81</v>
          </cell>
          <cell r="F249">
            <v>38200.440100000043</v>
          </cell>
          <cell r="G249">
            <v>0</v>
          </cell>
          <cell r="H249">
            <v>9002.9746707201011</v>
          </cell>
        </row>
        <row r="250">
          <cell r="A250" t="str">
            <v>1.2.1.3.1.1</v>
          </cell>
          <cell r="B250" t="str">
            <v xml:space="preserve"> ACREEDORES DIVERSOS NACIONALES </v>
          </cell>
          <cell r="C250">
            <v>0</v>
          </cell>
          <cell r="D250">
            <v>4792.3445707200563</v>
          </cell>
          <cell r="E250">
            <v>33989.81</v>
          </cell>
          <cell r="F250">
            <v>38200.440100000043</v>
          </cell>
          <cell r="G250">
            <v>0</v>
          </cell>
          <cell r="H250">
            <v>9002.9746707201011</v>
          </cell>
        </row>
        <row r="251">
          <cell r="A251" t="str">
            <v>1.2.1.3.1.1.7</v>
          </cell>
          <cell r="B251" t="str">
            <v>RICARDO RAMOS NORIEGA</v>
          </cell>
          <cell r="C251">
            <v>0</v>
          </cell>
          <cell r="D251">
            <v>1216.5500000000002</v>
          </cell>
          <cell r="E251">
            <v>0</v>
          </cell>
          <cell r="F251">
            <v>0</v>
          </cell>
          <cell r="G251">
            <v>0</v>
          </cell>
          <cell r="H251">
            <v>1216.5500000000002</v>
          </cell>
        </row>
        <row r="252">
          <cell r="A252" t="str">
            <v>1.2.1.3.1.1.11</v>
          </cell>
          <cell r="B252" t="str">
            <v>LOURDES VELAZQUEZ MERIN</v>
          </cell>
          <cell r="C252">
            <v>0</v>
          </cell>
          <cell r="D252">
            <v>3575.7945707200561</v>
          </cell>
          <cell r="E252">
            <v>33989.81</v>
          </cell>
          <cell r="F252">
            <v>38200.440100000043</v>
          </cell>
          <cell r="G252">
            <v>0</v>
          </cell>
          <cell r="H252">
            <v>7786.4246707201019</v>
          </cell>
        </row>
        <row r="253">
          <cell r="A253" t="str">
            <v>1.2.1.3.2</v>
          </cell>
          <cell r="B253" t="str">
            <v xml:space="preserve"> IMPUESTOS Y DERECHOS POR PAGAR </v>
          </cell>
          <cell r="C253">
            <v>0</v>
          </cell>
          <cell r="D253">
            <v>47026.560000000056</v>
          </cell>
          <cell r="E253">
            <v>47025</v>
          </cell>
          <cell r="F253">
            <v>48194</v>
          </cell>
          <cell r="G253">
            <v>0</v>
          </cell>
          <cell r="H253">
            <v>48195.560000000056</v>
          </cell>
        </row>
        <row r="254">
          <cell r="A254" t="str">
            <v>1.2.1.3.2.1</v>
          </cell>
          <cell r="B254" t="str">
            <v>IVA POR PAGAR</v>
          </cell>
          <cell r="C254">
            <v>0</v>
          </cell>
          <cell r="D254">
            <v>43491.560000000056</v>
          </cell>
          <cell r="E254">
            <v>43490</v>
          </cell>
          <cell r="F254">
            <v>45333</v>
          </cell>
          <cell r="G254">
            <v>0</v>
          </cell>
          <cell r="H254">
            <v>45334.560000000056</v>
          </cell>
        </row>
        <row r="255">
          <cell r="A255" t="str">
            <v>1.2.1.3.2.3</v>
          </cell>
          <cell r="B255" t="str">
            <v>IMPUESTO ESTATAL SOBRE NOMINAS</v>
          </cell>
          <cell r="C255">
            <v>0</v>
          </cell>
          <cell r="D255">
            <v>3535</v>
          </cell>
          <cell r="E255">
            <v>3535</v>
          </cell>
          <cell r="F255">
            <v>2861</v>
          </cell>
          <cell r="G255">
            <v>0</v>
          </cell>
          <cell r="H255">
            <v>2861</v>
          </cell>
        </row>
        <row r="256">
          <cell r="A256" t="str">
            <v>1.2.1.3.3</v>
          </cell>
          <cell r="B256" t="str">
            <v xml:space="preserve"> CONTRIBUCIONES DE SEGURIDAD SOCIAL POR PAGAR </v>
          </cell>
          <cell r="C256">
            <v>0</v>
          </cell>
          <cell r="D256">
            <v>35232.06</v>
          </cell>
          <cell r="E256">
            <v>35232.06</v>
          </cell>
          <cell r="F256">
            <v>11226.99</v>
          </cell>
          <cell r="G256">
            <v>0</v>
          </cell>
          <cell r="H256">
            <v>11226.989999999998</v>
          </cell>
        </row>
        <row r="257">
          <cell r="A257" t="str">
            <v>1.2.1.3.3.1</v>
          </cell>
          <cell r="B257" t="str">
            <v>CUOTAS PATRONALES IMSS POR PAGAR</v>
          </cell>
          <cell r="C257">
            <v>0</v>
          </cell>
          <cell r="D257">
            <v>11252.390000000014</v>
          </cell>
          <cell r="E257">
            <v>11252.39</v>
          </cell>
          <cell r="F257">
            <v>11226.99</v>
          </cell>
          <cell r="G257">
            <v>0</v>
          </cell>
          <cell r="H257">
            <v>11226.990000000014</v>
          </cell>
        </row>
        <row r="258">
          <cell r="A258" t="str">
            <v>1.2.1.3.3.2</v>
          </cell>
          <cell r="B258" t="str">
            <v>APORTACIONES AL INFONAVIT POR PAGAR</v>
          </cell>
          <cell r="C258">
            <v>0</v>
          </cell>
          <cell r="D258">
            <v>12095.299999999872</v>
          </cell>
          <cell r="E258">
            <v>12095.3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1.2.1.3.3.3</v>
          </cell>
          <cell r="B259" t="str">
            <v>APORTACIONES AL SAR POR PAGAR</v>
          </cell>
          <cell r="C259">
            <v>0</v>
          </cell>
          <cell r="D259">
            <v>11884.370000000112</v>
          </cell>
          <cell r="E259">
            <v>11884.37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1.2.1.3.4</v>
          </cell>
          <cell r="B260" t="str">
            <v xml:space="preserve"> BENEFICIOS A LOS EMPLEADOS </v>
          </cell>
          <cell r="C260">
            <v>0</v>
          </cell>
          <cell r="D260">
            <v>10260.870000004768</v>
          </cell>
          <cell r="E260">
            <v>68004.08</v>
          </cell>
          <cell r="F260">
            <v>68004.08</v>
          </cell>
          <cell r="G260">
            <v>0</v>
          </cell>
          <cell r="H260">
            <v>10260.870000004768</v>
          </cell>
        </row>
        <row r="261">
          <cell r="A261" t="str">
            <v>1.2.1.3.4.1</v>
          </cell>
          <cell r="B261" t="str">
            <v xml:space="preserve"> BENEFICIOS DIRECTOS </v>
          </cell>
          <cell r="C261">
            <v>0</v>
          </cell>
          <cell r="D261">
            <v>10260.870000004768</v>
          </cell>
          <cell r="E261">
            <v>68004.08</v>
          </cell>
          <cell r="F261">
            <v>68004.08</v>
          </cell>
          <cell r="G261">
            <v>0</v>
          </cell>
          <cell r="H261">
            <v>10260.870000004768</v>
          </cell>
        </row>
        <row r="262">
          <cell r="A262" t="str">
            <v>1.2.1.3.4.1.1</v>
          </cell>
          <cell r="B262" t="str">
            <v xml:space="preserve"> SUELDOS POR PAGAR </v>
          </cell>
          <cell r="C262">
            <v>0</v>
          </cell>
          <cell r="D262">
            <v>0</v>
          </cell>
          <cell r="E262">
            <v>68004.08</v>
          </cell>
          <cell r="F262">
            <v>68004.08</v>
          </cell>
          <cell r="G262">
            <v>0</v>
          </cell>
          <cell r="H262">
            <v>0</v>
          </cell>
        </row>
        <row r="263">
          <cell r="A263" t="str">
            <v>1.2.1.3.4.1.1.1</v>
          </cell>
          <cell r="B263" t="str">
            <v>SUELDOS POR PAGAR</v>
          </cell>
          <cell r="C263">
            <v>0</v>
          </cell>
          <cell r="D263">
            <v>0</v>
          </cell>
          <cell r="E263">
            <v>68004.08</v>
          </cell>
          <cell r="F263">
            <v>68004.08</v>
          </cell>
          <cell r="G263">
            <v>0</v>
          </cell>
          <cell r="H263">
            <v>0</v>
          </cell>
        </row>
        <row r="264">
          <cell r="A264" t="str">
            <v>1.2.1.3.4.1.5</v>
          </cell>
          <cell r="B264" t="str">
            <v>PARTICIPACION DE LOS TRABAJADORES EN LAS UTILIDADES POR PAGAR</v>
          </cell>
          <cell r="C264">
            <v>0</v>
          </cell>
          <cell r="D264">
            <v>10260.870000000112</v>
          </cell>
          <cell r="E264">
            <v>0</v>
          </cell>
          <cell r="F264">
            <v>0</v>
          </cell>
          <cell r="G264">
            <v>0</v>
          </cell>
          <cell r="H264">
            <v>10260.870000000112</v>
          </cell>
        </row>
        <row r="265">
          <cell r="A265" t="str">
            <v>1.2.1.4</v>
          </cell>
          <cell r="B265" t="str">
            <v xml:space="preserve"> RETENCIONES DE EFECTIVO Y COBROS POR CUENTA DE TERCEROS </v>
          </cell>
          <cell r="C265">
            <v>0</v>
          </cell>
          <cell r="D265">
            <v>49278.070000000203</v>
          </cell>
          <cell r="E265">
            <v>58928.71</v>
          </cell>
          <cell r="F265">
            <v>35906.400000000001</v>
          </cell>
          <cell r="G265">
            <v>0</v>
          </cell>
          <cell r="H265">
            <v>26255.760000000206</v>
          </cell>
        </row>
        <row r="266">
          <cell r="A266" t="str">
            <v>1.2.1.4.1</v>
          </cell>
          <cell r="B266" t="str">
            <v xml:space="preserve"> IMPUESTOS RETENIDOS </v>
          </cell>
          <cell r="C266">
            <v>0</v>
          </cell>
          <cell r="D266">
            <v>18930.469999999921</v>
          </cell>
          <cell r="E266">
            <v>24345.75</v>
          </cell>
          <cell r="F266">
            <v>19912.88</v>
          </cell>
          <cell r="G266">
            <v>0</v>
          </cell>
          <cell r="H266">
            <v>14497.599999999922</v>
          </cell>
        </row>
        <row r="267">
          <cell r="A267" t="str">
            <v>1.2.1.4.1.1</v>
          </cell>
          <cell r="B267" t="str">
            <v xml:space="preserve"> IMPUESTO SOBRE LA RENTA RETENIDO </v>
          </cell>
          <cell r="C267">
            <v>0</v>
          </cell>
          <cell r="D267">
            <v>10516.14999999971</v>
          </cell>
          <cell r="E267">
            <v>15193</v>
          </cell>
          <cell r="F267">
            <v>13067.72</v>
          </cell>
          <cell r="G267">
            <v>0</v>
          </cell>
          <cell r="H267">
            <v>8390.8699999997098</v>
          </cell>
        </row>
        <row r="268">
          <cell r="A268" t="str">
            <v>1.2.1.4.1.1.1</v>
          </cell>
          <cell r="B268" t="str">
            <v xml:space="preserve"> ISR RETENIDO A RESIDENTES EN EL PAIS </v>
          </cell>
          <cell r="C268">
            <v>0</v>
          </cell>
          <cell r="D268">
            <v>10516.14999999971</v>
          </cell>
          <cell r="E268">
            <v>15193</v>
          </cell>
          <cell r="F268">
            <v>13067.72</v>
          </cell>
          <cell r="G268">
            <v>0</v>
          </cell>
          <cell r="H268">
            <v>8390.8699999997098</v>
          </cell>
        </row>
        <row r="269">
          <cell r="A269" t="str">
            <v>1.2.1.4.1.1.1.1</v>
          </cell>
          <cell r="B269" t="str">
            <v>ISR RETENIDO POR SALARIOS</v>
          </cell>
          <cell r="C269">
            <v>0</v>
          </cell>
          <cell r="D269">
            <v>6516.559999999823</v>
          </cell>
          <cell r="E269">
            <v>11193</v>
          </cell>
          <cell r="F269">
            <v>9067.7199999999993</v>
          </cell>
          <cell r="G269">
            <v>0</v>
          </cell>
          <cell r="H269">
            <v>4391.2799999998224</v>
          </cell>
        </row>
        <row r="270">
          <cell r="A270" t="str">
            <v>1.2.1.4.1.1.1.4</v>
          </cell>
          <cell r="B270" t="str">
            <v>ISR RETENIDO POR ARRENDAMIENTOS AL 10%</v>
          </cell>
          <cell r="C270">
            <v>0</v>
          </cell>
          <cell r="D270">
            <v>3999.9399999998859</v>
          </cell>
          <cell r="E270">
            <v>4000</v>
          </cell>
          <cell r="F270">
            <v>4000</v>
          </cell>
          <cell r="G270">
            <v>0</v>
          </cell>
          <cell r="H270">
            <v>3999.9399999998859</v>
          </cell>
        </row>
        <row r="271">
          <cell r="A271" t="str">
            <v>1.2.1.4.1.1.1.5</v>
          </cell>
          <cell r="B271" t="str">
            <v>ISR RETENIDO POR HONORARIOS AL 10%</v>
          </cell>
          <cell r="C271">
            <v>0</v>
          </cell>
          <cell r="D271">
            <v>-0.34999999999854481</v>
          </cell>
          <cell r="E271">
            <v>0</v>
          </cell>
          <cell r="F271">
            <v>0</v>
          </cell>
          <cell r="G271">
            <v>0</v>
          </cell>
          <cell r="H271">
            <v>-0.34999999999854481</v>
          </cell>
        </row>
        <row r="272">
          <cell r="A272" t="str">
            <v>1.2.1.4.1.2</v>
          </cell>
          <cell r="B272" t="str">
            <v xml:space="preserve"> IMPUESTO AL VALOR AGREGADO RETENIDO </v>
          </cell>
          <cell r="C272">
            <v>0</v>
          </cell>
          <cell r="D272">
            <v>5146.2300000002142</v>
          </cell>
          <cell r="E272">
            <v>5148</v>
          </cell>
          <cell r="F272">
            <v>4266.6400000000003</v>
          </cell>
          <cell r="G272">
            <v>0</v>
          </cell>
          <cell r="H272">
            <v>4264.8700000002145</v>
          </cell>
        </row>
        <row r="273">
          <cell r="A273" t="str">
            <v>1.2.1.4.1.2.1</v>
          </cell>
          <cell r="B273" t="str">
            <v>IVA RETENIDO POR PAGAR</v>
          </cell>
          <cell r="C273">
            <v>0</v>
          </cell>
          <cell r="D273">
            <v>5146.2300000002142</v>
          </cell>
          <cell r="E273">
            <v>5148</v>
          </cell>
          <cell r="F273">
            <v>4266.6400000000003</v>
          </cell>
          <cell r="G273">
            <v>0</v>
          </cell>
          <cell r="H273">
            <v>4264.8700000002145</v>
          </cell>
        </row>
        <row r="274">
          <cell r="A274" t="str">
            <v>1.2.1.4.1.4</v>
          </cell>
          <cell r="B274" t="str">
            <v xml:space="preserve"> CUOTAS OBRERAS IMSS </v>
          </cell>
          <cell r="C274">
            <v>0</v>
          </cell>
          <cell r="D274">
            <v>3268.0899999999965</v>
          </cell>
          <cell r="E274">
            <v>4004.75</v>
          </cell>
          <cell r="F274">
            <v>2578.52</v>
          </cell>
          <cell r="G274">
            <v>0</v>
          </cell>
          <cell r="H274">
            <v>1841.8599999999965</v>
          </cell>
        </row>
        <row r="275">
          <cell r="A275" t="str">
            <v>1.2.1.4.1.4.1</v>
          </cell>
          <cell r="B275" t="str">
            <v>CUOTAS OBRERAS IMSS</v>
          </cell>
          <cell r="C275">
            <v>0</v>
          </cell>
          <cell r="D275">
            <v>3268.0899999999965</v>
          </cell>
          <cell r="E275">
            <v>4004.75</v>
          </cell>
          <cell r="F275">
            <v>2578.52</v>
          </cell>
          <cell r="G275">
            <v>0</v>
          </cell>
          <cell r="H275">
            <v>1841.8599999999965</v>
          </cell>
        </row>
        <row r="276">
          <cell r="A276" t="str">
            <v>1.2.1.4.2</v>
          </cell>
          <cell r="B276" t="str">
            <v xml:space="preserve"> COBROS POR CUENTA DE TERCEROS </v>
          </cell>
          <cell r="C276">
            <v>0</v>
          </cell>
          <cell r="D276">
            <v>30347.600000000282</v>
          </cell>
          <cell r="E276">
            <v>34582.959999999999</v>
          </cell>
          <cell r="F276">
            <v>15993.52</v>
          </cell>
          <cell r="G276">
            <v>0</v>
          </cell>
          <cell r="H276">
            <v>11758.160000000284</v>
          </cell>
        </row>
        <row r="277">
          <cell r="A277" t="str">
            <v>1.2.1.4.2.1</v>
          </cell>
          <cell r="B277" t="str">
            <v>AMORTIZACION DE CREDITOS INFONAVIT</v>
          </cell>
          <cell r="C277">
            <v>0</v>
          </cell>
          <cell r="D277">
            <v>25004.620000000927</v>
          </cell>
          <cell r="E277">
            <v>34582.959999999999</v>
          </cell>
          <cell r="F277">
            <v>15993.52</v>
          </cell>
          <cell r="G277">
            <v>0</v>
          </cell>
          <cell r="H277">
            <v>6415.180000000928</v>
          </cell>
        </row>
        <row r="278">
          <cell r="A278" t="str">
            <v>1.2.1.4.2.3</v>
          </cell>
          <cell r="B278" t="str">
            <v>APORTACION VOLUNTARIA AL SAR</v>
          </cell>
          <cell r="C278">
            <v>0</v>
          </cell>
          <cell r="D278">
            <v>5125.71</v>
          </cell>
          <cell r="E278">
            <v>0</v>
          </cell>
          <cell r="F278">
            <v>0</v>
          </cell>
          <cell r="G278">
            <v>0</v>
          </cell>
          <cell r="H278">
            <v>5125.71</v>
          </cell>
        </row>
        <row r="279">
          <cell r="A279" t="str">
            <v>1.2.1.4.2.6</v>
          </cell>
          <cell r="B279" t="str">
            <v>PENSION ALIMENTICIA</v>
          </cell>
          <cell r="C279">
            <v>0</v>
          </cell>
          <cell r="D279">
            <v>217.2699999999968</v>
          </cell>
          <cell r="E279">
            <v>0</v>
          </cell>
          <cell r="F279">
            <v>0</v>
          </cell>
          <cell r="G279">
            <v>0</v>
          </cell>
          <cell r="H279">
            <v>217.2699999999968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91118.414511591225</v>
          </cell>
          <cell r="E280">
            <v>29137.93096551724</v>
          </cell>
          <cell r="F280">
            <v>19327.576399999998</v>
          </cell>
          <cell r="G280">
            <v>0</v>
          </cell>
          <cell r="H280">
            <v>81308.059946073976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91118.414511591225</v>
          </cell>
          <cell r="E281">
            <v>29137.93096551724</v>
          </cell>
          <cell r="F281">
            <v>19327.576399999998</v>
          </cell>
          <cell r="G281">
            <v>0</v>
          </cell>
          <cell r="H281">
            <v>81308.059946073976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91118.414511591225</v>
          </cell>
          <cell r="E282">
            <v>29137.93096551724</v>
          </cell>
          <cell r="F282">
            <v>19327.576399999998</v>
          </cell>
          <cell r="G282">
            <v>0</v>
          </cell>
          <cell r="H282">
            <v>81308.059946073976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25112.542584005045</v>
          </cell>
          <cell r="E283">
            <v>0</v>
          </cell>
          <cell r="F283">
            <v>7327.5763999999999</v>
          </cell>
          <cell r="G283">
            <v>0</v>
          </cell>
          <cell r="H283">
            <v>32440.118984005043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21687.126084379386</v>
          </cell>
          <cell r="E286">
            <v>0</v>
          </cell>
          <cell r="F286">
            <v>0</v>
          </cell>
          <cell r="G286">
            <v>0</v>
          </cell>
          <cell r="H286">
            <v>21687.126084379386</v>
          </cell>
        </row>
        <row r="287">
          <cell r="A287" t="str">
            <v>1.2.1.5.1.1.106</v>
          </cell>
          <cell r="B287" t="str">
            <v xml:space="preserve">VOLKSWAGEN LEASING SA DE CV  </v>
          </cell>
          <cell r="C287">
            <v>0</v>
          </cell>
          <cell r="D287">
            <v>12749.956897</v>
          </cell>
          <cell r="E287">
            <v>0</v>
          </cell>
          <cell r="F287">
            <v>0</v>
          </cell>
          <cell r="G287">
            <v>0</v>
          </cell>
          <cell r="H287">
            <v>12749.956897</v>
          </cell>
        </row>
        <row r="288">
          <cell r="A288" t="str">
            <v>1.2.1.5.1.1.121</v>
          </cell>
          <cell r="B288" t="str">
            <v xml:space="preserve">HBD CENTRO DE CIRUGIA DE CORTA ESTANCIA MEXICO UNO S A P I DE C V  </v>
          </cell>
          <cell r="C288">
            <v>0</v>
          </cell>
          <cell r="D288">
            <v>1000</v>
          </cell>
          <cell r="E288">
            <v>0</v>
          </cell>
          <cell r="F288">
            <v>0</v>
          </cell>
          <cell r="G288">
            <v>0</v>
          </cell>
          <cell r="H288">
            <v>1000</v>
          </cell>
        </row>
        <row r="289">
          <cell r="A289" t="str">
            <v>1.2.1.5.1.1.122</v>
          </cell>
          <cell r="B289" t="str">
            <v>CARLOS PONCE BIUSTOS</v>
          </cell>
          <cell r="C289">
            <v>0</v>
          </cell>
          <cell r="D289">
            <v>15.862069</v>
          </cell>
          <cell r="E289">
            <v>0</v>
          </cell>
          <cell r="F289">
            <v>0</v>
          </cell>
          <cell r="G289">
            <v>0</v>
          </cell>
          <cell r="H289">
            <v>15.862069</v>
          </cell>
        </row>
        <row r="290">
          <cell r="A290" t="str">
            <v>1.2.1.5.1.1.123</v>
          </cell>
          <cell r="B290" t="str">
            <v>FLOR ADRIANA LUNA JAIME</v>
          </cell>
          <cell r="C290">
            <v>0</v>
          </cell>
          <cell r="D290">
            <v>27.043102999999999</v>
          </cell>
          <cell r="E290">
            <v>0</v>
          </cell>
          <cell r="F290">
            <v>0</v>
          </cell>
          <cell r="G290">
            <v>0</v>
          </cell>
          <cell r="H290">
            <v>27.043102999999999</v>
          </cell>
        </row>
        <row r="291">
          <cell r="A291" t="str">
            <v>1.2.1.5.1.1.124</v>
          </cell>
          <cell r="B291" t="str">
            <v>SERGIO GABRIEL NOGUEIRA PARRODI</v>
          </cell>
          <cell r="C291">
            <v>0</v>
          </cell>
          <cell r="D291">
            <v>14.543103</v>
          </cell>
          <cell r="E291">
            <v>0</v>
          </cell>
          <cell r="F291">
            <v>0</v>
          </cell>
          <cell r="G291">
            <v>0</v>
          </cell>
          <cell r="H291">
            <v>14.543103</v>
          </cell>
        </row>
        <row r="292">
          <cell r="A292" t="str">
            <v>1.2.1.5.1.1.126</v>
          </cell>
          <cell r="B292" t="str">
            <v>JANET IVON RODRIGUEZ CASTILLO</v>
          </cell>
          <cell r="C292">
            <v>0</v>
          </cell>
          <cell r="D292">
            <v>8.3448279999999997</v>
          </cell>
          <cell r="E292">
            <v>0</v>
          </cell>
          <cell r="F292">
            <v>0</v>
          </cell>
          <cell r="G292">
            <v>0</v>
          </cell>
          <cell r="H292">
            <v>8.3448279999999997</v>
          </cell>
        </row>
        <row r="293">
          <cell r="A293" t="str">
            <v>1.2.1.5.1.1.127</v>
          </cell>
          <cell r="B293" t="str">
            <v>SOFIA KARINA KURI GARCIA</v>
          </cell>
          <cell r="C293">
            <v>0</v>
          </cell>
          <cell r="D293">
            <v>335.62927199999831</v>
          </cell>
          <cell r="E293">
            <v>0</v>
          </cell>
          <cell r="F293">
            <v>0</v>
          </cell>
          <cell r="G293">
            <v>0</v>
          </cell>
          <cell r="H293">
            <v>335.62927199999831</v>
          </cell>
        </row>
        <row r="294">
          <cell r="A294" t="str">
            <v>1.2.1.5.1.1.142</v>
          </cell>
          <cell r="B294" t="str">
            <v>MARIA ANTONIETA VAZQUEZ BOJORQUEZ</v>
          </cell>
          <cell r="C294">
            <v>0</v>
          </cell>
          <cell r="D294">
            <v>29137.931</v>
          </cell>
          <cell r="E294">
            <v>29137.93096551724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1.2.1.5.1.1.143</v>
          </cell>
          <cell r="B295" t="str">
            <v>ERNESTO FELIPE LOPEZ ORTEGA</v>
          </cell>
          <cell r="C295">
            <v>0</v>
          </cell>
          <cell r="D295">
            <v>0</v>
          </cell>
          <cell r="E295">
            <v>0</v>
          </cell>
          <cell r="F295">
            <v>12000</v>
          </cell>
          <cell r="G295">
            <v>0</v>
          </cell>
          <cell r="H295">
            <v>12000</v>
          </cell>
        </row>
        <row r="296">
          <cell r="A296" t="str">
            <v>1.2.1.8</v>
          </cell>
          <cell r="B296" t="str">
            <v xml:space="preserve"> PASIVOS FINANCIEROS E INSTRUMENTOS FINANCIEROS DE DEUDA </v>
          </cell>
          <cell r="C296">
            <v>0</v>
          </cell>
          <cell r="D296">
            <v>257494.27000000037</v>
          </cell>
          <cell r="E296">
            <v>26945.41</v>
          </cell>
          <cell r="F296">
            <v>19394.599999999999</v>
          </cell>
          <cell r="G296">
            <v>0</v>
          </cell>
          <cell r="H296">
            <v>249943.46000000037</v>
          </cell>
        </row>
        <row r="297">
          <cell r="A297" t="str">
            <v>1.2.1.8.1</v>
          </cell>
          <cell r="B297" t="str">
            <v xml:space="preserve"> DOCUMENTOS POR PAGAR </v>
          </cell>
          <cell r="C297">
            <v>0</v>
          </cell>
          <cell r="D297">
            <v>257494.27000000037</v>
          </cell>
          <cell r="E297">
            <v>26945.41</v>
          </cell>
          <cell r="F297">
            <v>19394.599999999999</v>
          </cell>
          <cell r="G297">
            <v>0</v>
          </cell>
          <cell r="H297">
            <v>249943.46000000037</v>
          </cell>
        </row>
        <row r="298">
          <cell r="A298" t="str">
            <v>1.2.1.8.1.1</v>
          </cell>
          <cell r="B298" t="str">
            <v xml:space="preserve"> PRESTAMOS BANCARIOS </v>
          </cell>
          <cell r="C298">
            <v>0</v>
          </cell>
          <cell r="D298">
            <v>257494.27000000037</v>
          </cell>
          <cell r="E298">
            <v>26945.41</v>
          </cell>
          <cell r="F298">
            <v>19394.599999999999</v>
          </cell>
          <cell r="G298">
            <v>0</v>
          </cell>
          <cell r="H298">
            <v>249943.46000000037</v>
          </cell>
        </row>
        <row r="299">
          <cell r="A299" t="str">
            <v>1.2.1.8.1.1.1</v>
          </cell>
          <cell r="B299" t="str">
            <v xml:space="preserve"> PRESTAMOS BANCARIOS NACIONALES </v>
          </cell>
          <cell r="C299">
            <v>0</v>
          </cell>
          <cell r="D299">
            <v>257494.27000000037</v>
          </cell>
          <cell r="E299">
            <v>26945.41</v>
          </cell>
          <cell r="F299">
            <v>19394.599999999999</v>
          </cell>
          <cell r="G299">
            <v>0</v>
          </cell>
          <cell r="H299">
            <v>249943.46000000037</v>
          </cell>
        </row>
        <row r="300">
          <cell r="A300" t="str">
            <v>1.2.1.8.1.1.1.1</v>
          </cell>
          <cell r="B300" t="str">
            <v>T.E. JOSE LUCIO FUENTES LUCIO</v>
          </cell>
          <cell r="C300">
            <v>0</v>
          </cell>
          <cell r="D300">
            <v>139909.67000000109</v>
          </cell>
          <cell r="E300">
            <v>16279.13</v>
          </cell>
          <cell r="F300">
            <v>17430.3</v>
          </cell>
          <cell r="G300">
            <v>0</v>
          </cell>
          <cell r="H300">
            <v>141060.8400000011</v>
          </cell>
        </row>
        <row r="301">
          <cell r="A301" t="str">
            <v>1.2.1.8.1.1.1.2</v>
          </cell>
          <cell r="B301" t="str">
            <v>T.E. LOURDES  VELAZQUEZ MARIN</v>
          </cell>
          <cell r="C301">
            <v>0</v>
          </cell>
          <cell r="D301">
            <v>117584.59999999928</v>
          </cell>
          <cell r="E301">
            <v>10666.28</v>
          </cell>
          <cell r="F301">
            <v>1964.3</v>
          </cell>
          <cell r="G301">
            <v>0</v>
          </cell>
          <cell r="H301">
            <v>108882.61999999928</v>
          </cell>
        </row>
        <row r="302">
          <cell r="A302" t="str">
            <v>1.2.1.11</v>
          </cell>
          <cell r="B302" t="str">
            <v xml:space="preserve"> OTROS PASIVOS A CORTO PLAZO </v>
          </cell>
          <cell r="C302">
            <v>0</v>
          </cell>
          <cell r="D302">
            <v>570206.10826606117</v>
          </cell>
          <cell r="E302">
            <v>506699.05136967037</v>
          </cell>
          <cell r="F302">
            <v>482844.62631367036</v>
          </cell>
          <cell r="G302">
            <v>0</v>
          </cell>
          <cell r="H302">
            <v>546351.68321006116</v>
          </cell>
        </row>
        <row r="303">
          <cell r="A303" t="str">
            <v>1.2.1.11.1</v>
          </cell>
          <cell r="B303" t="str">
            <v xml:space="preserve"> IMPUESTOS TRASLADADOS COBRADOS </v>
          </cell>
          <cell r="C303">
            <v>0</v>
          </cell>
          <cell r="D303">
            <v>2.1763758510351181</v>
          </cell>
          <cell r="E303">
            <v>243897.74</v>
          </cell>
          <cell r="F303">
            <v>243897.29600967039</v>
          </cell>
          <cell r="G303">
            <v>0</v>
          </cell>
          <cell r="H303">
            <v>1.7323855214344803</v>
          </cell>
        </row>
        <row r="304">
          <cell r="A304" t="str">
            <v>1.2.1.11.1.1</v>
          </cell>
          <cell r="B304" t="str">
            <v xml:space="preserve"> IVA TRASLADADO COBRADO </v>
          </cell>
          <cell r="C304">
            <v>0</v>
          </cell>
          <cell r="D304">
            <v>2.1763758510351181</v>
          </cell>
          <cell r="E304">
            <v>243897.74</v>
          </cell>
          <cell r="F304">
            <v>243897.29600967039</v>
          </cell>
          <cell r="G304">
            <v>0</v>
          </cell>
          <cell r="H304">
            <v>1.7323855214344803</v>
          </cell>
        </row>
        <row r="305">
          <cell r="A305" t="str">
            <v>1.2.1.11.1.1.1</v>
          </cell>
          <cell r="B305" t="str">
            <v>IVA TRASLADADO COBRADO</v>
          </cell>
          <cell r="C305">
            <v>0</v>
          </cell>
          <cell r="D305">
            <v>2.1763758510351181</v>
          </cell>
          <cell r="E305">
            <v>243897.74</v>
          </cell>
          <cell r="F305">
            <v>243897.29600967039</v>
          </cell>
          <cell r="G305">
            <v>0</v>
          </cell>
          <cell r="H305">
            <v>1.7323855214344803</v>
          </cell>
        </row>
        <row r="306">
          <cell r="A306" t="str">
            <v>1.2.1.11.2</v>
          </cell>
          <cell r="B306" t="str">
            <v xml:space="preserve"> IMPUESTOS TRASLADADOS NO COBRADOS </v>
          </cell>
          <cell r="C306">
            <v>0</v>
          </cell>
          <cell r="D306">
            <v>570203.93189021014</v>
          </cell>
          <cell r="E306">
            <v>245466.95136967039</v>
          </cell>
          <cell r="F306">
            <v>221612.97030399999</v>
          </cell>
          <cell r="G306">
            <v>0</v>
          </cell>
          <cell r="H306">
            <v>546349.95082453976</v>
          </cell>
        </row>
        <row r="307">
          <cell r="A307" t="str">
            <v>1.2.1.11.2.1</v>
          </cell>
          <cell r="B307" t="str">
            <v xml:space="preserve"> IVA TRASLADADO NO COBRADO </v>
          </cell>
          <cell r="C307">
            <v>0</v>
          </cell>
          <cell r="D307">
            <v>570203.93189021014</v>
          </cell>
          <cell r="E307">
            <v>245466.95136967039</v>
          </cell>
          <cell r="F307">
            <v>221612.97030399999</v>
          </cell>
          <cell r="G307">
            <v>0</v>
          </cell>
          <cell r="H307">
            <v>546349.95082453976</v>
          </cell>
        </row>
        <row r="308">
          <cell r="A308" t="str">
            <v>1.2.1.11.2.1.1</v>
          </cell>
          <cell r="B308" t="str">
            <v>IVA TRASLADADO 16% NO COBRADO</v>
          </cell>
          <cell r="C308">
            <v>0</v>
          </cell>
          <cell r="D308">
            <v>570203.93189021014</v>
          </cell>
          <cell r="E308">
            <v>245466.95136967039</v>
          </cell>
          <cell r="F308">
            <v>221612.97030399999</v>
          </cell>
          <cell r="G308">
            <v>0</v>
          </cell>
          <cell r="H308">
            <v>546349.95082453976</v>
          </cell>
        </row>
        <row r="309">
          <cell r="A309" t="str">
            <v>1.2.1.11.3</v>
          </cell>
          <cell r="B309" t="str">
            <v xml:space="preserve"> IMPUESTOS RETENIDOS NO PAGADOS </v>
          </cell>
          <cell r="C309">
            <v>0</v>
          </cell>
          <cell r="D309">
            <v>0</v>
          </cell>
          <cell r="E309">
            <v>17334.36</v>
          </cell>
          <cell r="F309">
            <v>17334.36</v>
          </cell>
          <cell r="G309">
            <v>0</v>
          </cell>
          <cell r="H309">
            <v>0</v>
          </cell>
        </row>
        <row r="310">
          <cell r="A310" t="str">
            <v>1.2.1.11.3.1</v>
          </cell>
          <cell r="B310" t="str">
            <v xml:space="preserve"> ISR RETENIDO NO PAGADO </v>
          </cell>
          <cell r="C310">
            <v>0</v>
          </cell>
          <cell r="D310">
            <v>0</v>
          </cell>
          <cell r="E310">
            <v>13067.72</v>
          </cell>
          <cell r="F310">
            <v>13067.72</v>
          </cell>
          <cell r="G310">
            <v>0</v>
          </cell>
          <cell r="H310">
            <v>0</v>
          </cell>
        </row>
        <row r="311">
          <cell r="A311" t="str">
            <v>1.2.1.11.3.1.1</v>
          </cell>
          <cell r="B311" t="str">
            <v xml:space="preserve"> ISR RETENIDO A RESIDENTES EN EL PAIS NO PAGADO </v>
          </cell>
          <cell r="C311">
            <v>0</v>
          </cell>
          <cell r="D311">
            <v>0</v>
          </cell>
          <cell r="E311">
            <v>13067.72</v>
          </cell>
          <cell r="F311">
            <v>13067.72</v>
          </cell>
          <cell r="G311">
            <v>0</v>
          </cell>
          <cell r="H311">
            <v>0</v>
          </cell>
        </row>
        <row r="312">
          <cell r="A312" t="str">
            <v>1.2.1.11.3.1.1.1</v>
          </cell>
          <cell r="B312" t="str">
            <v>ISR RETENIDO POR SALARIOS</v>
          </cell>
          <cell r="C312">
            <v>0</v>
          </cell>
          <cell r="D312">
            <v>0</v>
          </cell>
          <cell r="E312">
            <v>9067.7199999999993</v>
          </cell>
          <cell r="F312">
            <v>9067.7199999999993</v>
          </cell>
          <cell r="G312">
            <v>0</v>
          </cell>
          <cell r="H312">
            <v>0</v>
          </cell>
        </row>
        <row r="313">
          <cell r="A313" t="str">
            <v>1.2.1.11.3.1.1.4</v>
          </cell>
          <cell r="B313" t="str">
            <v>ISR RETENIDO POR ARRENDAMIENTOS  AL 10% NO PAGADO</v>
          </cell>
          <cell r="C313">
            <v>0</v>
          </cell>
          <cell r="D313">
            <v>0</v>
          </cell>
          <cell r="E313">
            <v>4000</v>
          </cell>
          <cell r="F313">
            <v>4000</v>
          </cell>
          <cell r="G313">
            <v>0</v>
          </cell>
          <cell r="H313">
            <v>0</v>
          </cell>
        </row>
        <row r="314">
          <cell r="A314" t="str">
            <v>1.2.1.11.3.2</v>
          </cell>
          <cell r="B314" t="str">
            <v xml:space="preserve"> IVA RETENIDO NO PAGADO 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1.2.1.11.3.2.1</v>
          </cell>
          <cell r="B315" t="str">
            <v>IVA RETENCION  2/3 NO PAGADO</v>
          </cell>
          <cell r="C315">
            <v>0</v>
          </cell>
          <cell r="D315">
            <v>0</v>
          </cell>
          <cell r="E315">
            <v>4266.6400000000003</v>
          </cell>
          <cell r="F315">
            <v>4266.6400000000003</v>
          </cell>
          <cell r="G315">
            <v>0</v>
          </cell>
          <cell r="H315">
            <v>0</v>
          </cell>
        </row>
        <row r="316">
          <cell r="A316" t="str">
            <v>1.3</v>
          </cell>
          <cell r="B316" t="str">
            <v xml:space="preserve"> CAPITAL CONTABLE </v>
          </cell>
          <cell r="C316">
            <v>0</v>
          </cell>
          <cell r="D316">
            <v>5676743.4902666397</v>
          </cell>
          <cell r="E316">
            <v>0</v>
          </cell>
          <cell r="F316">
            <v>0</v>
          </cell>
          <cell r="G316">
            <v>0</v>
          </cell>
          <cell r="H316">
            <v>5676743.4902666397</v>
          </cell>
        </row>
        <row r="317">
          <cell r="A317" t="str">
            <v>1.3.1</v>
          </cell>
          <cell r="B317" t="str">
            <v xml:space="preserve"> CAPITAL CONTRIBUIDO </v>
          </cell>
          <cell r="C317">
            <v>0</v>
          </cell>
          <cell r="D317">
            <v>1650000</v>
          </cell>
          <cell r="E317">
            <v>0</v>
          </cell>
          <cell r="F317">
            <v>0</v>
          </cell>
          <cell r="G317">
            <v>0</v>
          </cell>
          <cell r="H317">
            <v>1650000</v>
          </cell>
        </row>
        <row r="318">
          <cell r="A318" t="str">
            <v>1.3.1.1</v>
          </cell>
          <cell r="B318" t="str">
            <v xml:space="preserve"> CAPITAL SOCIAL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</v>
          </cell>
          <cell r="B319" t="str">
            <v xml:space="preserve"> CAPITAL SOCIAL FIJO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</v>
          </cell>
          <cell r="B320" t="str">
            <v xml:space="preserve"> CAPITAL SOCIAL FIJO SUSCRITO 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1.3.1.1.1.1.1</v>
          </cell>
          <cell r="B321" t="str">
            <v>CAPITAL SOCIAL FIJO SUSCRITO</v>
          </cell>
          <cell r="C321">
            <v>0</v>
          </cell>
          <cell r="D321">
            <v>1600000</v>
          </cell>
          <cell r="E321">
            <v>0</v>
          </cell>
          <cell r="F321">
            <v>0</v>
          </cell>
          <cell r="G321">
            <v>0</v>
          </cell>
          <cell r="H321">
            <v>1600000</v>
          </cell>
        </row>
        <row r="322">
          <cell r="A322" t="str">
            <v>1.3.1.2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</v>
          </cell>
          <cell r="B323" t="str">
            <v xml:space="preserve"> APORTACIONES PARA FUTUROS AUMENTOS DE CAPITAL 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1.3.1.2.1.2</v>
          </cell>
          <cell r="B324" t="str">
            <v>LOURDES VELAZQUEZ MERIN</v>
          </cell>
          <cell r="C324">
            <v>0</v>
          </cell>
          <cell r="D324">
            <v>50000</v>
          </cell>
          <cell r="E324">
            <v>0</v>
          </cell>
          <cell r="F324">
            <v>0</v>
          </cell>
          <cell r="G324">
            <v>0</v>
          </cell>
          <cell r="H324">
            <v>50000</v>
          </cell>
        </row>
        <row r="325">
          <cell r="A325" t="str">
            <v>1.3.2</v>
          </cell>
          <cell r="B325" t="str">
            <v xml:space="preserve"> CAPITAL GANADO (DEFICIT)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</v>
          </cell>
          <cell r="B326" t="str">
            <v xml:space="preserve"> UTILIDADES O PERDIDAS ACUMULADAS </v>
          </cell>
          <cell r="C326">
            <v>0</v>
          </cell>
          <cell r="D326">
            <v>4026743.4902666397</v>
          </cell>
          <cell r="E326">
            <v>0</v>
          </cell>
          <cell r="F326">
            <v>0</v>
          </cell>
          <cell r="G326">
            <v>0</v>
          </cell>
          <cell r="H326">
            <v>4026743.4902666397</v>
          </cell>
        </row>
        <row r="327">
          <cell r="A327" t="str">
            <v>1.3.2.1.1</v>
          </cell>
          <cell r="B327" t="str">
            <v xml:space="preserve"> UTILIDADES RETENIDAS DE EJERCICIOS ANTERIORES </v>
          </cell>
          <cell r="C327">
            <v>0</v>
          </cell>
          <cell r="D327">
            <v>6686091.2041087747</v>
          </cell>
          <cell r="E327">
            <v>0</v>
          </cell>
          <cell r="F327">
            <v>0</v>
          </cell>
          <cell r="G327">
            <v>0</v>
          </cell>
          <cell r="H327">
            <v>6686091.2041087747</v>
          </cell>
        </row>
        <row r="328">
          <cell r="A328" t="str">
            <v>1.3.2.1.1.1</v>
          </cell>
          <cell r="B328" t="str">
            <v>Ejercicio 2017</v>
          </cell>
          <cell r="C328">
            <v>0</v>
          </cell>
          <cell r="D328">
            <v>1032976.6100000001</v>
          </cell>
          <cell r="E328">
            <v>0</v>
          </cell>
          <cell r="F328">
            <v>0</v>
          </cell>
          <cell r="G328">
            <v>0</v>
          </cell>
          <cell r="H328">
            <v>1032976.6100000001</v>
          </cell>
        </row>
        <row r="329">
          <cell r="A329" t="str">
            <v>1.3.2.1.1.2</v>
          </cell>
          <cell r="B329" t="str">
            <v>Ejercicio 2016</v>
          </cell>
          <cell r="C329">
            <v>0</v>
          </cell>
          <cell r="D329">
            <v>690471.02</v>
          </cell>
          <cell r="E329">
            <v>0</v>
          </cell>
          <cell r="F329">
            <v>0</v>
          </cell>
          <cell r="G329">
            <v>0</v>
          </cell>
          <cell r="H329">
            <v>690471.02</v>
          </cell>
        </row>
        <row r="330">
          <cell r="A330" t="str">
            <v>1.3.2.1.1.3</v>
          </cell>
          <cell r="B330" t="str">
            <v>Ejercicio 2015</v>
          </cell>
          <cell r="C330">
            <v>0</v>
          </cell>
          <cell r="D330">
            <v>412876.97</v>
          </cell>
          <cell r="E330">
            <v>0</v>
          </cell>
          <cell r="F330">
            <v>0</v>
          </cell>
          <cell r="G330">
            <v>0</v>
          </cell>
          <cell r="H330">
            <v>412876.97</v>
          </cell>
        </row>
        <row r="331">
          <cell r="A331" t="str">
            <v>1.3.2.1.1.4</v>
          </cell>
          <cell r="B331" t="str">
            <v>Ejercicio 2014</v>
          </cell>
          <cell r="C331">
            <v>0</v>
          </cell>
          <cell r="D331">
            <v>111882.62</v>
          </cell>
          <cell r="E331">
            <v>0</v>
          </cell>
          <cell r="F331">
            <v>0</v>
          </cell>
          <cell r="G331">
            <v>0</v>
          </cell>
          <cell r="H331">
            <v>111882.62</v>
          </cell>
        </row>
        <row r="332">
          <cell r="A332" t="str">
            <v>1.3.2.1.1.5</v>
          </cell>
          <cell r="B332" t="str">
            <v>Ejercicio 2013</v>
          </cell>
          <cell r="C332">
            <v>0</v>
          </cell>
          <cell r="D332">
            <v>7310.9</v>
          </cell>
          <cell r="E332">
            <v>0</v>
          </cell>
          <cell r="F332">
            <v>0</v>
          </cell>
          <cell r="G332">
            <v>0</v>
          </cell>
          <cell r="H332">
            <v>7310.9</v>
          </cell>
        </row>
        <row r="333">
          <cell r="A333" t="str">
            <v>1.3.2.1.1.6</v>
          </cell>
          <cell r="B333" t="str">
            <v>Ejercicio 2011</v>
          </cell>
          <cell r="C333">
            <v>0</v>
          </cell>
          <cell r="D333">
            <v>1126263.18</v>
          </cell>
          <cell r="E333">
            <v>0</v>
          </cell>
          <cell r="F333">
            <v>0</v>
          </cell>
          <cell r="G333">
            <v>0</v>
          </cell>
          <cell r="H333">
            <v>1126263.18</v>
          </cell>
        </row>
        <row r="334">
          <cell r="A334" t="str">
            <v>1.3.2.1.1.7</v>
          </cell>
          <cell r="B334" t="str">
            <v>Ejercicio 2010</v>
          </cell>
          <cell r="C334">
            <v>0</v>
          </cell>
          <cell r="D334">
            <v>2877738</v>
          </cell>
          <cell r="E334">
            <v>0</v>
          </cell>
          <cell r="F334">
            <v>0</v>
          </cell>
          <cell r="G334">
            <v>0</v>
          </cell>
          <cell r="H334">
            <v>2877738</v>
          </cell>
        </row>
        <row r="335">
          <cell r="A335" t="str">
            <v>1.3.2.1.1.8</v>
          </cell>
          <cell r="B335" t="str">
            <v>Ejercicio 2018</v>
          </cell>
          <cell r="C335">
            <v>0</v>
          </cell>
          <cell r="D335">
            <v>426571.90410877462</v>
          </cell>
          <cell r="E335">
            <v>0</v>
          </cell>
          <cell r="F335">
            <v>0</v>
          </cell>
          <cell r="G335">
            <v>0</v>
          </cell>
          <cell r="H335">
            <v>426571.90410877462</v>
          </cell>
        </row>
        <row r="336">
          <cell r="A336" t="str">
            <v>1.3.2.1.2</v>
          </cell>
          <cell r="B336" t="str">
            <v xml:space="preserve"> PERDIDAS ACUMULADAS DE EJERCICIOS ANTERIORES </v>
          </cell>
          <cell r="C336">
            <v>2659347.7138421349</v>
          </cell>
          <cell r="D336">
            <v>0</v>
          </cell>
          <cell r="E336">
            <v>0</v>
          </cell>
          <cell r="F336">
            <v>0</v>
          </cell>
          <cell r="G336">
            <v>2659347.7138421349</v>
          </cell>
          <cell r="H336">
            <v>0</v>
          </cell>
        </row>
        <row r="337">
          <cell r="A337" t="str">
            <v>1.3.2.1.2.1</v>
          </cell>
          <cell r="B337" t="str">
            <v>Ejercicio 2019</v>
          </cell>
          <cell r="C337">
            <v>1350488.132702125</v>
          </cell>
          <cell r="D337">
            <v>0</v>
          </cell>
          <cell r="E337">
            <v>0</v>
          </cell>
          <cell r="F337">
            <v>0</v>
          </cell>
          <cell r="G337">
            <v>1350488.132702125</v>
          </cell>
          <cell r="H337">
            <v>0</v>
          </cell>
        </row>
        <row r="338">
          <cell r="A338" t="str">
            <v>1.3.2.1.2.2</v>
          </cell>
          <cell r="B338" t="str">
            <v>Ejercicio 2020</v>
          </cell>
          <cell r="C338">
            <v>1308859.5811400099</v>
          </cell>
          <cell r="D338">
            <v>0</v>
          </cell>
          <cell r="E338">
            <v>0</v>
          </cell>
          <cell r="F338">
            <v>0</v>
          </cell>
          <cell r="G338">
            <v>1308859.5811400099</v>
          </cell>
          <cell r="H338">
            <v>0</v>
          </cell>
        </row>
        <row r="339">
          <cell r="A339" t="str">
            <v>2.1</v>
          </cell>
          <cell r="B339" t="str">
            <v xml:space="preserve"> VENTAS O INGRESOS NETOS </v>
          </cell>
          <cell r="C339">
            <v>0</v>
          </cell>
          <cell r="D339">
            <v>10928229.485776877</v>
          </cell>
          <cell r="E339">
            <v>0</v>
          </cell>
          <cell r="F339">
            <v>1385081.0643999996</v>
          </cell>
          <cell r="G339">
            <v>0</v>
          </cell>
          <cell r="H339">
            <v>12313310.550176876</v>
          </cell>
        </row>
        <row r="340">
          <cell r="A340" t="str">
            <v>2.1.1</v>
          </cell>
          <cell r="B340" t="str">
            <v xml:space="preserve"> VENTAS NETAS DE MERCANCIA </v>
          </cell>
          <cell r="C340">
            <v>0</v>
          </cell>
          <cell r="D340">
            <v>9288595.4871768765</v>
          </cell>
          <cell r="E340">
            <v>0</v>
          </cell>
          <cell r="F340">
            <v>1169413.0643999996</v>
          </cell>
          <cell r="G340">
            <v>0</v>
          </cell>
          <cell r="H340">
            <v>10458008.551576875</v>
          </cell>
        </row>
        <row r="341">
          <cell r="A341" t="str">
            <v>2.1.1.1</v>
          </cell>
          <cell r="B341" t="str">
            <v xml:space="preserve"> VENTAS NETAS DE MERCANCIAS NACIONALES </v>
          </cell>
          <cell r="C341">
            <v>0</v>
          </cell>
          <cell r="D341">
            <v>9288595.4871768765</v>
          </cell>
          <cell r="E341">
            <v>0</v>
          </cell>
          <cell r="F341">
            <v>1169413.0643999996</v>
          </cell>
          <cell r="G341">
            <v>0</v>
          </cell>
          <cell r="H341">
            <v>10458008.551576875</v>
          </cell>
        </row>
        <row r="342">
          <cell r="A342" t="str">
            <v>2.1.1.1.1</v>
          </cell>
          <cell r="B342" t="str">
            <v xml:space="preserve"> VENTAS Y/O SERVICIOS GRAVADOS A LA TASA GENERAL </v>
          </cell>
          <cell r="C342">
            <v>0</v>
          </cell>
          <cell r="D342">
            <v>9421397.5071798768</v>
          </cell>
          <cell r="E342">
            <v>0</v>
          </cell>
          <cell r="F342">
            <v>1169413.0643999996</v>
          </cell>
          <cell r="G342">
            <v>0</v>
          </cell>
          <cell r="H342">
            <v>10590810.571579875</v>
          </cell>
        </row>
        <row r="343">
          <cell r="A343" t="str">
            <v>2.1.1.1.1.1</v>
          </cell>
          <cell r="B343" t="str">
            <v>VENTAS Y/O SERVICIOS GRAVADOS A LA TASA GENERAL DE CONTADO</v>
          </cell>
          <cell r="C343">
            <v>0</v>
          </cell>
          <cell r="D343">
            <v>3651196.6910800021</v>
          </cell>
          <cell r="E343">
            <v>0</v>
          </cell>
          <cell r="F343">
            <v>373834.05400000012</v>
          </cell>
          <cell r="G343">
            <v>0</v>
          </cell>
          <cell r="H343">
            <v>4025030.7450800021</v>
          </cell>
        </row>
        <row r="344">
          <cell r="A344" t="str">
            <v>2.1.1.1.1.2</v>
          </cell>
          <cell r="B344" t="str">
            <v>VENTAS Y/O SERVICIOS GRAVADOS A LA TASA GENERAL A CREDITO</v>
          </cell>
          <cell r="C344">
            <v>0</v>
          </cell>
          <cell r="D344">
            <v>5770200.8160998747</v>
          </cell>
          <cell r="E344">
            <v>0</v>
          </cell>
          <cell r="F344">
            <v>795579.01039999956</v>
          </cell>
          <cell r="G344">
            <v>0</v>
          </cell>
          <cell r="H344">
            <v>6565779.8264998738</v>
          </cell>
        </row>
        <row r="345">
          <cell r="A345" t="str">
            <v>2.1.1.1.4</v>
          </cell>
          <cell r="B345" t="str">
            <v xml:space="preserve"> DEVOLUCIONES, REBAJAS Y BONIFICACIONES SOBRE VENTAS NACIONALES </v>
          </cell>
          <cell r="C345">
            <v>132802.02000300039</v>
          </cell>
          <cell r="D345">
            <v>0</v>
          </cell>
          <cell r="E345">
            <v>0</v>
          </cell>
          <cell r="F345">
            <v>0</v>
          </cell>
          <cell r="G345">
            <v>132802.02000300039</v>
          </cell>
          <cell r="H345">
            <v>0</v>
          </cell>
        </row>
        <row r="346">
          <cell r="A346" t="str">
            <v>2.1.1.1.4.1</v>
          </cell>
          <cell r="B346" t="str">
            <v xml:space="preserve"> DEVOLUCIONES SOBRE VENTAS NACIONALES 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2.1.1.1.4.1.1</v>
          </cell>
          <cell r="B347" t="str">
            <v>DEVOLUCIONES SOBRE VENTAS NACIONALES A LA TASA GENERAL</v>
          </cell>
          <cell r="C347">
            <v>126222.02000000002</v>
          </cell>
          <cell r="D347">
            <v>0</v>
          </cell>
          <cell r="E347">
            <v>0</v>
          </cell>
          <cell r="F347">
            <v>0</v>
          </cell>
          <cell r="G347">
            <v>126222.02000000002</v>
          </cell>
          <cell r="H347">
            <v>0</v>
          </cell>
        </row>
        <row r="348">
          <cell r="A348" t="str">
            <v>2.1.1.1.4.2</v>
          </cell>
          <cell r="B348" t="str">
            <v xml:space="preserve"> DESCUENTO COMERCIAL SOBRE VENTAS NACIONALES </v>
          </cell>
          <cell r="C348">
            <v>6580.0000030003721</v>
          </cell>
          <cell r="D348">
            <v>0</v>
          </cell>
          <cell r="E348">
            <v>0</v>
          </cell>
          <cell r="F348">
            <v>0</v>
          </cell>
          <cell r="G348">
            <v>6580.0000030003721</v>
          </cell>
          <cell r="H348">
            <v>0</v>
          </cell>
        </row>
        <row r="349">
          <cell r="A349" t="str">
            <v>2.1.1.1.4.2.1</v>
          </cell>
          <cell r="B349" t="str">
            <v>DESCUENTO COMERCIAL SOBRE VENTAS NACIONALES A LA TASA GENERAL</v>
          </cell>
          <cell r="C349">
            <v>6580.0000030003721</v>
          </cell>
          <cell r="D349">
            <v>0</v>
          </cell>
          <cell r="E349">
            <v>0</v>
          </cell>
          <cell r="F349">
            <v>0</v>
          </cell>
          <cell r="G349">
            <v>6580.0000030003721</v>
          </cell>
          <cell r="H349">
            <v>0</v>
          </cell>
        </row>
        <row r="350">
          <cell r="A350" t="str">
            <v>2.1.2</v>
          </cell>
          <cell r="B350" t="str">
            <v xml:space="preserve"> INGRESOS NETOS POR: </v>
          </cell>
          <cell r="C350">
            <v>0</v>
          </cell>
          <cell r="D350">
            <v>1639633.9986</v>
          </cell>
          <cell r="E350">
            <v>0</v>
          </cell>
          <cell r="F350">
            <v>215668</v>
          </cell>
          <cell r="G350">
            <v>0</v>
          </cell>
          <cell r="H350">
            <v>1855301.9986</v>
          </cell>
        </row>
        <row r="351">
          <cell r="A351" t="str">
            <v>2.1.2.20</v>
          </cell>
          <cell r="B351" t="str">
            <v xml:space="preserve"> SERVICIOS EN GENERAL </v>
          </cell>
          <cell r="C351">
            <v>0</v>
          </cell>
          <cell r="D351">
            <v>1610880.6686</v>
          </cell>
          <cell r="E351">
            <v>0</v>
          </cell>
          <cell r="F351">
            <v>205168</v>
          </cell>
          <cell r="G351">
            <v>0</v>
          </cell>
          <cell r="H351">
            <v>1816048.6686</v>
          </cell>
        </row>
        <row r="352">
          <cell r="A352" t="str">
            <v>2.1.2.20.1</v>
          </cell>
          <cell r="B352" t="str">
            <v xml:space="preserve"> SERVICIOS EN GENERAL </v>
          </cell>
          <cell r="C352">
            <v>0</v>
          </cell>
          <cell r="D352">
            <v>1610880.6686</v>
          </cell>
          <cell r="E352">
            <v>0</v>
          </cell>
          <cell r="F352">
            <v>205168</v>
          </cell>
          <cell r="G352">
            <v>0</v>
          </cell>
          <cell r="H352">
            <v>1816048.6686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21120.69000000001</v>
          </cell>
          <cell r="E353">
            <v>0</v>
          </cell>
          <cell r="F353">
            <v>0</v>
          </cell>
          <cell r="G353">
            <v>0</v>
          </cell>
          <cell r="H353">
            <v>21120.69000000001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233562.06889999984</v>
          </cell>
          <cell r="E354">
            <v>0</v>
          </cell>
          <cell r="F354">
            <v>14360</v>
          </cell>
          <cell r="G354">
            <v>0</v>
          </cell>
          <cell r="H354">
            <v>247922.06889999984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80944.999999999942</v>
          </cell>
          <cell r="E355">
            <v>0</v>
          </cell>
          <cell r="F355">
            <v>4350</v>
          </cell>
          <cell r="G355">
            <v>0</v>
          </cell>
          <cell r="H355">
            <v>85294.999999999942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28167.812399999995</v>
          </cell>
          <cell r="E356">
            <v>0</v>
          </cell>
          <cell r="F356">
            <v>3570</v>
          </cell>
          <cell r="G356">
            <v>0</v>
          </cell>
          <cell r="H356">
            <v>31737.812399999995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478425</v>
          </cell>
          <cell r="E358">
            <v>0</v>
          </cell>
          <cell r="F358">
            <v>75444</v>
          </cell>
          <cell r="G358">
            <v>0</v>
          </cell>
          <cell r="H358">
            <v>553869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43909.641600000003</v>
          </cell>
          <cell r="E359">
            <v>0</v>
          </cell>
          <cell r="F359">
            <v>0</v>
          </cell>
          <cell r="G359">
            <v>0</v>
          </cell>
          <cell r="H359">
            <v>43909.641600000003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86396.551800000016</v>
          </cell>
          <cell r="E362">
            <v>0</v>
          </cell>
          <cell r="F362">
            <v>12000</v>
          </cell>
          <cell r="G362">
            <v>0</v>
          </cell>
          <cell r="H362">
            <v>98396.551800000016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21175</v>
          </cell>
          <cell r="E363">
            <v>0</v>
          </cell>
          <cell r="F363">
            <v>2650</v>
          </cell>
          <cell r="G363">
            <v>0</v>
          </cell>
          <cell r="H363">
            <v>23825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26148</v>
          </cell>
          <cell r="E364">
            <v>0</v>
          </cell>
          <cell r="F364">
            <v>23944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66416.990000000107</v>
          </cell>
          <cell r="E365">
            <v>0</v>
          </cell>
          <cell r="F365">
            <v>2650</v>
          </cell>
          <cell r="G365">
            <v>0</v>
          </cell>
          <cell r="H365">
            <v>69066.990000000107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0</v>
          </cell>
          <cell r="G366">
            <v>0</v>
          </cell>
          <cell r="H366">
            <v>8500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121087.41390000004</v>
          </cell>
          <cell r="E367">
            <v>0</v>
          </cell>
          <cell r="F367">
            <v>7420</v>
          </cell>
          <cell r="G367">
            <v>0</v>
          </cell>
          <cell r="H367">
            <v>128507.41390000004</v>
          </cell>
        </row>
        <row r="368">
          <cell r="A368" t="str">
            <v>2.1.2.20.1.74</v>
          </cell>
          <cell r="B368" t="str">
            <v>USO DE SUJETADOR DE PIERNA</v>
          </cell>
          <cell r="C368">
            <v>0</v>
          </cell>
          <cell r="D368">
            <v>1200</v>
          </cell>
          <cell r="E368">
            <v>0</v>
          </cell>
          <cell r="F368">
            <v>0</v>
          </cell>
          <cell r="G368">
            <v>0</v>
          </cell>
          <cell r="H368">
            <v>1200</v>
          </cell>
        </row>
        <row r="369">
          <cell r="A369" t="str">
            <v>2.1.2.20.1.76</v>
          </cell>
          <cell r="B369" t="str">
            <v>EQUIPO DE VISUALIZACION. (PARA ARTROSCOPIA)</v>
          </cell>
          <cell r="C369">
            <v>0</v>
          </cell>
          <cell r="D369">
            <v>4500</v>
          </cell>
          <cell r="E369">
            <v>0</v>
          </cell>
          <cell r="F369">
            <v>0</v>
          </cell>
          <cell r="G369">
            <v>0</v>
          </cell>
          <cell r="H369">
            <v>4500</v>
          </cell>
        </row>
        <row r="370">
          <cell r="A370" t="str">
            <v>2.1.2.20.1.79</v>
          </cell>
          <cell r="B370" t="str">
            <v>VIATICOS HOSPEDAJE</v>
          </cell>
          <cell r="C370">
            <v>0</v>
          </cell>
          <cell r="D370">
            <v>3000</v>
          </cell>
          <cell r="E370">
            <v>0</v>
          </cell>
          <cell r="F370">
            <v>0</v>
          </cell>
          <cell r="G370">
            <v>0</v>
          </cell>
          <cell r="H370">
            <v>3000</v>
          </cell>
        </row>
        <row r="371">
          <cell r="A371" t="str">
            <v>2.1.2.20.1.83</v>
          </cell>
          <cell r="B371" t="str">
            <v>RENTA DE ULTRASONIDO PORTATIL</v>
          </cell>
          <cell r="C371">
            <v>0</v>
          </cell>
          <cell r="D371">
            <v>3500</v>
          </cell>
          <cell r="E371">
            <v>0</v>
          </cell>
          <cell r="F371">
            <v>0</v>
          </cell>
          <cell r="G371">
            <v>0</v>
          </cell>
          <cell r="H371">
            <v>3500</v>
          </cell>
        </row>
        <row r="372">
          <cell r="A372" t="str">
            <v>2.1.2.20.1.85</v>
          </cell>
          <cell r="B372" t="str">
            <v>RENTA DE EQUIPO PARA ARTROSCOPIA</v>
          </cell>
          <cell r="C372">
            <v>0</v>
          </cell>
          <cell r="D372">
            <v>315000</v>
          </cell>
          <cell r="E372">
            <v>0</v>
          </cell>
          <cell r="F372">
            <v>45000</v>
          </cell>
          <cell r="G372">
            <v>0</v>
          </cell>
          <cell r="H372">
            <v>360000</v>
          </cell>
        </row>
        <row r="373">
          <cell r="A373" t="str">
            <v>2.1.2.20.1.89</v>
          </cell>
          <cell r="B373" t="str">
            <v>SPIDER</v>
          </cell>
          <cell r="C373">
            <v>0</v>
          </cell>
          <cell r="D373">
            <v>0</v>
          </cell>
          <cell r="E373">
            <v>0</v>
          </cell>
          <cell r="F373">
            <v>7420</v>
          </cell>
          <cell r="G373">
            <v>0</v>
          </cell>
          <cell r="H373">
            <v>7420</v>
          </cell>
        </row>
        <row r="374">
          <cell r="A374" t="str">
            <v>2.1.2.20.1.90</v>
          </cell>
          <cell r="B374" t="str">
            <v>SILLA DE PLAYA</v>
          </cell>
          <cell r="C374">
            <v>0</v>
          </cell>
          <cell r="D374">
            <v>0</v>
          </cell>
          <cell r="E374">
            <v>0</v>
          </cell>
          <cell r="F374">
            <v>6360</v>
          </cell>
          <cell r="G374">
            <v>0</v>
          </cell>
          <cell r="H374">
            <v>6360</v>
          </cell>
        </row>
        <row r="375">
          <cell r="A375" t="str">
            <v>2.1.2.20.1.91</v>
          </cell>
          <cell r="B375" t="str">
            <v>MEMORIA USB GRABACION</v>
          </cell>
          <cell r="C375">
            <v>0</v>
          </cell>
          <cell r="D375">
            <v>300</v>
          </cell>
          <cell r="E375">
            <v>0</v>
          </cell>
          <cell r="F375">
            <v>0</v>
          </cell>
          <cell r="G375">
            <v>0</v>
          </cell>
          <cell r="H375">
            <v>300</v>
          </cell>
        </row>
        <row r="376">
          <cell r="A376" t="str">
            <v>2.1.2.20.1.92</v>
          </cell>
          <cell r="B376" t="str">
            <v>RENTA DE EQUIPO/INSTRUMENTAL PARA TORNILLO CANULADO</v>
          </cell>
          <cell r="C376">
            <v>0</v>
          </cell>
          <cell r="D376">
            <v>2650</v>
          </cell>
          <cell r="E376">
            <v>0</v>
          </cell>
          <cell r="F376">
            <v>0</v>
          </cell>
          <cell r="G376">
            <v>0</v>
          </cell>
          <cell r="H376">
            <v>2650</v>
          </cell>
        </row>
        <row r="377">
          <cell r="A377" t="str">
            <v>2.1.2.22</v>
          </cell>
          <cell r="B377" t="str">
            <v xml:space="preserve"> OTROS INGRESOS NETOS </v>
          </cell>
          <cell r="C377">
            <v>0</v>
          </cell>
          <cell r="D377">
            <v>28753.33</v>
          </cell>
          <cell r="E377">
            <v>0</v>
          </cell>
          <cell r="F377">
            <v>10500</v>
          </cell>
          <cell r="G377">
            <v>0</v>
          </cell>
          <cell r="H377">
            <v>39253.33</v>
          </cell>
        </row>
        <row r="378">
          <cell r="A378" t="str">
            <v>2.1.2.22.1</v>
          </cell>
          <cell r="B378" t="str">
            <v xml:space="preserve"> OTROS INGRESOS </v>
          </cell>
          <cell r="C378">
            <v>0</v>
          </cell>
          <cell r="D378">
            <v>28753.33</v>
          </cell>
          <cell r="E378">
            <v>0</v>
          </cell>
          <cell r="F378">
            <v>10500</v>
          </cell>
          <cell r="G378">
            <v>0</v>
          </cell>
          <cell r="H378">
            <v>39253.33</v>
          </cell>
        </row>
        <row r="379">
          <cell r="A379" t="str">
            <v>2.1.2.22.1.1</v>
          </cell>
          <cell r="B379" t="str">
            <v>SERVICIO DE ENVIO Y/O RECOLECCION</v>
          </cell>
          <cell r="C379">
            <v>0</v>
          </cell>
          <cell r="D379">
            <v>3578.3300000000017</v>
          </cell>
          <cell r="E379">
            <v>0</v>
          </cell>
          <cell r="F379">
            <v>0</v>
          </cell>
          <cell r="G379">
            <v>0</v>
          </cell>
          <cell r="H379">
            <v>3578.3300000000017</v>
          </cell>
        </row>
        <row r="380">
          <cell r="A380" t="str">
            <v>2.1.2.22.1.5</v>
          </cell>
          <cell r="B380" t="str">
            <v>RENTA SUJETADOR DE RODILLA SMITH &amp;amp; NEPHEW</v>
          </cell>
          <cell r="C380">
            <v>0</v>
          </cell>
          <cell r="D380">
            <v>1200</v>
          </cell>
          <cell r="E380">
            <v>0</v>
          </cell>
          <cell r="F380">
            <v>0</v>
          </cell>
          <cell r="G380">
            <v>0</v>
          </cell>
          <cell r="H380">
            <v>1200</v>
          </cell>
        </row>
        <row r="381">
          <cell r="A381" t="str">
            <v>2.1.2.22.1.6</v>
          </cell>
          <cell r="B381" t="str">
            <v>EQUIPO PARA BLOQUEO INTERESCALENICO</v>
          </cell>
          <cell r="C381">
            <v>0</v>
          </cell>
          <cell r="D381">
            <v>23975</v>
          </cell>
          <cell r="E381">
            <v>0</v>
          </cell>
          <cell r="F381">
            <v>10500</v>
          </cell>
          <cell r="G381">
            <v>0</v>
          </cell>
          <cell r="H381">
            <v>34475</v>
          </cell>
        </row>
        <row r="382">
          <cell r="A382" t="str">
            <v>2.2</v>
          </cell>
          <cell r="B382" t="str">
            <v xml:space="preserve"> COSTOS Y GASTOS </v>
          </cell>
          <cell r="C382">
            <v>10198978.688402815</v>
          </cell>
          <cell r="D382">
            <v>0</v>
          </cell>
          <cell r="E382">
            <v>1432561.3657079996</v>
          </cell>
          <cell r="F382">
            <v>0.03</v>
          </cell>
          <cell r="G382">
            <v>11631540.024110813</v>
          </cell>
          <cell r="H382">
            <v>0</v>
          </cell>
        </row>
        <row r="383">
          <cell r="A383" t="str">
            <v>2.2.1</v>
          </cell>
          <cell r="B383" t="str">
            <v xml:space="preserve"> COSTO DE VENTAS O DE SERVICIOS </v>
          </cell>
          <cell r="C383">
            <v>4915131.6685028002</v>
          </cell>
          <cell r="D383">
            <v>0</v>
          </cell>
          <cell r="E383">
            <v>655376.80650799989</v>
          </cell>
          <cell r="F383">
            <v>0</v>
          </cell>
          <cell r="G383">
            <v>5570508.4750108002</v>
          </cell>
          <cell r="H383">
            <v>0</v>
          </cell>
        </row>
        <row r="384">
          <cell r="A384" t="str">
            <v>2.2.1.1</v>
          </cell>
          <cell r="B384" t="str">
            <v>COSTO DE VENTAS O DE SERVICIOS</v>
          </cell>
          <cell r="C384">
            <v>4915131.6685028002</v>
          </cell>
          <cell r="D384">
            <v>0</v>
          </cell>
          <cell r="E384">
            <v>655376.80650799989</v>
          </cell>
          <cell r="F384">
            <v>0</v>
          </cell>
          <cell r="G384">
            <v>5570508.4750108002</v>
          </cell>
          <cell r="H384">
            <v>0</v>
          </cell>
        </row>
        <row r="385">
          <cell r="A385" t="str">
            <v>2.2.2</v>
          </cell>
          <cell r="B385" t="str">
            <v xml:space="preserve"> GASTOS GENERALES </v>
          </cell>
          <cell r="C385">
            <v>5283847.0199000146</v>
          </cell>
          <cell r="D385">
            <v>0</v>
          </cell>
          <cell r="E385">
            <v>777184.55919999967</v>
          </cell>
          <cell r="F385">
            <v>0.03</v>
          </cell>
          <cell r="G385">
            <v>6061031.5491000134</v>
          </cell>
          <cell r="H385">
            <v>0</v>
          </cell>
        </row>
        <row r="386">
          <cell r="A386" t="str">
            <v>2.2.2.3</v>
          </cell>
          <cell r="B386" t="str">
            <v xml:space="preserve"> GASTOS GENERALES </v>
          </cell>
          <cell r="C386">
            <v>5283847.0199000146</v>
          </cell>
          <cell r="D386">
            <v>0</v>
          </cell>
          <cell r="E386">
            <v>777184.55919999967</v>
          </cell>
          <cell r="F386">
            <v>0.03</v>
          </cell>
          <cell r="G386">
            <v>6061031.5491000134</v>
          </cell>
          <cell r="H386">
            <v>0</v>
          </cell>
        </row>
        <row r="387">
          <cell r="A387" t="str">
            <v>2.2.2.3.1</v>
          </cell>
          <cell r="B387" t="str">
            <v xml:space="preserve"> BENEFICIOS A LOS EMPLEADOS DIRECTOS </v>
          </cell>
          <cell r="C387">
            <v>881105.02000000037</v>
          </cell>
          <cell r="D387">
            <v>0</v>
          </cell>
          <cell r="E387">
            <v>95380.04</v>
          </cell>
          <cell r="F387">
            <v>0</v>
          </cell>
          <cell r="G387">
            <v>976485.06000000041</v>
          </cell>
          <cell r="H387">
            <v>0</v>
          </cell>
        </row>
        <row r="388">
          <cell r="A388" t="str">
            <v>2.2.2.3.1.1</v>
          </cell>
          <cell r="B388" t="str">
            <v xml:space="preserve"> SUELDOS Y SALARIOS </v>
          </cell>
          <cell r="C388">
            <v>867920.61000000034</v>
          </cell>
          <cell r="D388">
            <v>0</v>
          </cell>
          <cell r="E388">
            <v>94541.62</v>
          </cell>
          <cell r="F388">
            <v>0</v>
          </cell>
          <cell r="G388">
            <v>962462.23000000033</v>
          </cell>
          <cell r="H388">
            <v>0</v>
          </cell>
        </row>
        <row r="389">
          <cell r="A389" t="str">
            <v>2.2.2.3.1.1.1</v>
          </cell>
          <cell r="B389" t="str">
            <v>SUELDOS</v>
          </cell>
          <cell r="C389">
            <v>867920.61000000034</v>
          </cell>
          <cell r="D389">
            <v>0</v>
          </cell>
          <cell r="E389">
            <v>94541.62</v>
          </cell>
          <cell r="F389">
            <v>0</v>
          </cell>
          <cell r="G389">
            <v>962462.23000000033</v>
          </cell>
          <cell r="H389">
            <v>0</v>
          </cell>
        </row>
        <row r="390">
          <cell r="A390" t="str">
            <v>2.2.2.3.1.4</v>
          </cell>
          <cell r="B390" t="str">
            <v>VACACIONES</v>
          </cell>
          <cell r="C390">
            <v>8331.6199999999953</v>
          </cell>
          <cell r="D390">
            <v>0</v>
          </cell>
          <cell r="E390">
            <v>838.42</v>
          </cell>
          <cell r="F390">
            <v>0</v>
          </cell>
          <cell r="G390">
            <v>9170.0399999999954</v>
          </cell>
          <cell r="H390">
            <v>0</v>
          </cell>
        </row>
        <row r="391">
          <cell r="A391" t="str">
            <v>2.2.2.3.1.5</v>
          </cell>
          <cell r="B391" t="str">
            <v>PRIMA VACACIONAL</v>
          </cell>
          <cell r="C391">
            <v>3393.4300000000003</v>
          </cell>
          <cell r="D391">
            <v>0</v>
          </cell>
          <cell r="E391">
            <v>0</v>
          </cell>
          <cell r="F391">
            <v>0</v>
          </cell>
          <cell r="G391">
            <v>3393.4300000000003</v>
          </cell>
          <cell r="H391">
            <v>0</v>
          </cell>
        </row>
        <row r="392">
          <cell r="A392" t="str">
            <v>2.2.2.3.1.9</v>
          </cell>
          <cell r="B392" t="str">
            <v>AGUINALDO</v>
          </cell>
          <cell r="C392">
            <v>1459.359999999986</v>
          </cell>
          <cell r="D392">
            <v>0</v>
          </cell>
          <cell r="E392">
            <v>0</v>
          </cell>
          <cell r="F392">
            <v>0</v>
          </cell>
          <cell r="G392">
            <v>1459.359999999986</v>
          </cell>
          <cell r="H392">
            <v>0</v>
          </cell>
        </row>
        <row r="393">
          <cell r="A393" t="str">
            <v>2.2.2.3.4</v>
          </cell>
          <cell r="B393" t="str">
            <v xml:space="preserve"> IMPUESTOS Y APORTACIONES SOBRE SUELDOS Y SALARIOS </v>
          </cell>
          <cell r="C393">
            <v>221422.11000000004</v>
          </cell>
          <cell r="D393">
            <v>0</v>
          </cell>
          <cell r="E393">
            <v>14087.99</v>
          </cell>
          <cell r="F393">
            <v>0</v>
          </cell>
          <cell r="G393">
            <v>235510.10000000003</v>
          </cell>
          <cell r="H393">
            <v>0</v>
          </cell>
        </row>
        <row r="394">
          <cell r="A394" t="str">
            <v>2.2.2.3.4.1</v>
          </cell>
          <cell r="B394" t="str">
            <v xml:space="preserve"> CUOTAS AL I.M.S.S. </v>
          </cell>
          <cell r="C394">
            <v>98433.670000000013</v>
          </cell>
          <cell r="D394">
            <v>0</v>
          </cell>
          <cell r="E394">
            <v>11226.99</v>
          </cell>
          <cell r="F394">
            <v>0</v>
          </cell>
          <cell r="G394">
            <v>109660.66</v>
          </cell>
          <cell r="H394">
            <v>0</v>
          </cell>
        </row>
        <row r="395">
          <cell r="A395" t="str">
            <v>2.2.2.3.4.1.1</v>
          </cell>
          <cell r="B395" t="str">
            <v>CUOTA FIJA</v>
          </cell>
          <cell r="C395">
            <v>48020.340000000026</v>
          </cell>
          <cell r="D395">
            <v>0</v>
          </cell>
          <cell r="E395">
            <v>5484.7</v>
          </cell>
          <cell r="F395">
            <v>0</v>
          </cell>
          <cell r="G395">
            <v>53505.040000000023</v>
          </cell>
          <cell r="H395">
            <v>0</v>
          </cell>
        </row>
        <row r="396">
          <cell r="A396" t="str">
            <v>2.2.2.3.4.1.2</v>
          </cell>
          <cell r="B396" t="str">
            <v>EXCEDENTE 3 SMGDI</v>
          </cell>
          <cell r="C396">
            <v>3395.5200000000004</v>
          </cell>
          <cell r="D396">
            <v>0</v>
          </cell>
          <cell r="E396">
            <v>396.65</v>
          </cell>
          <cell r="F396">
            <v>0</v>
          </cell>
          <cell r="G396">
            <v>3792.1700000000005</v>
          </cell>
          <cell r="H396">
            <v>0</v>
          </cell>
        </row>
        <row r="397">
          <cell r="A397" t="str">
            <v>2.2.2.3.4.1.3</v>
          </cell>
          <cell r="B397" t="str">
            <v>PRESTACIONES EN DINERO</v>
          </cell>
          <cell r="C397">
            <v>6553.3700000000099</v>
          </cell>
          <cell r="D397">
            <v>0</v>
          </cell>
          <cell r="E397">
            <v>748.38</v>
          </cell>
          <cell r="F397">
            <v>0</v>
          </cell>
          <cell r="G397">
            <v>7301.75000000001</v>
          </cell>
          <cell r="H397">
            <v>0</v>
          </cell>
        </row>
        <row r="398">
          <cell r="A398" t="str">
            <v>2.2.2.3.4.1.4</v>
          </cell>
          <cell r="B398" t="str">
            <v>GASTOS MEDICOS PENSIONADOS</v>
          </cell>
          <cell r="C398">
            <v>9830.0699999999924</v>
          </cell>
          <cell r="D398">
            <v>0</v>
          </cell>
          <cell r="E398">
            <v>1122.5899999999999</v>
          </cell>
          <cell r="F398">
            <v>0</v>
          </cell>
          <cell r="G398">
            <v>10952.659999999993</v>
          </cell>
          <cell r="H398">
            <v>0</v>
          </cell>
        </row>
        <row r="399">
          <cell r="A399" t="str">
            <v>2.2.2.3.4.1.5</v>
          </cell>
          <cell r="B399" t="str">
            <v>RIESGOS DE TRABAJO</v>
          </cell>
          <cell r="C399">
            <v>4915.9399999999805</v>
          </cell>
          <cell r="D399">
            <v>0</v>
          </cell>
          <cell r="E399">
            <v>534.59</v>
          </cell>
          <cell r="F399">
            <v>0</v>
          </cell>
          <cell r="G399">
            <v>5450.5299999999806</v>
          </cell>
          <cell r="H399">
            <v>0</v>
          </cell>
        </row>
        <row r="400">
          <cell r="A400" t="str">
            <v>2.2.2.3.4.1.6</v>
          </cell>
          <cell r="B400" t="str">
            <v>INVALIDEZ Y VIDA</v>
          </cell>
          <cell r="C400">
            <v>16366.319999999992</v>
          </cell>
          <cell r="D400">
            <v>0</v>
          </cell>
          <cell r="E400">
            <v>1870.97</v>
          </cell>
          <cell r="F400">
            <v>0</v>
          </cell>
          <cell r="G400">
            <v>18237.289999999994</v>
          </cell>
          <cell r="H400">
            <v>0</v>
          </cell>
        </row>
        <row r="401">
          <cell r="A401" t="str">
            <v>2.2.2.3.4.1.7</v>
          </cell>
          <cell r="B401" t="str">
            <v>GUARDERIAS Y PRESTACIONES SOCIALES</v>
          </cell>
          <cell r="C401">
            <v>9352.11</v>
          </cell>
          <cell r="D401">
            <v>0</v>
          </cell>
          <cell r="E401">
            <v>1069.1099999999999</v>
          </cell>
          <cell r="F401">
            <v>0</v>
          </cell>
          <cell r="G401">
            <v>10421.220000000001</v>
          </cell>
          <cell r="H401">
            <v>0</v>
          </cell>
        </row>
        <row r="402">
          <cell r="A402" t="str">
            <v>2.2.2.3.4.2</v>
          </cell>
          <cell r="B402" t="str">
            <v xml:space="preserve"> APORTACIONES AL INFONAVIT </v>
          </cell>
          <cell r="C402">
            <v>47461.23000000001</v>
          </cell>
          <cell r="D402">
            <v>0</v>
          </cell>
          <cell r="E402">
            <v>0</v>
          </cell>
          <cell r="F402">
            <v>0</v>
          </cell>
          <cell r="G402">
            <v>47461.23000000001</v>
          </cell>
          <cell r="H402">
            <v>0</v>
          </cell>
        </row>
        <row r="403">
          <cell r="A403" t="str">
            <v>2.2.2.3.4.2.1</v>
          </cell>
          <cell r="B403" t="str">
            <v>INFONAVIT-APORTACION PATRONAL SIN CREDITO</v>
          </cell>
          <cell r="C403">
            <v>19765.649999999994</v>
          </cell>
          <cell r="D403">
            <v>0</v>
          </cell>
          <cell r="E403">
            <v>0</v>
          </cell>
          <cell r="F403">
            <v>0</v>
          </cell>
          <cell r="G403">
            <v>19765.649999999994</v>
          </cell>
          <cell r="H403">
            <v>0</v>
          </cell>
        </row>
        <row r="404">
          <cell r="A404" t="str">
            <v>2.2.2.3.4.2.2</v>
          </cell>
          <cell r="B404" t="str">
            <v>INFONAVIT-APORTACION PATRONAL CON CREDITO</v>
          </cell>
          <cell r="C404">
            <v>27695.580000000016</v>
          </cell>
          <cell r="D404">
            <v>0</v>
          </cell>
          <cell r="E404">
            <v>0</v>
          </cell>
          <cell r="F404">
            <v>0</v>
          </cell>
          <cell r="G404">
            <v>27695.580000000016</v>
          </cell>
          <cell r="H404">
            <v>0</v>
          </cell>
        </row>
        <row r="405">
          <cell r="A405" t="str">
            <v>2.2.2.3.4.3</v>
          </cell>
          <cell r="B405" t="str">
            <v xml:space="preserve"> APORTACIONES AL SAR </v>
          </cell>
          <cell r="C405">
            <v>48311.210000000006</v>
          </cell>
          <cell r="D405">
            <v>0</v>
          </cell>
          <cell r="E405">
            <v>0</v>
          </cell>
          <cell r="F405">
            <v>0</v>
          </cell>
          <cell r="G405">
            <v>48311.210000000006</v>
          </cell>
          <cell r="H405">
            <v>0</v>
          </cell>
        </row>
        <row r="406">
          <cell r="A406" t="str">
            <v>2.2.2.3.4.3.1</v>
          </cell>
          <cell r="B406" t="str">
            <v>RETIRO</v>
          </cell>
          <cell r="C406">
            <v>18984.440000000017</v>
          </cell>
          <cell r="D406">
            <v>0</v>
          </cell>
          <cell r="E406">
            <v>0</v>
          </cell>
          <cell r="F406">
            <v>0</v>
          </cell>
          <cell r="G406">
            <v>18984.440000000017</v>
          </cell>
          <cell r="H406">
            <v>0</v>
          </cell>
        </row>
        <row r="407">
          <cell r="A407" t="str">
            <v>2.2.2.3.4.3.2</v>
          </cell>
          <cell r="B407" t="str">
            <v>CESANTIA EN EDAD AVANZADA Y VEJEZ</v>
          </cell>
          <cell r="C407">
            <v>29326.76999999999</v>
          </cell>
          <cell r="D407">
            <v>0</v>
          </cell>
          <cell r="E407">
            <v>0</v>
          </cell>
          <cell r="F407">
            <v>0</v>
          </cell>
          <cell r="G407">
            <v>29326.76999999999</v>
          </cell>
          <cell r="H407">
            <v>0</v>
          </cell>
        </row>
        <row r="408">
          <cell r="A408" t="str">
            <v>2.2.2.3.4.4</v>
          </cell>
          <cell r="B408" t="str">
            <v>IMPUESTO ESTATAL SOBRE NOMINAS</v>
          </cell>
          <cell r="C408">
            <v>27216</v>
          </cell>
          <cell r="D408">
            <v>0</v>
          </cell>
          <cell r="E408">
            <v>2861</v>
          </cell>
          <cell r="F408">
            <v>0</v>
          </cell>
          <cell r="G408">
            <v>30077</v>
          </cell>
          <cell r="H408">
            <v>0</v>
          </cell>
        </row>
        <row r="409">
          <cell r="A409" t="str">
            <v>2.2.2.3.5</v>
          </cell>
          <cell r="B409" t="str">
            <v xml:space="preserve"> SERVICIOS ADMINISTRATIVOS </v>
          </cell>
          <cell r="C409">
            <v>2147299.3703000098</v>
          </cell>
          <cell r="D409">
            <v>0</v>
          </cell>
          <cell r="E409">
            <v>376380</v>
          </cell>
          <cell r="F409">
            <v>0</v>
          </cell>
          <cell r="G409">
            <v>2523679.3703000098</v>
          </cell>
          <cell r="H409">
            <v>0</v>
          </cell>
        </row>
        <row r="410">
          <cell r="A410" t="str">
            <v>2.2.2.3.5.1</v>
          </cell>
          <cell r="B410" t="str">
            <v>SERVICIOS ADMINISTRATIVOS</v>
          </cell>
          <cell r="C410">
            <v>2147299.3703000098</v>
          </cell>
          <cell r="D410">
            <v>0</v>
          </cell>
          <cell r="E410">
            <v>376380</v>
          </cell>
          <cell r="F410">
            <v>0</v>
          </cell>
          <cell r="G410">
            <v>2523679.3703000098</v>
          </cell>
          <cell r="H410">
            <v>0</v>
          </cell>
        </row>
        <row r="411">
          <cell r="A411" t="str">
            <v>2.2.2.3.6</v>
          </cell>
          <cell r="B411" t="str">
            <v xml:space="preserve"> HONORARIOS </v>
          </cell>
          <cell r="C411">
            <v>156916.5</v>
          </cell>
          <cell r="D411">
            <v>0</v>
          </cell>
          <cell r="E411">
            <v>15400</v>
          </cell>
          <cell r="F411">
            <v>0</v>
          </cell>
          <cell r="G411">
            <v>172316.5</v>
          </cell>
          <cell r="H411">
            <v>0</v>
          </cell>
        </row>
        <row r="412">
          <cell r="A412" t="str">
            <v>2.2.2.3.6.1</v>
          </cell>
          <cell r="B412" t="str">
            <v xml:space="preserve"> HONORARIOS A PERSONAS FISICAS </v>
          </cell>
          <cell r="C412">
            <v>33716.5</v>
          </cell>
          <cell r="D412">
            <v>0</v>
          </cell>
          <cell r="E412">
            <v>0</v>
          </cell>
          <cell r="F412">
            <v>0</v>
          </cell>
          <cell r="G412">
            <v>33716.5</v>
          </cell>
          <cell r="H412">
            <v>0</v>
          </cell>
        </row>
        <row r="413">
          <cell r="A413" t="str">
            <v>2.2.2.3.6.1.1</v>
          </cell>
          <cell r="B413" t="str">
            <v>HONORARIOS A PERSONAS FISICAS RESIDENTES NACIONALES</v>
          </cell>
          <cell r="C413">
            <v>33716.5</v>
          </cell>
          <cell r="D413">
            <v>0</v>
          </cell>
          <cell r="E413">
            <v>0</v>
          </cell>
          <cell r="F413">
            <v>0</v>
          </cell>
          <cell r="G413">
            <v>33716.5</v>
          </cell>
          <cell r="H413">
            <v>0</v>
          </cell>
        </row>
        <row r="414">
          <cell r="A414" t="str">
            <v>2.2.2.3.6.2</v>
          </cell>
          <cell r="B414" t="str">
            <v xml:space="preserve"> HONORARIOS A PERSONAS MORALES </v>
          </cell>
          <cell r="C414">
            <v>123200</v>
          </cell>
          <cell r="D414">
            <v>0</v>
          </cell>
          <cell r="E414">
            <v>15400</v>
          </cell>
          <cell r="F414">
            <v>0</v>
          </cell>
          <cell r="G414">
            <v>138600</v>
          </cell>
          <cell r="H414">
            <v>0</v>
          </cell>
        </row>
        <row r="415">
          <cell r="A415" t="str">
            <v>2.2.2.3.6.2.1</v>
          </cell>
          <cell r="B415" t="str">
            <v>HONORARIOS A PERSONAS MORALES RESIDENTES  NACIONALES</v>
          </cell>
          <cell r="C415">
            <v>123200</v>
          </cell>
          <cell r="D415">
            <v>0</v>
          </cell>
          <cell r="E415">
            <v>15400</v>
          </cell>
          <cell r="F415">
            <v>0</v>
          </cell>
          <cell r="G415">
            <v>138600</v>
          </cell>
          <cell r="H415">
            <v>0</v>
          </cell>
        </row>
        <row r="416">
          <cell r="A416" t="str">
            <v>2.2.2.3.7</v>
          </cell>
          <cell r="B416" t="str">
            <v xml:space="preserve"> ARRENDAMIENTOS </v>
          </cell>
          <cell r="C416">
            <v>360171.85999999911</v>
          </cell>
          <cell r="D416">
            <v>0</v>
          </cell>
          <cell r="E416">
            <v>45729.49</v>
          </cell>
          <cell r="F416">
            <v>0</v>
          </cell>
          <cell r="G416">
            <v>405901.3499999991</v>
          </cell>
          <cell r="H416">
            <v>0</v>
          </cell>
        </row>
        <row r="417">
          <cell r="A417" t="str">
            <v>2.2.2.3.7.1</v>
          </cell>
          <cell r="B417" t="str">
            <v>ARRENDAMIENTO A PERSONAS FISICAS RESIDENTES NACIONALES</v>
          </cell>
          <cell r="C417">
            <v>319979.93999999901</v>
          </cell>
          <cell r="D417">
            <v>0</v>
          </cell>
          <cell r="E417">
            <v>40000</v>
          </cell>
          <cell r="F417">
            <v>0</v>
          </cell>
          <cell r="G417">
            <v>359979.93999999901</v>
          </cell>
          <cell r="H417">
            <v>0</v>
          </cell>
        </row>
        <row r="418">
          <cell r="A418" t="str">
            <v>2.2.2.3.7.2</v>
          </cell>
          <cell r="B418" t="str">
            <v>ARRENDAMIENTO A PERSONAS MORALES RESIDENTES NACIONALES</v>
          </cell>
          <cell r="C418">
            <v>40191.9200000001</v>
          </cell>
          <cell r="D418">
            <v>0</v>
          </cell>
          <cell r="E418">
            <v>5729.49</v>
          </cell>
          <cell r="F418">
            <v>0</v>
          </cell>
          <cell r="G418">
            <v>45921.410000000098</v>
          </cell>
          <cell r="H418">
            <v>0</v>
          </cell>
        </row>
        <row r="419">
          <cell r="A419" t="str">
            <v>2.2.2.3.8</v>
          </cell>
          <cell r="B419" t="str">
            <v xml:space="preserve"> COMBUSTIBLES Y LUBRICANTES </v>
          </cell>
          <cell r="C419">
            <v>136855.82999999938</v>
          </cell>
          <cell r="D419">
            <v>0</v>
          </cell>
          <cell r="E419">
            <v>18987.429999999989</v>
          </cell>
          <cell r="F419">
            <v>0</v>
          </cell>
          <cell r="G419">
            <v>155843.25999999937</v>
          </cell>
          <cell r="H419">
            <v>0</v>
          </cell>
        </row>
        <row r="420">
          <cell r="A420" t="str">
            <v>2.2.2.3.8.1</v>
          </cell>
          <cell r="B420" t="str">
            <v>GASOLINA</v>
          </cell>
          <cell r="C420">
            <v>136855.82999999938</v>
          </cell>
          <cell r="D420">
            <v>0</v>
          </cell>
          <cell r="E420">
            <v>18987.429999999989</v>
          </cell>
          <cell r="F420">
            <v>0</v>
          </cell>
          <cell r="G420">
            <v>155843.25999999937</v>
          </cell>
          <cell r="H420">
            <v>0</v>
          </cell>
        </row>
        <row r="421">
          <cell r="A421" t="str">
            <v>2.2.2.3.9</v>
          </cell>
          <cell r="B421" t="str">
            <v xml:space="preserve"> VIATICOS Y GASTOS DE VIAJE </v>
          </cell>
          <cell r="C421">
            <v>37643.582700000072</v>
          </cell>
          <cell r="D421">
            <v>0</v>
          </cell>
          <cell r="E421">
            <v>5211.550400000001</v>
          </cell>
          <cell r="F421">
            <v>0</v>
          </cell>
          <cell r="G421">
            <v>42855.133100000079</v>
          </cell>
          <cell r="H421">
            <v>0</v>
          </cell>
        </row>
        <row r="422">
          <cell r="A422" t="str">
            <v>2.2.2.3.9.1</v>
          </cell>
          <cell r="B422" t="str">
            <v>HOSPEDAJE</v>
          </cell>
          <cell r="C422">
            <v>3526.7099999999773</v>
          </cell>
          <cell r="D422">
            <v>0</v>
          </cell>
          <cell r="E422">
            <v>0</v>
          </cell>
          <cell r="F422">
            <v>0</v>
          </cell>
          <cell r="G422">
            <v>3526.7099999999773</v>
          </cell>
          <cell r="H422">
            <v>0</v>
          </cell>
        </row>
        <row r="423">
          <cell r="A423" t="str">
            <v>2.2.2.3.9.2</v>
          </cell>
          <cell r="B423" t="str">
            <v>IMPUESTO DE HOSPEDAJE</v>
          </cell>
          <cell r="C423">
            <v>127.17000000000007</v>
          </cell>
          <cell r="D423">
            <v>0</v>
          </cell>
          <cell r="E423">
            <v>0</v>
          </cell>
          <cell r="F423">
            <v>0</v>
          </cell>
          <cell r="G423">
            <v>127.17000000000007</v>
          </cell>
          <cell r="H423">
            <v>0</v>
          </cell>
        </row>
        <row r="424">
          <cell r="A424" t="str">
            <v>2.2.2.3.9.3</v>
          </cell>
          <cell r="B424" t="str">
            <v>CONSUMO DE ALIMENTOS (VIATICOS)</v>
          </cell>
          <cell r="C424">
            <v>2525.9024000000063</v>
          </cell>
          <cell r="D424">
            <v>0</v>
          </cell>
          <cell r="E424">
            <v>0</v>
          </cell>
          <cell r="F424">
            <v>0</v>
          </cell>
          <cell r="G424">
            <v>2525.9024000000063</v>
          </cell>
          <cell r="H424">
            <v>0</v>
          </cell>
        </row>
        <row r="425">
          <cell r="A425" t="str">
            <v>2.2.2.3.9.4</v>
          </cell>
          <cell r="B425" t="str">
            <v>CUOTAS DE PEAJE</v>
          </cell>
          <cell r="C425">
            <v>27318.0303000001</v>
          </cell>
          <cell r="D425">
            <v>0</v>
          </cell>
          <cell r="E425">
            <v>2212.030400000001</v>
          </cell>
          <cell r="F425">
            <v>0</v>
          </cell>
          <cell r="G425">
            <v>29530.0607000001</v>
          </cell>
          <cell r="H425">
            <v>0</v>
          </cell>
        </row>
        <row r="426">
          <cell r="A426" t="str">
            <v>2.2.2.3.9.6</v>
          </cell>
          <cell r="B426" t="str">
            <v>SERVICIO DE TAXI</v>
          </cell>
          <cell r="C426">
            <v>660</v>
          </cell>
          <cell r="D426">
            <v>0</v>
          </cell>
          <cell r="E426">
            <v>2578.41</v>
          </cell>
          <cell r="F426">
            <v>0</v>
          </cell>
          <cell r="G426">
            <v>3238.41</v>
          </cell>
          <cell r="H426">
            <v>0</v>
          </cell>
        </row>
        <row r="427">
          <cell r="A427" t="str">
            <v>2.2.2.3.9.7</v>
          </cell>
          <cell r="B427" t="str">
            <v>BOLETOS PASAJE AUTOBUSES</v>
          </cell>
          <cell r="C427">
            <v>3485.7699999999895</v>
          </cell>
          <cell r="D427">
            <v>0</v>
          </cell>
          <cell r="E427">
            <v>421.11</v>
          </cell>
          <cell r="F427">
            <v>0</v>
          </cell>
          <cell r="G427">
            <v>3906.8799999999896</v>
          </cell>
          <cell r="H427">
            <v>0</v>
          </cell>
        </row>
        <row r="428">
          <cell r="A428" t="str">
            <v>2.2.2.3.10</v>
          </cell>
          <cell r="B428" t="str">
            <v xml:space="preserve"> DEPRECIACIONES </v>
          </cell>
          <cell r="C428">
            <v>509726.12520000746</v>
          </cell>
          <cell r="D428">
            <v>0</v>
          </cell>
          <cell r="E428">
            <v>61801.488099999951</v>
          </cell>
          <cell r="F428">
            <v>0</v>
          </cell>
          <cell r="G428">
            <v>571527.61330000742</v>
          </cell>
          <cell r="H428">
            <v>0</v>
          </cell>
        </row>
        <row r="429">
          <cell r="A429" t="str">
            <v>2.2.2.3.10.2</v>
          </cell>
          <cell r="B429" t="str">
            <v>DEPRECIACION DE MAQUINARIA Y EQUIPO</v>
          </cell>
          <cell r="C429">
            <v>490081.38890000759</v>
          </cell>
          <cell r="D429">
            <v>0</v>
          </cell>
          <cell r="E429">
            <v>59874.159399999953</v>
          </cell>
          <cell r="F429">
            <v>0</v>
          </cell>
          <cell r="G429">
            <v>549955.54830000759</v>
          </cell>
          <cell r="H429">
            <v>0</v>
          </cell>
        </row>
        <row r="430">
          <cell r="A430" t="str">
            <v>2.2.2.3.10.3</v>
          </cell>
          <cell r="B430" t="str">
            <v>DEPRECIACION DE EQUIPO DE TRANSPORTE</v>
          </cell>
          <cell r="C430">
            <v>12478.467999999979</v>
          </cell>
          <cell r="D430">
            <v>0</v>
          </cell>
          <cell r="E430">
            <v>1559.806</v>
          </cell>
          <cell r="F430">
            <v>0</v>
          </cell>
          <cell r="G430">
            <v>14038.273999999979</v>
          </cell>
          <cell r="H430">
            <v>0</v>
          </cell>
        </row>
        <row r="431">
          <cell r="A431" t="str">
            <v>2.2.2.3.10.4</v>
          </cell>
          <cell r="B431" t="str">
            <v>DEPRECIACION DE MOBILIARIO Y EQUIPO DE OFICINA</v>
          </cell>
          <cell r="C431">
            <v>646.09360000000197</v>
          </cell>
          <cell r="D431">
            <v>0</v>
          </cell>
          <cell r="E431">
            <v>102.9757</v>
          </cell>
          <cell r="F431">
            <v>0</v>
          </cell>
          <cell r="G431">
            <v>749.06930000000193</v>
          </cell>
          <cell r="H431">
            <v>0</v>
          </cell>
        </row>
        <row r="432">
          <cell r="A432" t="str">
            <v>2.2.2.3.10.5</v>
          </cell>
          <cell r="B432" t="str">
            <v>DEPRECIACION DE EQUIPO DE COMPUTO</v>
          </cell>
          <cell r="C432">
            <v>6520.1746999998431</v>
          </cell>
          <cell r="D432">
            <v>0</v>
          </cell>
          <cell r="E432">
            <v>264.54700000000003</v>
          </cell>
          <cell r="F432">
            <v>0</v>
          </cell>
          <cell r="G432">
            <v>6784.7216999998436</v>
          </cell>
          <cell r="H432">
            <v>0</v>
          </cell>
        </row>
        <row r="433">
          <cell r="A433" t="str">
            <v>2.2.2.3.12</v>
          </cell>
          <cell r="B433" t="str">
            <v xml:space="preserve"> TELEFONO </v>
          </cell>
          <cell r="C433">
            <v>98732.979999997857</v>
          </cell>
          <cell r="D433">
            <v>0</v>
          </cell>
          <cell r="E433">
            <v>7960.3400000000111</v>
          </cell>
          <cell r="F433">
            <v>0</v>
          </cell>
          <cell r="G433">
            <v>106693.31999999787</v>
          </cell>
          <cell r="H433">
            <v>0</v>
          </cell>
        </row>
        <row r="434">
          <cell r="A434" t="str">
            <v>2.2.2.3.12.1</v>
          </cell>
          <cell r="B434" t="str">
            <v>TELEFONO FIJO</v>
          </cell>
          <cell r="C434">
            <v>17848.239999999962</v>
          </cell>
          <cell r="D434">
            <v>0</v>
          </cell>
          <cell r="E434">
            <v>2231.0300000000002</v>
          </cell>
          <cell r="F434">
            <v>0</v>
          </cell>
          <cell r="G434">
            <v>20079.26999999996</v>
          </cell>
          <cell r="H434">
            <v>0</v>
          </cell>
        </row>
        <row r="435">
          <cell r="A435" t="str">
            <v>2.2.2.3.12.2</v>
          </cell>
          <cell r="B435" t="str">
            <v xml:space="preserve"> SERVICIO DE TELEFONIA CELULAR </v>
          </cell>
          <cell r="C435">
            <v>80884.739999997895</v>
          </cell>
          <cell r="D435">
            <v>0</v>
          </cell>
          <cell r="E435">
            <v>5729.3100000000104</v>
          </cell>
          <cell r="F435">
            <v>0</v>
          </cell>
          <cell r="G435">
            <v>86614.049999997907</v>
          </cell>
          <cell r="H435">
            <v>0</v>
          </cell>
        </row>
        <row r="436">
          <cell r="A436" t="str">
            <v>2.2.2.3.12.2.1</v>
          </cell>
          <cell r="B436" t="str">
            <v>SERVICIO DE TELEFONIA CELULAR</v>
          </cell>
          <cell r="C436">
            <v>74435.739999997895</v>
          </cell>
          <cell r="D436">
            <v>0</v>
          </cell>
          <cell r="E436">
            <v>5729.3100000000104</v>
          </cell>
          <cell r="F436">
            <v>0</v>
          </cell>
          <cell r="G436">
            <v>80165.049999997907</v>
          </cell>
          <cell r="H436">
            <v>0</v>
          </cell>
        </row>
        <row r="437">
          <cell r="A437" t="str">
            <v>2.2.2.3.12.2.2</v>
          </cell>
          <cell r="B437" t="str">
            <v>SERVICIO DE TELEFONIA CELULAR EXENTO</v>
          </cell>
          <cell r="C437">
            <v>6449</v>
          </cell>
          <cell r="D437">
            <v>0</v>
          </cell>
          <cell r="E437">
            <v>0</v>
          </cell>
          <cell r="F437">
            <v>0</v>
          </cell>
          <cell r="G437">
            <v>6449</v>
          </cell>
          <cell r="H437">
            <v>0</v>
          </cell>
        </row>
        <row r="438">
          <cell r="A438" t="str">
            <v>2.2.2.3.13</v>
          </cell>
          <cell r="B438" t="str">
            <v>INTERNET</v>
          </cell>
          <cell r="C438">
            <v>500</v>
          </cell>
          <cell r="D438">
            <v>0</v>
          </cell>
          <cell r="E438">
            <v>0</v>
          </cell>
          <cell r="F438">
            <v>0</v>
          </cell>
          <cell r="G438">
            <v>500</v>
          </cell>
          <cell r="H438">
            <v>0</v>
          </cell>
        </row>
        <row r="439">
          <cell r="A439" t="str">
            <v>2.2.2.3.14</v>
          </cell>
          <cell r="B439" t="str">
            <v xml:space="preserve"> AGUA </v>
          </cell>
          <cell r="C439">
            <v>2074</v>
          </cell>
          <cell r="D439">
            <v>0</v>
          </cell>
          <cell r="E439">
            <v>447</v>
          </cell>
          <cell r="F439">
            <v>0</v>
          </cell>
          <cell r="G439">
            <v>2521</v>
          </cell>
          <cell r="H439">
            <v>0</v>
          </cell>
        </row>
        <row r="440">
          <cell r="A440" t="str">
            <v>2.2.2.3.14.3</v>
          </cell>
          <cell r="B440" t="str">
            <v>AGUA PURIFICADA (GASTOS)</v>
          </cell>
          <cell r="C440">
            <v>2074</v>
          </cell>
          <cell r="D440">
            <v>0</v>
          </cell>
          <cell r="E440">
            <v>447</v>
          </cell>
          <cell r="F440">
            <v>0</v>
          </cell>
          <cell r="G440">
            <v>2521</v>
          </cell>
          <cell r="H440">
            <v>0</v>
          </cell>
        </row>
        <row r="441">
          <cell r="A441" t="str">
            <v>2.2.2.3.15</v>
          </cell>
          <cell r="B441" t="str">
            <v xml:space="preserve"> ENERGIA ELECTRICA </v>
          </cell>
          <cell r="C441">
            <v>457.57000000000096</v>
          </cell>
          <cell r="D441">
            <v>0</v>
          </cell>
          <cell r="E441">
            <v>103.35000000000001</v>
          </cell>
          <cell r="F441">
            <v>0</v>
          </cell>
          <cell r="G441">
            <v>560.92000000000098</v>
          </cell>
          <cell r="H441">
            <v>0</v>
          </cell>
        </row>
        <row r="442">
          <cell r="A442" t="str">
            <v>2.2.2.3.15.1</v>
          </cell>
          <cell r="B442" t="str">
            <v>ENERGIA ELECTRICA</v>
          </cell>
          <cell r="C442">
            <v>423.69000000000096</v>
          </cell>
          <cell r="D442">
            <v>0</v>
          </cell>
          <cell r="E442">
            <v>95.7</v>
          </cell>
          <cell r="F442">
            <v>0</v>
          </cell>
          <cell r="G442">
            <v>519.39000000000101</v>
          </cell>
          <cell r="H442">
            <v>0</v>
          </cell>
        </row>
        <row r="443">
          <cell r="A443" t="str">
            <v>2.2.2.3.15.2</v>
          </cell>
          <cell r="B443" t="str">
            <v>DAP (DERECHO DE ALUMBRADO PUBLICO)</v>
          </cell>
          <cell r="C443">
            <v>33.879999999999995</v>
          </cell>
          <cell r="D443">
            <v>0</v>
          </cell>
          <cell r="E443">
            <v>7.65</v>
          </cell>
          <cell r="F443">
            <v>0</v>
          </cell>
          <cell r="G443">
            <v>41.529999999999994</v>
          </cell>
          <cell r="H443">
            <v>0</v>
          </cell>
        </row>
        <row r="444">
          <cell r="A444" t="str">
            <v>2.2.2.3.16</v>
          </cell>
          <cell r="B444" t="str">
            <v xml:space="preserve"> VIGILANCIA Y SEGURIDAD </v>
          </cell>
          <cell r="C444">
            <v>9595.7399999999907</v>
          </cell>
          <cell r="D444">
            <v>0</v>
          </cell>
          <cell r="E444">
            <v>1261.3499999999999</v>
          </cell>
          <cell r="F444">
            <v>0</v>
          </cell>
          <cell r="G444">
            <v>10857.089999999991</v>
          </cell>
          <cell r="H444">
            <v>0</v>
          </cell>
        </row>
        <row r="445">
          <cell r="A445" t="str">
            <v>2.2.2.3.16.1</v>
          </cell>
          <cell r="B445" t="str">
            <v>MONITOREO ALARMA</v>
          </cell>
          <cell r="C445">
            <v>9595.7399999999907</v>
          </cell>
          <cell r="D445">
            <v>0</v>
          </cell>
          <cell r="E445">
            <v>1261.3499999999999</v>
          </cell>
          <cell r="F445">
            <v>0</v>
          </cell>
          <cell r="G445">
            <v>10857.089999999991</v>
          </cell>
          <cell r="H445">
            <v>0</v>
          </cell>
        </row>
        <row r="446">
          <cell r="A446" t="str">
            <v>2.2.2.3.17</v>
          </cell>
          <cell r="B446" t="str">
            <v>LIMPIEZA Y ASEO</v>
          </cell>
          <cell r="C446">
            <v>5985.4790000000085</v>
          </cell>
          <cell r="D446">
            <v>0</v>
          </cell>
          <cell r="E446">
            <v>4306.3480999999992</v>
          </cell>
          <cell r="F446">
            <v>0</v>
          </cell>
          <cell r="G446">
            <v>10291.827100000008</v>
          </cell>
          <cell r="H446">
            <v>0</v>
          </cell>
        </row>
        <row r="447">
          <cell r="A447" t="str">
            <v>2.2.2.3.18</v>
          </cell>
          <cell r="B447" t="str">
            <v xml:space="preserve"> PAPELERIA Y ARTICULOS DE OFICINA </v>
          </cell>
          <cell r="C447">
            <v>79035.494500000001</v>
          </cell>
          <cell r="D447">
            <v>0</v>
          </cell>
          <cell r="E447">
            <v>1153.0636999999999</v>
          </cell>
          <cell r="F447">
            <v>0</v>
          </cell>
          <cell r="G447">
            <v>80188.558199999999</v>
          </cell>
          <cell r="H447">
            <v>0</v>
          </cell>
        </row>
        <row r="448">
          <cell r="A448" t="str">
            <v>2.2.2.3.18.1</v>
          </cell>
          <cell r="B448" t="str">
            <v>PAPELERIA Y ARTICULOS DE OFICINA</v>
          </cell>
          <cell r="C448">
            <v>79035.494500000001</v>
          </cell>
          <cell r="D448">
            <v>0</v>
          </cell>
          <cell r="E448">
            <v>1153.0636999999999</v>
          </cell>
          <cell r="F448">
            <v>0</v>
          </cell>
          <cell r="G448">
            <v>80188.558199999999</v>
          </cell>
          <cell r="H448">
            <v>0</v>
          </cell>
        </row>
        <row r="449">
          <cell r="A449" t="str">
            <v>2.2.2.3.19</v>
          </cell>
          <cell r="B449" t="str">
            <v xml:space="preserve"> MANTENIMIENTO Y CONSERVACION </v>
          </cell>
          <cell r="C449">
            <v>203174.09309999939</v>
          </cell>
          <cell r="D449">
            <v>0</v>
          </cell>
          <cell r="E449">
            <v>63398.021000000001</v>
          </cell>
          <cell r="F449">
            <v>0</v>
          </cell>
          <cell r="G449">
            <v>266572.11409999942</v>
          </cell>
          <cell r="H449">
            <v>0</v>
          </cell>
        </row>
        <row r="450">
          <cell r="A450" t="str">
            <v>2.2.2.3.19.1</v>
          </cell>
          <cell r="B450" t="str">
            <v>MANTENIMIENTO DE MAQUINARIA Y EQUIPO</v>
          </cell>
          <cell r="C450">
            <v>109428</v>
          </cell>
          <cell r="D450">
            <v>0</v>
          </cell>
          <cell r="E450">
            <v>12008</v>
          </cell>
          <cell r="F450">
            <v>0</v>
          </cell>
          <cell r="G450">
            <v>121436</v>
          </cell>
          <cell r="H450">
            <v>0</v>
          </cell>
        </row>
        <row r="451">
          <cell r="A451" t="str">
            <v>2.2.2.3.19.2</v>
          </cell>
          <cell r="B451" t="str">
            <v>MANTENIMIENTO DE EDIFICIO</v>
          </cell>
          <cell r="C451">
            <v>8665.760000000002</v>
          </cell>
          <cell r="D451">
            <v>0</v>
          </cell>
          <cell r="E451">
            <v>4329.0210000000006</v>
          </cell>
          <cell r="F451">
            <v>0</v>
          </cell>
          <cell r="G451">
            <v>12994.781000000003</v>
          </cell>
          <cell r="H451">
            <v>0</v>
          </cell>
        </row>
        <row r="452">
          <cell r="A452" t="str">
            <v>2.2.2.3.19.4</v>
          </cell>
          <cell r="B452" t="str">
            <v>MANTENIMIENTO DE EQUIPO DE COMPUTO</v>
          </cell>
          <cell r="C452">
            <v>5966.1183000000019</v>
          </cell>
          <cell r="D452">
            <v>0</v>
          </cell>
          <cell r="E452">
            <v>29950</v>
          </cell>
          <cell r="F452">
            <v>0</v>
          </cell>
          <cell r="G452">
            <v>35916.118300000002</v>
          </cell>
          <cell r="H452">
            <v>0</v>
          </cell>
        </row>
        <row r="453">
          <cell r="A453" t="str">
            <v>2.2.2.3.19.5</v>
          </cell>
          <cell r="B453" t="str">
            <v>MANTENIMIENTO DE EQUIPO DE TRANSPORTE</v>
          </cell>
          <cell r="C453">
            <v>49228.714799999376</v>
          </cell>
          <cell r="D453">
            <v>0</v>
          </cell>
          <cell r="E453">
            <v>0</v>
          </cell>
          <cell r="F453">
            <v>0</v>
          </cell>
          <cell r="G453">
            <v>49228.714799999376</v>
          </cell>
          <cell r="H453">
            <v>0</v>
          </cell>
        </row>
        <row r="454">
          <cell r="A454" t="str">
            <v>2.2.2.3.19.7</v>
          </cell>
          <cell r="B454" t="str">
            <v>MANTENIMIENTO DE OTROS EQUIPOS</v>
          </cell>
          <cell r="C454">
            <v>29885.5</v>
          </cell>
          <cell r="D454">
            <v>0</v>
          </cell>
          <cell r="E454">
            <v>17111</v>
          </cell>
          <cell r="F454">
            <v>0</v>
          </cell>
          <cell r="G454">
            <v>46996.5</v>
          </cell>
          <cell r="H454">
            <v>0</v>
          </cell>
        </row>
        <row r="455">
          <cell r="A455" t="str">
            <v>2.2.2.3.20</v>
          </cell>
          <cell r="B455" t="str">
            <v xml:space="preserve"> SEGUROS Y FIANZAS </v>
          </cell>
          <cell r="C455">
            <v>22237.370000000097</v>
          </cell>
          <cell r="D455">
            <v>0</v>
          </cell>
          <cell r="E455">
            <v>1675.44</v>
          </cell>
          <cell r="F455">
            <v>0</v>
          </cell>
          <cell r="G455">
            <v>23912.810000000096</v>
          </cell>
          <cell r="H455">
            <v>0</v>
          </cell>
        </row>
        <row r="456">
          <cell r="A456" t="str">
            <v>2.2.2.3.20.3</v>
          </cell>
          <cell r="B456" t="str">
            <v>SEGUROS DE AUTOMOVIL</v>
          </cell>
          <cell r="C456">
            <v>21720.089999999997</v>
          </cell>
          <cell r="D456">
            <v>0</v>
          </cell>
          <cell r="E456">
            <v>1610.78</v>
          </cell>
          <cell r="F456">
            <v>0</v>
          </cell>
          <cell r="G456">
            <v>23330.869999999995</v>
          </cell>
          <cell r="H456">
            <v>0</v>
          </cell>
        </row>
        <row r="457">
          <cell r="A457" t="str">
            <v>2.2.2.3.20.7</v>
          </cell>
          <cell r="B457" t="str">
            <v>OTROS SEGUROS Y FIANZAS</v>
          </cell>
          <cell r="C457">
            <v>517.2800000001007</v>
          </cell>
          <cell r="D457">
            <v>0</v>
          </cell>
          <cell r="E457">
            <v>64.66</v>
          </cell>
          <cell r="F457">
            <v>0</v>
          </cell>
          <cell r="G457">
            <v>581.94000000010067</v>
          </cell>
          <cell r="H457">
            <v>0</v>
          </cell>
        </row>
        <row r="458">
          <cell r="A458" t="str">
            <v>2.2.2.3.21</v>
          </cell>
          <cell r="B458" t="str">
            <v xml:space="preserve"> OTROS IMPUESTOS Y DERECHOS </v>
          </cell>
          <cell r="C458">
            <v>1860.3700000000008</v>
          </cell>
          <cell r="D458">
            <v>0</v>
          </cell>
          <cell r="E458">
            <v>7965</v>
          </cell>
          <cell r="F458">
            <v>0</v>
          </cell>
          <cell r="G458">
            <v>9825.3700000000008</v>
          </cell>
          <cell r="H458">
            <v>0</v>
          </cell>
        </row>
        <row r="459">
          <cell r="A459" t="str">
            <v>2.2.2.3.21.3</v>
          </cell>
          <cell r="B459" t="str">
            <v>PAGO DE DERECHOS</v>
          </cell>
          <cell r="C459">
            <v>1860.3700000000008</v>
          </cell>
          <cell r="D459">
            <v>0</v>
          </cell>
          <cell r="E459">
            <v>7965</v>
          </cell>
          <cell r="F459">
            <v>0</v>
          </cell>
          <cell r="G459">
            <v>9825.3700000000008</v>
          </cell>
          <cell r="H459">
            <v>0</v>
          </cell>
        </row>
        <row r="460">
          <cell r="A460" t="str">
            <v>2.2.2.3.22</v>
          </cell>
          <cell r="B460" t="str">
            <v>RECARGOS FISCALES</v>
          </cell>
          <cell r="C460">
            <v>221</v>
          </cell>
          <cell r="D460">
            <v>0</v>
          </cell>
          <cell r="E460">
            <v>0</v>
          </cell>
          <cell r="F460">
            <v>0</v>
          </cell>
          <cell r="G460">
            <v>221</v>
          </cell>
          <cell r="H460">
            <v>0</v>
          </cell>
        </row>
        <row r="461">
          <cell r="A461" t="str">
            <v>2.2.2.3.23</v>
          </cell>
          <cell r="B461" t="str">
            <v xml:space="preserve"> MULTAS </v>
          </cell>
          <cell r="C461">
            <v>2574.7999999999993</v>
          </cell>
          <cell r="D461">
            <v>0</v>
          </cell>
          <cell r="E461">
            <v>3364.400000000001</v>
          </cell>
          <cell r="F461">
            <v>0</v>
          </cell>
          <cell r="G461">
            <v>5939.2000000000007</v>
          </cell>
          <cell r="H461">
            <v>0</v>
          </cell>
        </row>
        <row r="462">
          <cell r="A462" t="str">
            <v>2.2.2.3.23.2</v>
          </cell>
          <cell r="B462" t="str">
            <v>MULTAS DE TRANSITO</v>
          </cell>
          <cell r="C462">
            <v>2574.7999999999993</v>
          </cell>
          <cell r="D462">
            <v>0</v>
          </cell>
          <cell r="E462">
            <v>3364.400000000001</v>
          </cell>
          <cell r="F462">
            <v>0</v>
          </cell>
          <cell r="G462">
            <v>5939.2000000000007</v>
          </cell>
          <cell r="H462">
            <v>0</v>
          </cell>
        </row>
        <row r="463">
          <cell r="A463" t="str">
            <v>2.2.2.3.24</v>
          </cell>
          <cell r="B463" t="str">
            <v xml:space="preserve"> CUOTAS Y SUSCRIPCIONES </v>
          </cell>
          <cell r="C463">
            <v>13534.491299999992</v>
          </cell>
          <cell r="D463">
            <v>0</v>
          </cell>
          <cell r="E463">
            <v>1551.7240999999999</v>
          </cell>
          <cell r="F463">
            <v>0</v>
          </cell>
          <cell r="G463">
            <v>15086.215399999992</v>
          </cell>
          <cell r="H463">
            <v>0</v>
          </cell>
        </row>
        <row r="464">
          <cell r="A464" t="str">
            <v>2.2.2.3.24.8</v>
          </cell>
          <cell r="B464" t="str">
            <v>OTRAS CUOTAS Y SUSCRIPCIONES</v>
          </cell>
          <cell r="C464">
            <v>13534.482699999993</v>
          </cell>
          <cell r="D464">
            <v>0</v>
          </cell>
          <cell r="E464">
            <v>1551.7240999999999</v>
          </cell>
          <cell r="F464">
            <v>0</v>
          </cell>
          <cell r="G464">
            <v>15086.206799999993</v>
          </cell>
          <cell r="H464">
            <v>0</v>
          </cell>
        </row>
        <row r="465">
          <cell r="A465" t="str">
            <v>2.2.2.3.25</v>
          </cell>
          <cell r="B465" t="str">
            <v>PROPAGANDA Y PUBLICIDAD</v>
          </cell>
          <cell r="C465">
            <v>10250</v>
          </cell>
          <cell r="D465">
            <v>0</v>
          </cell>
          <cell r="E465">
            <v>0</v>
          </cell>
          <cell r="F465">
            <v>0</v>
          </cell>
          <cell r="G465">
            <v>10250</v>
          </cell>
          <cell r="H465">
            <v>0</v>
          </cell>
        </row>
        <row r="466">
          <cell r="A466" t="str">
            <v>2.2.2.3.26</v>
          </cell>
          <cell r="B466" t="str">
            <v>CAPACITACION AL PERSONAL</v>
          </cell>
          <cell r="C466">
            <v>20000</v>
          </cell>
          <cell r="D466">
            <v>0</v>
          </cell>
          <cell r="E466">
            <v>0</v>
          </cell>
          <cell r="F466">
            <v>0</v>
          </cell>
          <cell r="G466">
            <v>20000</v>
          </cell>
          <cell r="H466">
            <v>0</v>
          </cell>
        </row>
        <row r="467">
          <cell r="A467" t="str">
            <v>2.2.2.3.28</v>
          </cell>
          <cell r="B467" t="str">
            <v>ASISTENCIA TECNICA</v>
          </cell>
          <cell r="C467">
            <v>1545</v>
          </cell>
          <cell r="D467">
            <v>0</v>
          </cell>
          <cell r="E467">
            <v>4251.72</v>
          </cell>
          <cell r="F467">
            <v>0</v>
          </cell>
          <cell r="G467">
            <v>5796.72</v>
          </cell>
          <cell r="H467">
            <v>0</v>
          </cell>
        </row>
        <row r="468">
          <cell r="A468" t="str">
            <v>2.2.2.3.33</v>
          </cell>
          <cell r="B468" t="str">
            <v>COMISIONES SOBRE VENTAS</v>
          </cell>
          <cell r="C468">
            <v>22759.760000000002</v>
          </cell>
          <cell r="D468">
            <v>0</v>
          </cell>
          <cell r="E468">
            <v>0</v>
          </cell>
          <cell r="F468">
            <v>0</v>
          </cell>
          <cell r="G468">
            <v>22759.760000000002</v>
          </cell>
          <cell r="H468">
            <v>0</v>
          </cell>
        </row>
        <row r="469">
          <cell r="A469" t="str">
            <v>2.2.2.3.34</v>
          </cell>
          <cell r="B469" t="str">
            <v xml:space="preserve"> COMISIONES BANCARIAS </v>
          </cell>
          <cell r="C469">
            <v>7238.4999999998035</v>
          </cell>
          <cell r="D469">
            <v>0</v>
          </cell>
          <cell r="E469">
            <v>701</v>
          </cell>
          <cell r="F469">
            <v>0.03</v>
          </cell>
          <cell r="G469">
            <v>7939.4699999998038</v>
          </cell>
          <cell r="H469">
            <v>0</v>
          </cell>
        </row>
        <row r="470">
          <cell r="A470" t="str">
            <v>2.2.2.3.34.1</v>
          </cell>
          <cell r="B470" t="str">
            <v>COMISIONES BANCARIAS</v>
          </cell>
          <cell r="C470">
            <v>7238.4999999998035</v>
          </cell>
          <cell r="D470">
            <v>0</v>
          </cell>
          <cell r="E470">
            <v>701</v>
          </cell>
          <cell r="F470">
            <v>0.03</v>
          </cell>
          <cell r="G470">
            <v>7939.4699999998038</v>
          </cell>
          <cell r="H470">
            <v>0</v>
          </cell>
        </row>
        <row r="471">
          <cell r="A471" t="str">
            <v>2.2.2.3.36</v>
          </cell>
          <cell r="B471" t="str">
            <v>OTRAS COMISIONES</v>
          </cell>
          <cell r="C471">
            <v>543.95919999996113</v>
          </cell>
          <cell r="D471">
            <v>0</v>
          </cell>
          <cell r="E471">
            <v>479.58</v>
          </cell>
          <cell r="F471">
            <v>0</v>
          </cell>
          <cell r="G471">
            <v>1023.5391999999611</v>
          </cell>
          <cell r="H471">
            <v>0</v>
          </cell>
        </row>
        <row r="472">
          <cell r="A472" t="str">
            <v>2.2.2.3.38</v>
          </cell>
          <cell r="B472" t="str">
            <v>UNIFORMES</v>
          </cell>
          <cell r="C472">
            <v>0</v>
          </cell>
          <cell r="D472">
            <v>0</v>
          </cell>
          <cell r="E472">
            <v>819.09799999999996</v>
          </cell>
          <cell r="F472">
            <v>0</v>
          </cell>
          <cell r="G472">
            <v>819.09799999997813</v>
          </cell>
          <cell r="H472">
            <v>0</v>
          </cell>
        </row>
        <row r="473">
          <cell r="A473" t="str">
            <v>2.2.2.3.50</v>
          </cell>
          <cell r="B473" t="str">
            <v>CAFETERIA Y GASTOS DE COMEDOR</v>
          </cell>
          <cell r="C473">
            <v>29217.064899999794</v>
          </cell>
          <cell r="D473">
            <v>0</v>
          </cell>
          <cell r="E473">
            <v>5470.5357999999969</v>
          </cell>
          <cell r="F473">
            <v>0</v>
          </cell>
          <cell r="G473">
            <v>34687.600699999792</v>
          </cell>
          <cell r="H473">
            <v>0</v>
          </cell>
        </row>
        <row r="474">
          <cell r="A474" t="str">
            <v>2.2.2.3.51</v>
          </cell>
          <cell r="B474" t="str">
            <v>HERRAMIENTAS DE MANO  Y EQUIPO MENOR</v>
          </cell>
          <cell r="C474">
            <v>799.6800000000012</v>
          </cell>
          <cell r="D474">
            <v>0</v>
          </cell>
          <cell r="E474">
            <v>552.58999999999992</v>
          </cell>
          <cell r="F474">
            <v>0</v>
          </cell>
          <cell r="G474">
            <v>1352.2700000000011</v>
          </cell>
          <cell r="H474">
            <v>0</v>
          </cell>
        </row>
        <row r="475">
          <cell r="A475" t="str">
            <v>2.2.2.3.52</v>
          </cell>
          <cell r="B475" t="str">
            <v>BOTIQUIN DE PRIMEROS AUXILIOS</v>
          </cell>
          <cell r="C475">
            <v>74.5</v>
          </cell>
          <cell r="D475">
            <v>0</v>
          </cell>
          <cell r="E475">
            <v>0</v>
          </cell>
          <cell r="F475">
            <v>0</v>
          </cell>
          <cell r="G475">
            <v>74.5</v>
          </cell>
          <cell r="H475">
            <v>0</v>
          </cell>
        </row>
        <row r="476">
          <cell r="A476" t="str">
            <v>2.2.2.3.54</v>
          </cell>
          <cell r="B476" t="str">
            <v>RENTA DE AUTOMOVILES</v>
          </cell>
          <cell r="C476">
            <v>261112.56000000017</v>
          </cell>
          <cell r="D476">
            <v>0</v>
          </cell>
          <cell r="E476">
            <v>32639.07</v>
          </cell>
          <cell r="F476">
            <v>0</v>
          </cell>
          <cell r="G476">
            <v>293751.63000000018</v>
          </cell>
          <cell r="H476">
            <v>0</v>
          </cell>
        </row>
        <row r="477">
          <cell r="A477" t="str">
            <v>2.2.2.3.61</v>
          </cell>
          <cell r="B477" t="str">
            <v>GASTOS VARIOS</v>
          </cell>
          <cell r="C477">
            <v>23967.341700000397</v>
          </cell>
          <cell r="D477">
            <v>0</v>
          </cell>
          <cell r="E477">
            <v>5436</v>
          </cell>
          <cell r="F477">
            <v>0</v>
          </cell>
          <cell r="G477">
            <v>29403.341700000397</v>
          </cell>
          <cell r="H477">
            <v>0</v>
          </cell>
        </row>
        <row r="478">
          <cell r="A478" t="str">
            <v>2.2.2.3.72</v>
          </cell>
          <cell r="B478" t="str">
            <v>ESTACIONAMIENTOS PUBLICOS</v>
          </cell>
          <cell r="C478">
            <v>2528.7679999999309</v>
          </cell>
          <cell r="D478">
            <v>0</v>
          </cell>
          <cell r="E478">
            <v>328.44</v>
          </cell>
          <cell r="F478">
            <v>0</v>
          </cell>
          <cell r="G478">
            <v>2857.207999999931</v>
          </cell>
          <cell r="H478">
            <v>0</v>
          </cell>
        </row>
        <row r="479">
          <cell r="A479" t="str">
            <v>2.2.2.3.82</v>
          </cell>
          <cell r="B479" t="str">
            <v xml:space="preserve"> OTROS GASTOS GENERALES </v>
          </cell>
          <cell r="C479">
            <v>12686.100000000217</v>
          </cell>
          <cell r="D479">
            <v>0</v>
          </cell>
          <cell r="E479">
            <v>342.5</v>
          </cell>
          <cell r="F479">
            <v>0</v>
          </cell>
          <cell r="G479">
            <v>13028.600000000217</v>
          </cell>
          <cell r="H479">
            <v>0</v>
          </cell>
        </row>
        <row r="480">
          <cell r="A480" t="str">
            <v>2.2.2.3.82.1</v>
          </cell>
          <cell r="B480" t="str">
            <v>SERVICIOS TENENCIA/REFRENDO</v>
          </cell>
          <cell r="C480">
            <v>9741.1000000002095</v>
          </cell>
          <cell r="D480">
            <v>0</v>
          </cell>
          <cell r="E480">
            <v>0</v>
          </cell>
          <cell r="F480">
            <v>0</v>
          </cell>
          <cell r="G480">
            <v>9741.1000000002095</v>
          </cell>
          <cell r="H480">
            <v>0</v>
          </cell>
        </row>
        <row r="481">
          <cell r="A481" t="str">
            <v>2.2.2.3.82.3</v>
          </cell>
          <cell r="B481" t="str">
            <v>EMPAQUES, ENVIOS</v>
          </cell>
          <cell r="C481">
            <v>2945.0000000000073</v>
          </cell>
          <cell r="D481">
            <v>0</v>
          </cell>
          <cell r="E481">
            <v>342.5</v>
          </cell>
          <cell r="F481">
            <v>0</v>
          </cell>
          <cell r="G481">
            <v>3287.5000000000073</v>
          </cell>
          <cell r="H481">
            <v>0</v>
          </cell>
        </row>
        <row r="482">
          <cell r="A482" t="str">
            <v>2.3</v>
          </cell>
          <cell r="B482" t="str">
            <v xml:space="preserve"> OTROS INGRESOS Y OTROS GASTOS </v>
          </cell>
          <cell r="C482">
            <v>0</v>
          </cell>
          <cell r="D482">
            <v>-355571.60868200025</v>
          </cell>
          <cell r="E482">
            <v>4602.9434079999992</v>
          </cell>
          <cell r="F482">
            <v>0.78420000000000012</v>
          </cell>
          <cell r="G482">
            <v>0</v>
          </cell>
          <cell r="H482">
            <v>-360173.76789000025</v>
          </cell>
        </row>
        <row r="483">
          <cell r="A483" t="str">
            <v>2.3.1</v>
          </cell>
          <cell r="B483" t="str">
            <v xml:space="preserve"> OTROS INGRESOS </v>
          </cell>
          <cell r="C483">
            <v>0</v>
          </cell>
          <cell r="D483">
            <v>-87.885413999971206</v>
          </cell>
          <cell r="E483">
            <v>0.70540800000000015</v>
          </cell>
          <cell r="F483">
            <v>0.78420000000000012</v>
          </cell>
          <cell r="G483">
            <v>0</v>
          </cell>
          <cell r="H483">
            <v>-87.806621999971213</v>
          </cell>
        </row>
        <row r="484">
          <cell r="A484" t="str">
            <v>2.3.1.13</v>
          </cell>
          <cell r="B484" t="str">
            <v>AJUSTE POR SALDOS PEQUEÑOS</v>
          </cell>
          <cell r="C484">
            <v>0</v>
          </cell>
          <cell r="D484">
            <v>-86.885414000029414</v>
          </cell>
          <cell r="E484">
            <v>0.70540800000000015</v>
          </cell>
          <cell r="F484">
            <v>0.78420000000000012</v>
          </cell>
          <cell r="G484">
            <v>0</v>
          </cell>
          <cell r="H484">
            <v>-86.806622000029421</v>
          </cell>
        </row>
        <row r="485">
          <cell r="A485" t="str">
            <v>2.3.1.14</v>
          </cell>
          <cell r="B485" t="str">
            <v>REDONDEO</v>
          </cell>
          <cell r="C485">
            <v>0</v>
          </cell>
          <cell r="D485">
            <v>-0.99999999999999978</v>
          </cell>
          <cell r="E485">
            <v>0</v>
          </cell>
          <cell r="F485">
            <v>0</v>
          </cell>
          <cell r="G485">
            <v>0</v>
          </cell>
          <cell r="H485">
            <v>-0.99999999999999978</v>
          </cell>
        </row>
        <row r="486">
          <cell r="A486" t="str">
            <v>2.3.2</v>
          </cell>
          <cell r="B486" t="str">
            <v xml:space="preserve"> OTROS GASTOS </v>
          </cell>
          <cell r="C486">
            <v>355483.72326800029</v>
          </cell>
          <cell r="D486">
            <v>0</v>
          </cell>
          <cell r="E486">
            <v>4602.2379999999994</v>
          </cell>
          <cell r="F486">
            <v>0</v>
          </cell>
          <cell r="G486">
            <v>360085.9612680003</v>
          </cell>
          <cell r="H486">
            <v>0</v>
          </cell>
        </row>
        <row r="487">
          <cell r="A487" t="str">
            <v>2.3.2.1</v>
          </cell>
          <cell r="B487" t="str">
            <v>OTROS GASTOS</v>
          </cell>
          <cell r="C487">
            <v>40024.152100000647</v>
          </cell>
          <cell r="D487">
            <v>0</v>
          </cell>
          <cell r="E487">
            <v>4602.2379999999994</v>
          </cell>
          <cell r="F487">
            <v>0</v>
          </cell>
          <cell r="G487">
            <v>44626.390100000644</v>
          </cell>
          <cell r="H487">
            <v>0</v>
          </cell>
        </row>
        <row r="488">
          <cell r="A488" t="str">
            <v>2.3.2.8</v>
          </cell>
          <cell r="B488" t="str">
            <v>PERDIDA POR CUENTAS INCOBRABLES</v>
          </cell>
          <cell r="C488">
            <v>211944.70143700001</v>
          </cell>
          <cell r="D488">
            <v>0</v>
          </cell>
          <cell r="E488">
            <v>0</v>
          </cell>
          <cell r="F488">
            <v>0</v>
          </cell>
          <cell r="G488">
            <v>211944.70143700001</v>
          </cell>
          <cell r="H488">
            <v>0</v>
          </cell>
        </row>
        <row r="489">
          <cell r="A489" t="str">
            <v>2.3.2.11</v>
          </cell>
          <cell r="B489" t="str">
            <v>MERMAS Y/O DESPERDICIOS DE INVENTARIOS</v>
          </cell>
          <cell r="C489">
            <v>63008.509730999824</v>
          </cell>
          <cell r="D489">
            <v>0</v>
          </cell>
          <cell r="E489">
            <v>0</v>
          </cell>
          <cell r="F489">
            <v>0</v>
          </cell>
          <cell r="G489">
            <v>63008.509730999824</v>
          </cell>
          <cell r="H489">
            <v>0</v>
          </cell>
        </row>
        <row r="490">
          <cell r="A490" t="str">
            <v>2.3.2.14</v>
          </cell>
          <cell r="B490" t="str">
            <v xml:space="preserve"> GASTOS PERSONALES </v>
          </cell>
          <cell r="C490">
            <v>40506.359999999811</v>
          </cell>
          <cell r="D490">
            <v>0</v>
          </cell>
          <cell r="E490">
            <v>0</v>
          </cell>
          <cell r="F490">
            <v>0</v>
          </cell>
          <cell r="G490">
            <v>40506.359999999811</v>
          </cell>
          <cell r="H490">
            <v>0</v>
          </cell>
        </row>
        <row r="491">
          <cell r="A491" t="str">
            <v>2.3.2.14.2</v>
          </cell>
          <cell r="B491" t="str">
            <v xml:space="preserve"> DEDUCCIONES PERSONALES </v>
          </cell>
          <cell r="C491">
            <v>40506.359999999811</v>
          </cell>
          <cell r="D491">
            <v>0</v>
          </cell>
          <cell r="E491">
            <v>0</v>
          </cell>
          <cell r="F491">
            <v>0</v>
          </cell>
          <cell r="G491">
            <v>40506.359999999811</v>
          </cell>
          <cell r="H491">
            <v>0</v>
          </cell>
        </row>
        <row r="492">
          <cell r="A492" t="str">
            <v>2.3.2.14.2.1</v>
          </cell>
          <cell r="B492" t="str">
            <v>PRIMAS DE SEGUROS  DE GASTOS MEDICOS</v>
          </cell>
          <cell r="C492">
            <v>40506.359999999811</v>
          </cell>
          <cell r="D492">
            <v>0</v>
          </cell>
          <cell r="E492">
            <v>0</v>
          </cell>
          <cell r="F492">
            <v>0</v>
          </cell>
          <cell r="G492">
            <v>40506.359999999811</v>
          </cell>
          <cell r="H492">
            <v>0</v>
          </cell>
        </row>
        <row r="493">
          <cell r="A493" t="str">
            <v>2.4</v>
          </cell>
          <cell r="B493" t="str">
            <v xml:space="preserve"> RESULTADO INTEGRAL DE FINANCIAMIENTO </v>
          </cell>
          <cell r="C493">
            <v>56216.76200000057</v>
          </cell>
          <cell r="D493">
            <v>0</v>
          </cell>
          <cell r="E493">
            <v>12958.474699999999</v>
          </cell>
          <cell r="F493">
            <v>113.6564</v>
          </cell>
          <cell r="G493">
            <v>69061.580300000569</v>
          </cell>
          <cell r="H493">
            <v>0</v>
          </cell>
        </row>
        <row r="494">
          <cell r="A494" t="str">
            <v>2.4.1</v>
          </cell>
          <cell r="B494" t="str">
            <v xml:space="preserve"> INTERESES A CARGO </v>
          </cell>
          <cell r="C494">
            <v>33685.390000000007</v>
          </cell>
          <cell r="D494">
            <v>0</v>
          </cell>
          <cell r="E494">
            <v>3777.07</v>
          </cell>
          <cell r="F494">
            <v>0</v>
          </cell>
          <cell r="G494">
            <v>37462.460000000006</v>
          </cell>
          <cell r="H494">
            <v>0</v>
          </cell>
        </row>
        <row r="495">
          <cell r="A495" t="str">
            <v>2.4.1.1</v>
          </cell>
          <cell r="B495" t="str">
            <v xml:space="preserve"> INTERESES A CARGO BANCARIOS </v>
          </cell>
          <cell r="C495">
            <v>21840.040000000008</v>
          </cell>
          <cell r="D495">
            <v>0</v>
          </cell>
          <cell r="E495">
            <v>2662.32</v>
          </cell>
          <cell r="F495">
            <v>0</v>
          </cell>
          <cell r="G495">
            <v>24502.360000000008</v>
          </cell>
          <cell r="H495">
            <v>0</v>
          </cell>
        </row>
        <row r="496">
          <cell r="A496" t="str">
            <v>2.4.1.1.1</v>
          </cell>
          <cell r="B496" t="str">
            <v>INTERESES A CARGO NACIONALES BANCARIOS</v>
          </cell>
          <cell r="C496">
            <v>21840.040000000008</v>
          </cell>
          <cell r="D496">
            <v>0</v>
          </cell>
          <cell r="E496">
            <v>2662.32</v>
          </cell>
          <cell r="F496">
            <v>0</v>
          </cell>
          <cell r="G496">
            <v>24502.360000000008</v>
          </cell>
          <cell r="H496">
            <v>0</v>
          </cell>
        </row>
        <row r="497">
          <cell r="A497" t="str">
            <v>2.4.1.3</v>
          </cell>
          <cell r="B497" t="str">
            <v xml:space="preserve"> INTERESES A CARGO DE PERSONAS MORALES </v>
          </cell>
          <cell r="C497">
            <v>11845.35</v>
          </cell>
          <cell r="D497">
            <v>0</v>
          </cell>
          <cell r="E497">
            <v>1114.75</v>
          </cell>
          <cell r="F497">
            <v>0</v>
          </cell>
          <cell r="G497">
            <v>12960.1</v>
          </cell>
          <cell r="H497">
            <v>0</v>
          </cell>
        </row>
        <row r="498">
          <cell r="A498" t="str">
            <v>2.4.1.3.1</v>
          </cell>
          <cell r="B498" t="str">
            <v>INTERESES A CARGO DE PERSONAS MORALES NACIONAL</v>
          </cell>
          <cell r="C498">
            <v>11845.35</v>
          </cell>
          <cell r="D498">
            <v>0</v>
          </cell>
          <cell r="E498">
            <v>1114.75</v>
          </cell>
          <cell r="F498">
            <v>0</v>
          </cell>
          <cell r="G498">
            <v>12960.1</v>
          </cell>
          <cell r="H498">
            <v>0</v>
          </cell>
        </row>
        <row r="499">
          <cell r="A499" t="str">
            <v>2.4.3</v>
          </cell>
          <cell r="B499" t="str">
            <v xml:space="preserve"> FLUCTUACION CAMBIARIA </v>
          </cell>
          <cell r="C499">
            <v>33173.535800000536</v>
          </cell>
          <cell r="D499">
            <v>0</v>
          </cell>
          <cell r="E499">
            <v>9181.4046999999991</v>
          </cell>
          <cell r="F499">
            <v>113.6564</v>
          </cell>
          <cell r="G499">
            <v>42241.284100000543</v>
          </cell>
          <cell r="H499">
            <v>0</v>
          </cell>
        </row>
        <row r="500">
          <cell r="A500" t="str">
            <v>2.4.3.1</v>
          </cell>
          <cell r="B500" t="str">
            <v xml:space="preserve"> PERDIDA CAMBIARIA </v>
          </cell>
          <cell r="C500">
            <v>160787.46180000016</v>
          </cell>
          <cell r="D500">
            <v>0</v>
          </cell>
          <cell r="E500">
            <v>9181.4046999999991</v>
          </cell>
          <cell r="F500">
            <v>0</v>
          </cell>
          <cell r="G500">
            <v>169968.86650000018</v>
          </cell>
          <cell r="H500">
            <v>0</v>
          </cell>
        </row>
        <row r="501">
          <cell r="A501" t="str">
            <v>2.4.3.1.1</v>
          </cell>
          <cell r="B501" t="str">
            <v>PERDIDA CAMBIARIA</v>
          </cell>
          <cell r="C501">
            <v>160787.46180000016</v>
          </cell>
          <cell r="D501">
            <v>0</v>
          </cell>
          <cell r="E501">
            <v>9181.4046999999991</v>
          </cell>
          <cell r="F501">
            <v>0</v>
          </cell>
          <cell r="G501">
            <v>169968.86650000018</v>
          </cell>
          <cell r="H501">
            <v>0</v>
          </cell>
        </row>
        <row r="502">
          <cell r="A502" t="str">
            <v>2.4.3.2</v>
          </cell>
          <cell r="B502" t="str">
            <v xml:space="preserve"> GANANCIA CAMBIARIA </v>
          </cell>
          <cell r="C502">
            <v>0</v>
          </cell>
          <cell r="D502">
            <v>127613.92599999963</v>
          </cell>
          <cell r="E502">
            <v>0</v>
          </cell>
          <cell r="F502">
            <v>113.6564</v>
          </cell>
          <cell r="G502">
            <v>0</v>
          </cell>
          <cell r="H502">
            <v>127727.58239999964</v>
          </cell>
        </row>
        <row r="503">
          <cell r="A503" t="str">
            <v>2.4.3.2.1</v>
          </cell>
          <cell r="B503" t="str">
            <v>GANANCIA CAMBIARIA</v>
          </cell>
          <cell r="C503">
            <v>0</v>
          </cell>
          <cell r="D503">
            <v>127613.92599999963</v>
          </cell>
          <cell r="E503">
            <v>0</v>
          </cell>
          <cell r="F503">
            <v>113.6564</v>
          </cell>
          <cell r="G503">
            <v>0</v>
          </cell>
          <cell r="H503">
            <v>127727.58239999964</v>
          </cell>
        </row>
        <row r="504">
          <cell r="A504" t="str">
            <v>2.4.6</v>
          </cell>
          <cell r="B504" t="str">
            <v xml:space="preserve"> OTROS CONCEPTOS FINANCIEROS </v>
          </cell>
          <cell r="C504">
            <v>-10642.16379999998</v>
          </cell>
          <cell r="D504">
            <v>0</v>
          </cell>
          <cell r="E504">
            <v>0</v>
          </cell>
          <cell r="F504">
            <v>0</v>
          </cell>
          <cell r="G504">
            <v>-10642.16379999998</v>
          </cell>
          <cell r="H504">
            <v>0</v>
          </cell>
        </row>
        <row r="505">
          <cell r="A505" t="str">
            <v>2.4.6.1</v>
          </cell>
          <cell r="B505" t="str">
            <v xml:space="preserve"> OTROS CONCEPTOS FINANCIEROS A CARGO </v>
          </cell>
          <cell r="C505">
            <v>245</v>
          </cell>
          <cell r="D505">
            <v>0</v>
          </cell>
          <cell r="E505">
            <v>0</v>
          </cell>
          <cell r="F505">
            <v>0</v>
          </cell>
          <cell r="G505">
            <v>245</v>
          </cell>
          <cell r="H505">
            <v>0</v>
          </cell>
        </row>
        <row r="506">
          <cell r="A506" t="str">
            <v>2.4.6.1.2</v>
          </cell>
          <cell r="B506" t="str">
            <v>ACTUALIZACION DE CONTRIBUCIONES</v>
          </cell>
          <cell r="C506">
            <v>245</v>
          </cell>
          <cell r="D506">
            <v>0</v>
          </cell>
          <cell r="E506">
            <v>0</v>
          </cell>
          <cell r="F506">
            <v>0</v>
          </cell>
          <cell r="G506">
            <v>245</v>
          </cell>
          <cell r="H506">
            <v>0</v>
          </cell>
        </row>
        <row r="507">
          <cell r="A507" t="str">
            <v>2.4.6.2</v>
          </cell>
          <cell r="B507" t="str">
            <v xml:space="preserve"> OTROS CONCEPTOS FINANCIEROS A FAVOR </v>
          </cell>
          <cell r="C507">
            <v>0</v>
          </cell>
          <cell r="D507">
            <v>10887.16379999998</v>
          </cell>
          <cell r="E507">
            <v>0</v>
          </cell>
          <cell r="F507">
            <v>0</v>
          </cell>
          <cell r="G507">
            <v>0</v>
          </cell>
          <cell r="H507">
            <v>10887.16379999998</v>
          </cell>
        </row>
        <row r="508">
          <cell r="A508" t="str">
            <v>2.4.6.2.2</v>
          </cell>
          <cell r="B508" t="str">
            <v>DESCUENTO SOBRE COMPRAS COMERCIAL</v>
          </cell>
          <cell r="C508">
            <v>0</v>
          </cell>
          <cell r="D508">
            <v>10887.16379999998</v>
          </cell>
          <cell r="E508">
            <v>0</v>
          </cell>
          <cell r="F508">
            <v>0</v>
          </cell>
          <cell r="G508">
            <v>0</v>
          </cell>
          <cell r="H508">
            <v>10887.16379999998</v>
          </cell>
        </row>
        <row r="509">
          <cell r="A509"/>
          <cell r="B509" t="str">
            <v>&lt;div align="right"&gt; TOTALES &lt;/div&gt;</v>
          </cell>
          <cell r="C509">
            <v>31676407.545575783</v>
          </cell>
          <cell r="D509">
            <v>31676408.217916146</v>
          </cell>
          <cell r="E509">
            <v>8674554.7922061794</v>
          </cell>
          <cell r="F509">
            <v>8674554.7922823336</v>
          </cell>
          <cell r="G509">
            <v>33281909.666570093</v>
          </cell>
          <cell r="H509">
            <v>33281910.338986628</v>
          </cell>
        </row>
      </sheetData>
      <sheetData sheetId="9">
        <row r="2">
          <cell r="A2" t="str">
            <v>1.1</v>
          </cell>
          <cell r="B2" t="str">
            <v xml:space="preserve"> ACTIVO </v>
          </cell>
          <cell r="C2">
            <v>21581308.062159661</v>
          </cell>
          <cell r="D2">
            <v>0</v>
          </cell>
          <cell r="E2">
            <v>9202984.5586993489</v>
          </cell>
          <cell r="F2">
            <v>8948939.6752099898</v>
          </cell>
          <cell r="G2">
            <v>21835352.945649024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18201472.716759674</v>
          </cell>
          <cell r="D3">
            <v>0</v>
          </cell>
          <cell r="E3">
            <v>9202984.5586993489</v>
          </cell>
          <cell r="F3">
            <v>8887415.4627099894</v>
          </cell>
          <cell r="G3">
            <v>18517041.812749036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382455.04845285055</v>
          </cell>
          <cell r="D4">
            <v>0</v>
          </cell>
          <cell r="E4">
            <v>3836154.3599999994</v>
          </cell>
          <cell r="F4">
            <v>3754057.3899999992</v>
          </cell>
          <cell r="G4">
            <v>464552.01845285064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382455.04845285055</v>
          </cell>
          <cell r="D5">
            <v>0</v>
          </cell>
          <cell r="E5">
            <v>3836154.3599999994</v>
          </cell>
          <cell r="F5">
            <v>3754057.3899999992</v>
          </cell>
          <cell r="G5">
            <v>464552.01845285064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382455.04845285055</v>
          </cell>
          <cell r="D6">
            <v>0</v>
          </cell>
          <cell r="E6">
            <v>3836154.3599999994</v>
          </cell>
          <cell r="F6">
            <v>3754057.3899999992</v>
          </cell>
          <cell r="G6">
            <v>464552.01845285064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31945.99</v>
          </cell>
          <cell r="F7">
            <v>31945.99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31945.99</v>
          </cell>
          <cell r="F8">
            <v>31945.99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31945.99</v>
          </cell>
          <cell r="F9">
            <v>31945.99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368780.14565284958</v>
          </cell>
          <cell r="D10">
            <v>0</v>
          </cell>
          <cell r="E10">
            <v>3804208.3699999992</v>
          </cell>
          <cell r="F10">
            <v>3722111.399999999</v>
          </cell>
          <cell r="G10">
            <v>450877.11565284966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368780.14565284958</v>
          </cell>
          <cell r="D11">
            <v>0</v>
          </cell>
          <cell r="E11">
            <v>3804208.3699999992</v>
          </cell>
          <cell r="F11">
            <v>3722111.399999999</v>
          </cell>
          <cell r="G11">
            <v>450877.11565284966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331521.39570079744</v>
          </cell>
          <cell r="D12">
            <v>0</v>
          </cell>
          <cell r="E12">
            <v>2644777.7299999991</v>
          </cell>
          <cell r="F12">
            <v>2576767.8599999989</v>
          </cell>
          <cell r="G12">
            <v>399531.26570079755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34842.250000044703</v>
          </cell>
          <cell r="D13">
            <v>0</v>
          </cell>
          <cell r="E13">
            <v>141040</v>
          </cell>
          <cell r="F13">
            <v>145343.54</v>
          </cell>
          <cell r="G13">
            <v>30538.710000044695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2416.5000000074506</v>
          </cell>
          <cell r="D14">
            <v>0</v>
          </cell>
          <cell r="E14">
            <v>1018390.64</v>
          </cell>
          <cell r="F14">
            <v>1000000</v>
          </cell>
          <cell r="G14">
            <v>20807.140000007465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4247060.741129023</v>
          </cell>
          <cell r="D15">
            <v>0</v>
          </cell>
          <cell r="E15">
            <v>2853429.5686320001</v>
          </cell>
          <cell r="F15">
            <v>2678034.3865746381</v>
          </cell>
          <cell r="G15">
            <v>4422455.9231863851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3961037.2852732632</v>
          </cell>
          <cell r="D16">
            <v>0</v>
          </cell>
          <cell r="E16">
            <v>2842400.6729319999</v>
          </cell>
          <cell r="F16">
            <v>2667034.3865746381</v>
          </cell>
          <cell r="G16">
            <v>4136403.5716306255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3961037.2852732632</v>
          </cell>
          <cell r="D17">
            <v>0</v>
          </cell>
          <cell r="E17">
            <v>2842400.6729319999</v>
          </cell>
          <cell r="F17">
            <v>2667034.3865746381</v>
          </cell>
          <cell r="G17">
            <v>4136403.5716306255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27892.15280000004</v>
          </cell>
          <cell r="D18">
            <v>0</v>
          </cell>
          <cell r="E18">
            <v>0</v>
          </cell>
          <cell r="F18">
            <v>3074</v>
          </cell>
          <cell r="G18">
            <v>24818.15280000004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30675.451313540339</v>
          </cell>
          <cell r="D19">
            <v>0</v>
          </cell>
          <cell r="E19">
            <v>17467.381268000001</v>
          </cell>
          <cell r="F19">
            <v>33533.09987530802</v>
          </cell>
          <cell r="G19">
            <v>14609.73270623232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4649.365599996876</v>
          </cell>
          <cell r="D20">
            <v>0</v>
          </cell>
          <cell r="E20">
            <v>0</v>
          </cell>
          <cell r="F20">
            <v>4649.3611999999994</v>
          </cell>
          <cell r="G20">
            <v>0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196178.71439700015</v>
          </cell>
          <cell r="D21">
            <v>0</v>
          </cell>
          <cell r="E21">
            <v>15357.182000000001</v>
          </cell>
          <cell r="F21">
            <v>23977.200000000001</v>
          </cell>
          <cell r="G21">
            <v>187558.69639700014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238487.6827999996</v>
          </cell>
          <cell r="D22">
            <v>0</v>
          </cell>
          <cell r="E22">
            <v>0</v>
          </cell>
          <cell r="F22">
            <v>10031.68</v>
          </cell>
          <cell r="G22">
            <v>228456.00279999961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138631.27730400208</v>
          </cell>
          <cell r="D23">
            <v>0</v>
          </cell>
          <cell r="E23">
            <v>0</v>
          </cell>
          <cell r="F23">
            <v>0</v>
          </cell>
          <cell r="G23">
            <v>138631.27730400208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-13909.807500000112</v>
          </cell>
          <cell r="D24">
            <v>0</v>
          </cell>
          <cell r="E24">
            <v>0</v>
          </cell>
          <cell r="F24">
            <v>26.18</v>
          </cell>
          <cell r="G24">
            <v>-13935.987500000112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52198.241799001582</v>
          </cell>
          <cell r="D25">
            <v>0</v>
          </cell>
          <cell r="E25">
            <v>73543.373599999992</v>
          </cell>
          <cell r="F25">
            <v>52200</v>
          </cell>
          <cell r="G25">
            <v>73541.615399001574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300892.4552079998</v>
          </cell>
          <cell r="D26">
            <v>0</v>
          </cell>
          <cell r="E26">
            <v>19570.232400000001</v>
          </cell>
          <cell r="F26">
            <v>125951.5588</v>
          </cell>
          <cell r="G26">
            <v>194511.1288079998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729636.12980000395</v>
          </cell>
          <cell r="D27">
            <v>0</v>
          </cell>
          <cell r="E27">
            <v>149984.65919999999</v>
          </cell>
          <cell r="F27">
            <v>369185.11480099987</v>
          </cell>
          <cell r="G27">
            <v>510435.67419900408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173343.46360500087</v>
          </cell>
          <cell r="D28">
            <v>0</v>
          </cell>
          <cell r="E28">
            <v>0</v>
          </cell>
          <cell r="F28">
            <v>0</v>
          </cell>
          <cell r="G28">
            <v>173343.46360500087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9860.0047999999952</v>
          </cell>
          <cell r="D29">
            <v>0</v>
          </cell>
          <cell r="E29">
            <v>0</v>
          </cell>
          <cell r="F29">
            <v>0</v>
          </cell>
          <cell r="G29">
            <v>9860.0047999999952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423354.64820300695</v>
          </cell>
          <cell r="D30">
            <v>0</v>
          </cell>
          <cell r="E30">
            <v>34110.403200000001</v>
          </cell>
          <cell r="F30">
            <v>129749.944</v>
          </cell>
          <cell r="G30">
            <v>327715.10740300693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306792.41279700003</v>
          </cell>
          <cell r="D31">
            <v>0</v>
          </cell>
          <cell r="E31">
            <v>31370.3904</v>
          </cell>
          <cell r="F31">
            <v>99541.061600000001</v>
          </cell>
          <cell r="G31">
            <v>238621.74159700004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0</v>
          </cell>
          <cell r="D32">
            <v>0</v>
          </cell>
          <cell r="E32">
            <v>33754.596400000002</v>
          </cell>
          <cell r="F32">
            <v>0</v>
          </cell>
          <cell r="G32">
            <v>33754.601200997677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96822.997601000359</v>
          </cell>
          <cell r="D33">
            <v>0</v>
          </cell>
          <cell r="E33">
            <v>0</v>
          </cell>
          <cell r="F33">
            <v>0</v>
          </cell>
          <cell r="G33">
            <v>96822.997601000359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92084.517200000351</v>
          </cell>
          <cell r="D34">
            <v>0</v>
          </cell>
          <cell r="E34">
            <v>0</v>
          </cell>
          <cell r="F34">
            <v>0</v>
          </cell>
          <cell r="G34">
            <v>92084.517200000351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8000.4136013789102</v>
          </cell>
          <cell r="D35">
            <v>0</v>
          </cell>
          <cell r="E35">
            <v>0</v>
          </cell>
          <cell r="F35">
            <v>0</v>
          </cell>
          <cell r="G35">
            <v>8000.4136013789102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64676.008400000166</v>
          </cell>
          <cell r="D37">
            <v>0</v>
          </cell>
          <cell r="E37">
            <v>0</v>
          </cell>
          <cell r="F37">
            <v>0</v>
          </cell>
          <cell r="G37">
            <v>64676.008400000166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53842.32959299814</v>
          </cell>
          <cell r="D38">
            <v>0</v>
          </cell>
          <cell r="E38">
            <v>0</v>
          </cell>
          <cell r="F38">
            <v>48149.210400000004</v>
          </cell>
          <cell r="G38">
            <v>5693.119192998136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19796.571999999811</v>
          </cell>
          <cell r="D39">
            <v>0</v>
          </cell>
          <cell r="E39">
            <v>0</v>
          </cell>
          <cell r="F39">
            <v>0</v>
          </cell>
          <cell r="G39">
            <v>19796.571999999811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65376.15</v>
          </cell>
          <cell r="F40">
            <v>65376.15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0</v>
          </cell>
          <cell r="D41">
            <v>0</v>
          </cell>
          <cell r="E41">
            <v>36780.804400000001</v>
          </cell>
          <cell r="F41">
            <v>0</v>
          </cell>
          <cell r="G41">
            <v>36780.804400000001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1.1.1.3.1.1.112</v>
          </cell>
          <cell r="B43" t="str">
            <v xml:space="preserve">BRILOS DE MÉXICO S.A. DE C.V.  </v>
          </cell>
          <cell r="C43">
            <v>24465.792397000827</v>
          </cell>
          <cell r="D43">
            <v>0</v>
          </cell>
          <cell r="E43">
            <v>4682.34</v>
          </cell>
          <cell r="F43">
            <v>29148.132000000001</v>
          </cell>
          <cell r="G43">
            <v>0</v>
          </cell>
          <cell r="H43">
            <v>0</v>
          </cell>
        </row>
        <row r="44">
          <cell r="A44" t="str">
            <v>1.1.1.3.1.1.114</v>
          </cell>
          <cell r="B44" t="str">
            <v xml:space="preserve">HSAI CORTA ESTANCIA S.A. DE C.V.  </v>
          </cell>
          <cell r="C44">
            <v>83020.276001000078</v>
          </cell>
          <cell r="D44">
            <v>0</v>
          </cell>
          <cell r="E44">
            <v>0</v>
          </cell>
          <cell r="F44">
            <v>14140.4</v>
          </cell>
          <cell r="G44">
            <v>68879.876001000084</v>
          </cell>
          <cell r="H44">
            <v>0</v>
          </cell>
        </row>
        <row r="45">
          <cell r="A45" t="str">
            <v>1.1.1.3.1.1.118</v>
          </cell>
          <cell r="B45" t="str">
            <v xml:space="preserve">APLICACIONES MEDICAS INTEGRALES S.A. DE C.V.  </v>
          </cell>
          <cell r="C45">
            <v>2.0400000037625432E-2</v>
          </cell>
          <cell r="D45">
            <v>0</v>
          </cell>
          <cell r="E45">
            <v>0</v>
          </cell>
          <cell r="F45">
            <v>0</v>
          </cell>
          <cell r="G45">
            <v>2.0400000037625432E-2</v>
          </cell>
          <cell r="H45">
            <v>0</v>
          </cell>
        </row>
        <row r="46">
          <cell r="A46" t="str">
            <v>1.1.1.3.1.1.145</v>
          </cell>
          <cell r="B46" t="str">
            <v>FRANCISCO CRUZ LOPEZ</v>
          </cell>
          <cell r="C46">
            <v>0</v>
          </cell>
          <cell r="D46">
            <v>0</v>
          </cell>
          <cell r="E46">
            <v>34483.331599999998</v>
          </cell>
          <cell r="F46">
            <v>34483.331600000012</v>
          </cell>
          <cell r="G46">
            <v>0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31917.632000999987</v>
          </cell>
          <cell r="D47">
            <v>0</v>
          </cell>
          <cell r="E47">
            <v>0</v>
          </cell>
          <cell r="F47">
            <v>0</v>
          </cell>
          <cell r="G47">
            <v>31917.632000999987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161960.37400399987</v>
          </cell>
          <cell r="D49">
            <v>0</v>
          </cell>
          <cell r="E49">
            <v>193205.25</v>
          </cell>
          <cell r="F49">
            <v>270171.98080100003</v>
          </cell>
          <cell r="G49">
            <v>84993.64320299984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35011.705567999998</v>
          </cell>
          <cell r="F50">
            <v>0</v>
          </cell>
          <cell r="G50">
            <v>35011.705568000114</v>
          </cell>
          <cell r="H50">
            <v>0</v>
          </cell>
        </row>
        <row r="51">
          <cell r="A51" t="str">
            <v>1.1.1.3.1.1.272</v>
          </cell>
          <cell r="B51" t="str">
            <v>RODRIGO BURGOS PAZ</v>
          </cell>
          <cell r="C51">
            <v>0</v>
          </cell>
          <cell r="D51">
            <v>0</v>
          </cell>
          <cell r="E51">
            <v>27786.639999999999</v>
          </cell>
          <cell r="F51">
            <v>27786.639999999999</v>
          </cell>
          <cell r="G51">
            <v>0</v>
          </cell>
          <cell r="H51">
            <v>0</v>
          </cell>
        </row>
        <row r="52">
          <cell r="A52" t="str">
            <v>1.1.1.3.1.1.277</v>
          </cell>
          <cell r="B52" t="str">
            <v xml:space="preserve">CENTRO HOSPITALARIO MAC S.A. DE C.V.  </v>
          </cell>
          <cell r="C52">
            <v>97279.676398000011</v>
          </cell>
          <cell r="D52">
            <v>0</v>
          </cell>
          <cell r="E52">
            <v>38972.195200000002</v>
          </cell>
          <cell r="F52">
            <v>21553.078399999999</v>
          </cell>
          <cell r="G52">
            <v>114698.79319800001</v>
          </cell>
          <cell r="H52">
            <v>0</v>
          </cell>
        </row>
        <row r="53">
          <cell r="A53" t="str">
            <v>1.1.1.3.1.1.283</v>
          </cell>
          <cell r="B53" t="str">
            <v xml:space="preserve">SERVICIENTIFICA-MEDICA S.A. DE C.V.  </v>
          </cell>
          <cell r="C53">
            <v>0</v>
          </cell>
          <cell r="D53">
            <v>0</v>
          </cell>
          <cell r="E53">
            <v>1713510.24</v>
          </cell>
          <cell r="F53">
            <v>1000000</v>
          </cell>
          <cell r="G53">
            <v>713510.23999900115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36781.280000000086</v>
          </cell>
          <cell r="D54">
            <v>0</v>
          </cell>
          <cell r="E54">
            <v>0</v>
          </cell>
          <cell r="F54">
            <v>18390.64</v>
          </cell>
          <cell r="G54">
            <v>18390.640000000087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440.00006400000166</v>
          </cell>
          <cell r="D55">
            <v>0</v>
          </cell>
          <cell r="E55">
            <v>0</v>
          </cell>
          <cell r="F55">
            <v>0</v>
          </cell>
          <cell r="G55">
            <v>440.00006400000166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109306.336</v>
          </cell>
          <cell r="F56">
            <v>109306.336003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2900</v>
          </cell>
          <cell r="D58">
            <v>0</v>
          </cell>
          <cell r="E58">
            <v>0</v>
          </cell>
          <cell r="F58">
            <v>0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19806.582399999999</v>
          </cell>
          <cell r="F59">
            <v>19806.582398999999</v>
          </cell>
          <cell r="G59">
            <v>0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43194.142800000001</v>
          </cell>
          <cell r="F60">
            <v>43194.142800000001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893.24639899999602</v>
          </cell>
          <cell r="D61">
            <v>0</v>
          </cell>
          <cell r="E61">
            <v>15295.528</v>
          </cell>
          <cell r="F61">
            <v>0</v>
          </cell>
          <cell r="G61">
            <v>16188.774398999996</v>
          </cell>
          <cell r="H61">
            <v>0</v>
          </cell>
        </row>
        <row r="62">
          <cell r="A62" t="str">
            <v>1.1.1.3.1.1.415</v>
          </cell>
          <cell r="B62" t="str">
            <v>KARLA ALEXANDRA ARTEAGA MEJIA</v>
          </cell>
          <cell r="C62">
            <v>341.76919999999882</v>
          </cell>
          <cell r="D62">
            <v>0</v>
          </cell>
          <cell r="E62">
            <v>0</v>
          </cell>
          <cell r="F62">
            <v>341.76920000000013</v>
          </cell>
          <cell r="G62">
            <v>0</v>
          </cell>
          <cell r="H62">
            <v>0</v>
          </cell>
        </row>
        <row r="63">
          <cell r="A63" t="str">
            <v>1.1.1.3.1.1.422</v>
          </cell>
          <cell r="B63" t="str">
            <v>LUCIO MIGUEL MARTINEZ FLORES</v>
          </cell>
          <cell r="C63">
            <v>360.00019999999859</v>
          </cell>
          <cell r="D63">
            <v>0</v>
          </cell>
          <cell r="E63">
            <v>0</v>
          </cell>
          <cell r="F63">
            <v>360.000201</v>
          </cell>
          <cell r="G63">
            <v>0</v>
          </cell>
          <cell r="H63">
            <v>0</v>
          </cell>
        </row>
        <row r="64">
          <cell r="A64" t="str">
            <v>1.1.1.3.1.1.429</v>
          </cell>
          <cell r="B64" t="str">
            <v>EMANUEL EDGAR RUIZ AGUILAR</v>
          </cell>
          <cell r="C64">
            <v>556.31999832960901</v>
          </cell>
          <cell r="D64">
            <v>0</v>
          </cell>
          <cell r="E64">
            <v>6325.5844000000006</v>
          </cell>
          <cell r="F64">
            <v>6881.9043983296133</v>
          </cell>
          <cell r="G64">
            <v>0</v>
          </cell>
          <cell r="H64">
            <v>0</v>
          </cell>
        </row>
        <row r="65">
          <cell r="A65" t="str">
            <v>1.1.1.3.1.1.430</v>
          </cell>
          <cell r="B65" t="str">
            <v>ERNESTO FELIPE LOPEZ ORTEGA</v>
          </cell>
          <cell r="C65">
            <v>0</v>
          </cell>
          <cell r="D65">
            <v>0</v>
          </cell>
          <cell r="E65">
            <v>13970.00006</v>
          </cell>
          <cell r="F65">
            <v>13970.00006</v>
          </cell>
          <cell r="G65">
            <v>0</v>
          </cell>
          <cell r="H65">
            <v>0</v>
          </cell>
        </row>
        <row r="66">
          <cell r="A66" t="str">
            <v>1.1.1.3.1.1.431</v>
          </cell>
          <cell r="B66" t="str">
            <v xml:space="preserve">SOFIA SALUD S.A.  </v>
          </cell>
          <cell r="C66">
            <v>0</v>
          </cell>
          <cell r="D66">
            <v>0</v>
          </cell>
          <cell r="E66">
            <v>74409.127999999997</v>
          </cell>
          <cell r="F66">
            <v>74409.127999999997</v>
          </cell>
          <cell r="G66">
            <v>0</v>
          </cell>
          <cell r="H66">
            <v>0</v>
          </cell>
        </row>
        <row r="67">
          <cell r="A67" t="str">
            <v>1.1.1.3.1.1.432</v>
          </cell>
          <cell r="B67" t="str">
            <v>GABRIEL SANTIAGO CASTILLO</v>
          </cell>
          <cell r="C67">
            <v>0</v>
          </cell>
          <cell r="D67">
            <v>0</v>
          </cell>
          <cell r="E67">
            <v>4090.0000359999999</v>
          </cell>
          <cell r="F67">
            <v>4090.0000359999999</v>
          </cell>
          <cell r="G67">
            <v>0</v>
          </cell>
          <cell r="H67">
            <v>0</v>
          </cell>
        </row>
        <row r="68">
          <cell r="A68" t="str">
            <v>1.1.1.3.1.1.433</v>
          </cell>
          <cell r="B68" t="str">
            <v xml:space="preserve">INTEGRADORA GENESIS, S.A. DE C.V.  </v>
          </cell>
          <cell r="C68">
            <v>0</v>
          </cell>
          <cell r="D68">
            <v>0</v>
          </cell>
          <cell r="E68">
            <v>17480.736000000001</v>
          </cell>
          <cell r="F68">
            <v>0</v>
          </cell>
          <cell r="G68">
            <v>17480.736000000001</v>
          </cell>
          <cell r="H68">
            <v>0</v>
          </cell>
        </row>
        <row r="69">
          <cell r="A69" t="str">
            <v>1.1.1.3.1.1.434</v>
          </cell>
          <cell r="B69" t="str">
            <v>JUANA ROSA ROJAS VENEGAS</v>
          </cell>
          <cell r="C69">
            <v>0</v>
          </cell>
          <cell r="D69">
            <v>0</v>
          </cell>
          <cell r="E69">
            <v>9600.16</v>
          </cell>
          <cell r="F69">
            <v>9600.16</v>
          </cell>
          <cell r="G69">
            <v>0</v>
          </cell>
          <cell r="H69">
            <v>0</v>
          </cell>
        </row>
        <row r="70">
          <cell r="A70" t="str">
            <v>1.1.1.3.1.1.435</v>
          </cell>
          <cell r="B70" t="str">
            <v>VICTOR MANUEL URIBE LEON</v>
          </cell>
          <cell r="C70">
            <v>0</v>
          </cell>
          <cell r="D70">
            <v>0</v>
          </cell>
          <cell r="E70">
            <v>3955.6</v>
          </cell>
          <cell r="F70">
            <v>3955.6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286023.45585575968</v>
          </cell>
          <cell r="D71">
            <v>0</v>
          </cell>
          <cell r="E71">
            <v>11028.895699999999</v>
          </cell>
          <cell r="F71">
            <v>11000</v>
          </cell>
          <cell r="G71">
            <v>286052.35155575967</v>
          </cell>
          <cell r="H71">
            <v>0</v>
          </cell>
        </row>
        <row r="72">
          <cell r="A72" t="str">
            <v>1.1.1.3.2.3</v>
          </cell>
          <cell r="B72" t="str">
            <v xml:space="preserve"> FUNCIONARIOS Y EMPLEADOS </v>
          </cell>
          <cell r="C72">
            <v>20000.000000000011</v>
          </cell>
          <cell r="D72">
            <v>0</v>
          </cell>
          <cell r="E72">
            <v>0</v>
          </cell>
          <cell r="F72">
            <v>0</v>
          </cell>
          <cell r="G72">
            <v>20000.000000000011</v>
          </cell>
          <cell r="H72">
            <v>0</v>
          </cell>
        </row>
        <row r="73">
          <cell r="A73" t="str">
            <v>1.1.1.3.2.3.1</v>
          </cell>
          <cell r="B73" t="str">
            <v xml:space="preserve"> PRESTAMOS A EMPLEADOS DIRECTO 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1.1.1.3.2.3.1.6</v>
          </cell>
          <cell r="B74" t="str">
            <v xml:space="preserve"> JULIO CESAR FUENTES MENDOZA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1.1.1.3.2.3.1.6.1</v>
          </cell>
          <cell r="B75" t="str">
            <v>JULIO CESAR FUENTES MENDOZA 12/08/2021 PRESTAMO PERSONAL 20,000.00 Tasa: 0.00 Plazo: 0 Sin definir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1.1.1.3.2.4</v>
          </cell>
          <cell r="B76" t="str">
            <v xml:space="preserve"> DEUDORES DIVERSOS </v>
          </cell>
          <cell r="C76">
            <v>21550.885855759654</v>
          </cell>
          <cell r="D76">
            <v>0</v>
          </cell>
          <cell r="E76">
            <v>11028.895699999999</v>
          </cell>
          <cell r="F76">
            <v>11000</v>
          </cell>
          <cell r="G76">
            <v>21579.781555759655</v>
          </cell>
          <cell r="H76">
            <v>0</v>
          </cell>
        </row>
        <row r="77">
          <cell r="A77" t="str">
            <v>1.1.1.3.2.4.1</v>
          </cell>
          <cell r="B77" t="str">
            <v xml:space="preserve"> DEUDORES DIVERSOS </v>
          </cell>
          <cell r="C77">
            <v>21550.885855759654</v>
          </cell>
          <cell r="D77">
            <v>0</v>
          </cell>
          <cell r="E77">
            <v>11028.895699999999</v>
          </cell>
          <cell r="F77">
            <v>11000</v>
          </cell>
          <cell r="G77">
            <v>21579.781555759655</v>
          </cell>
          <cell r="H77">
            <v>0</v>
          </cell>
        </row>
        <row r="78">
          <cell r="A78" t="str">
            <v>1.1.1.3.2.4.1.7</v>
          </cell>
          <cell r="B78" t="str">
            <v xml:space="preserve">DIVERSOS  </v>
          </cell>
          <cell r="C78">
            <v>2164.6598480000393</v>
          </cell>
          <cell r="D78">
            <v>0</v>
          </cell>
          <cell r="E78">
            <v>28.895700000000001</v>
          </cell>
          <cell r="F78">
            <v>0</v>
          </cell>
          <cell r="G78">
            <v>2193.5555480000394</v>
          </cell>
          <cell r="H78">
            <v>0</v>
          </cell>
        </row>
        <row r="79">
          <cell r="A79" t="str">
            <v>1.1.1.3.2.4.1.8</v>
          </cell>
          <cell r="B79" t="str">
            <v xml:space="preserve"> LOURDES VELAZQUEZ MERIN </v>
          </cell>
          <cell r="C79">
            <v>5443.0499999999884</v>
          </cell>
          <cell r="D79">
            <v>0</v>
          </cell>
          <cell r="E79">
            <v>11000</v>
          </cell>
          <cell r="F79">
            <v>11000</v>
          </cell>
          <cell r="G79">
            <v>5443.0499999999884</v>
          </cell>
          <cell r="H79">
            <v>0</v>
          </cell>
        </row>
        <row r="80">
          <cell r="A80" t="str">
            <v>1.1.1.3.2.4.1.11</v>
          </cell>
          <cell r="B80" t="str">
            <v>JULIO CESAR FUENTES MENDOZA</v>
          </cell>
          <cell r="C80">
            <v>13943.178</v>
          </cell>
          <cell r="D80">
            <v>0</v>
          </cell>
          <cell r="E80">
            <v>0</v>
          </cell>
          <cell r="F80">
            <v>0</v>
          </cell>
          <cell r="G80">
            <v>13943.178</v>
          </cell>
          <cell r="H80">
            <v>0</v>
          </cell>
        </row>
        <row r="81">
          <cell r="A81" t="str">
            <v>1.1.1.3.2.5</v>
          </cell>
          <cell r="B81" t="str">
            <v xml:space="preserve"> IMPUESTOS A FAVOR </v>
          </cell>
          <cell r="C81">
            <v>244472.57</v>
          </cell>
          <cell r="D81">
            <v>0</v>
          </cell>
          <cell r="E81">
            <v>0</v>
          </cell>
          <cell r="F81">
            <v>0</v>
          </cell>
          <cell r="G81">
            <v>244472.57</v>
          </cell>
          <cell r="H81">
            <v>0</v>
          </cell>
        </row>
        <row r="82">
          <cell r="A82" t="str">
            <v>1.1.1.3.2.5.1</v>
          </cell>
          <cell r="B82" t="str">
            <v>IVA A FAVOR</v>
          </cell>
          <cell r="C82">
            <v>-0.14999999999417923</v>
          </cell>
          <cell r="D82">
            <v>0</v>
          </cell>
          <cell r="E82">
            <v>0</v>
          </cell>
          <cell r="F82">
            <v>0</v>
          </cell>
          <cell r="G82">
            <v>-0.14999999999417923</v>
          </cell>
          <cell r="H82">
            <v>0</v>
          </cell>
        </row>
        <row r="83">
          <cell r="A83" t="str">
            <v>1.1.1.3.2.5.2</v>
          </cell>
          <cell r="B83" t="str">
            <v xml:space="preserve"> ISR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1.1.1.3.2.5.2.1</v>
          </cell>
          <cell r="B84" t="str">
            <v>ISR  PERSONAS MORALES REGIMEN GENERAL A FAVOR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1.1.1.3.2.5.7</v>
          </cell>
          <cell r="B85" t="str">
            <v>PAGO DE LO INDEBIDO</v>
          </cell>
          <cell r="C85">
            <v>1186.7199999999998</v>
          </cell>
          <cell r="D85">
            <v>0</v>
          </cell>
          <cell r="E85">
            <v>0</v>
          </cell>
          <cell r="F85">
            <v>0</v>
          </cell>
          <cell r="G85">
            <v>1186.7199999999998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11501354.619689012</v>
          </cell>
          <cell r="D86">
            <v>0</v>
          </cell>
          <cell r="E86">
            <v>1646778.0099999998</v>
          </cell>
          <cell r="F86">
            <v>1599244.3323679997</v>
          </cell>
          <cell r="G86">
            <v>11548888.297321009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11501354.619689012</v>
          </cell>
          <cell r="D87">
            <v>0</v>
          </cell>
          <cell r="E87">
            <v>1646778.0099999998</v>
          </cell>
          <cell r="F87">
            <v>1599244.3323679997</v>
          </cell>
          <cell r="G87">
            <v>11548888.297321009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11683248.771990011</v>
          </cell>
          <cell r="D88">
            <v>0</v>
          </cell>
          <cell r="E88">
            <v>1646968.4871609998</v>
          </cell>
          <cell r="F88">
            <v>1599244.3323679997</v>
          </cell>
          <cell r="G88">
            <v>11730972.926783009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61621.096865000269</v>
          </cell>
          <cell r="D89">
            <v>0</v>
          </cell>
          <cell r="E89">
            <v>-232.9</v>
          </cell>
          <cell r="F89">
            <v>0</v>
          </cell>
          <cell r="G89">
            <v>61388.196865000245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491.25938200000473</v>
          </cell>
          <cell r="D90">
            <v>0</v>
          </cell>
          <cell r="E90">
            <v>42.422839000000003</v>
          </cell>
          <cell r="F90">
            <v>0</v>
          </cell>
          <cell r="G90">
            <v>533.68222100000457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-1603.5287360000411</v>
          </cell>
          <cell r="D91">
            <v>0</v>
          </cell>
          <cell r="E91">
            <v>0</v>
          </cell>
          <cell r="F91">
            <v>0</v>
          </cell>
          <cell r="G91">
            <v>-1603.5287360000411</v>
          </cell>
          <cell r="H91">
            <v>0</v>
          </cell>
        </row>
        <row r="92">
          <cell r="A92" t="str">
            <v>1.1.1.5.1.6</v>
          </cell>
          <cell r="B92" t="str">
            <v xml:space="preserve"> ALMACÉN MEDSTENT </v>
          </cell>
          <cell r="C92">
            <v>-242402.98396699945</v>
          </cell>
          <cell r="D92">
            <v>0</v>
          </cell>
          <cell r="E92">
            <v>0</v>
          </cell>
          <cell r="F92">
            <v>0</v>
          </cell>
          <cell r="G92">
            <v>-242402.98396699945</v>
          </cell>
          <cell r="H92">
            <v>0</v>
          </cell>
        </row>
        <row r="93">
          <cell r="A93" t="str">
            <v>1.1.1.9</v>
          </cell>
          <cell r="B93" t="str">
            <v xml:space="preserve"> PAGOS ANTICIPADOS </v>
          </cell>
          <cell r="C93">
            <v>65736.132192240344</v>
          </cell>
          <cell r="D93">
            <v>0</v>
          </cell>
          <cell r="E93">
            <v>198517.35</v>
          </cell>
          <cell r="F93">
            <v>194811.46</v>
          </cell>
          <cell r="G93">
            <v>69442.022192240343</v>
          </cell>
          <cell r="H93">
            <v>0</v>
          </cell>
        </row>
        <row r="94">
          <cell r="A94" t="str">
            <v>1.1.1.9.1</v>
          </cell>
          <cell r="B94" t="str">
            <v xml:space="preserve"> ANTICIPO A PROVEEDORES </v>
          </cell>
          <cell r="C94">
            <v>13929.002192240348</v>
          </cell>
          <cell r="D94">
            <v>0</v>
          </cell>
          <cell r="E94">
            <v>133116.63999999998</v>
          </cell>
          <cell r="F94">
            <v>135643.84999999998</v>
          </cell>
          <cell r="G94">
            <v>11401.792192240348</v>
          </cell>
          <cell r="H94">
            <v>0</v>
          </cell>
        </row>
        <row r="95">
          <cell r="A95" t="str">
            <v>1.1.1.9.1.1</v>
          </cell>
          <cell r="B95" t="str">
            <v xml:space="preserve"> ANTICIPO A PROVEEDORES NACIONAL </v>
          </cell>
          <cell r="C95">
            <v>13929.002192240348</v>
          </cell>
          <cell r="D95">
            <v>0</v>
          </cell>
          <cell r="E95">
            <v>133116.63999999998</v>
          </cell>
          <cell r="F95">
            <v>135643.84999999998</v>
          </cell>
          <cell r="G95">
            <v>11401.792192240348</v>
          </cell>
          <cell r="H95">
            <v>0</v>
          </cell>
        </row>
        <row r="96">
          <cell r="A96" t="str">
            <v>1.1.1.9.1.1.9</v>
          </cell>
          <cell r="B96" t="str">
            <v xml:space="preserve">VOLKSWAGEN LEASING SA DE CV  </v>
          </cell>
          <cell r="C96">
            <v>0</v>
          </cell>
          <cell r="D96">
            <v>0</v>
          </cell>
          <cell r="E96">
            <v>8887.25</v>
          </cell>
          <cell r="F96">
            <v>8887.25</v>
          </cell>
          <cell r="G96">
            <v>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30160</v>
          </cell>
          <cell r="F97">
            <v>30160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5000</v>
          </cell>
          <cell r="F98">
            <v>5000</v>
          </cell>
          <cell r="G98">
            <v>10000</v>
          </cell>
          <cell r="H98">
            <v>0</v>
          </cell>
        </row>
        <row r="99">
          <cell r="A99" t="str">
            <v>1.1.1.9.1.1.12</v>
          </cell>
          <cell r="B99" t="str">
            <v xml:space="preserve">INGENIERIA Y TECNOLOGIA ESPECIALIZADA ARMANI SA DE CV  </v>
          </cell>
          <cell r="C99">
            <v>0</v>
          </cell>
          <cell r="D99">
            <v>0</v>
          </cell>
          <cell r="E99">
            <v>49983.24</v>
          </cell>
          <cell r="F99">
            <v>49983.24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0</v>
          </cell>
          <cell r="D100">
            <v>0</v>
          </cell>
          <cell r="E100">
            <v>38133.360000000001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3480</v>
          </cell>
          <cell r="D102">
            <v>0</v>
          </cell>
          <cell r="E102">
            <v>0</v>
          </cell>
          <cell r="F102">
            <v>3480</v>
          </cell>
          <cell r="G102">
            <v>0</v>
          </cell>
          <cell r="H102">
            <v>0</v>
          </cell>
        </row>
        <row r="103">
          <cell r="A103" t="str">
            <v>1.1.1.9.1.1.57</v>
          </cell>
          <cell r="B103" t="str">
            <v xml:space="preserve">LUIS CABALLERO NAVARRO  </v>
          </cell>
          <cell r="C103">
            <v>0</v>
          </cell>
          <cell r="D103">
            <v>0</v>
          </cell>
          <cell r="E103">
            <v>952.79</v>
          </cell>
          <cell r="F103">
            <v>0</v>
          </cell>
          <cell r="G103">
            <v>952.79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51807.12999999999</v>
          </cell>
          <cell r="D104">
            <v>0</v>
          </cell>
          <cell r="E104">
            <v>6233.1</v>
          </cell>
          <cell r="F104">
            <v>0</v>
          </cell>
          <cell r="G104">
            <v>58040.229999999989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51807.12999999999</v>
          </cell>
          <cell r="D105">
            <v>0</v>
          </cell>
          <cell r="E105">
            <v>6233.1</v>
          </cell>
          <cell r="F105">
            <v>0</v>
          </cell>
          <cell r="G105">
            <v>58040.229999999989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51807.12999999999</v>
          </cell>
          <cell r="D106">
            <v>0</v>
          </cell>
          <cell r="E106">
            <v>6233.1</v>
          </cell>
          <cell r="F106">
            <v>0</v>
          </cell>
          <cell r="G106">
            <v>58040.229999999989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0</v>
          </cell>
          <cell r="D107">
            <v>0</v>
          </cell>
          <cell r="E107">
            <v>59167.610000000008</v>
          </cell>
          <cell r="F107">
            <v>59167.610000000008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0</v>
          </cell>
          <cell r="D108">
            <v>0</v>
          </cell>
          <cell r="E108">
            <v>59167.610000000008</v>
          </cell>
          <cell r="F108">
            <v>59167.610000000008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0</v>
          </cell>
          <cell r="D109">
            <v>0</v>
          </cell>
          <cell r="E109">
            <v>51610.760000000009</v>
          </cell>
          <cell r="F109">
            <v>51610.760000000009</v>
          </cell>
          <cell r="G109">
            <v>0</v>
          </cell>
          <cell r="H109">
            <v>0</v>
          </cell>
        </row>
        <row r="110">
          <cell r="A110" t="str">
            <v>1.1.1.9.13.1.9</v>
          </cell>
          <cell r="B110" t="str">
            <v>LEOPOLDO MELO GONZALEZ</v>
          </cell>
          <cell r="C110">
            <v>0</v>
          </cell>
          <cell r="D110">
            <v>0</v>
          </cell>
          <cell r="E110">
            <v>7556.85</v>
          </cell>
          <cell r="F110">
            <v>7556.85</v>
          </cell>
          <cell r="G110">
            <v>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2004866.1752965502</v>
          </cell>
          <cell r="D111">
            <v>0</v>
          </cell>
          <cell r="E111">
            <v>668105.27006735047</v>
          </cell>
          <cell r="F111">
            <v>661267.89376735059</v>
          </cell>
          <cell r="G111">
            <v>2011703.55159655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-1502.6940829099849</v>
          </cell>
          <cell r="D112">
            <v>0</v>
          </cell>
          <cell r="E112">
            <v>330893.94376735023</v>
          </cell>
          <cell r="F112">
            <v>330413.94</v>
          </cell>
          <cell r="G112">
            <v>-1022.690315559762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-1502.690882910043</v>
          </cell>
          <cell r="D113">
            <v>0</v>
          </cell>
          <cell r="E113">
            <v>330893.94376735023</v>
          </cell>
          <cell r="F113">
            <v>330413.94</v>
          </cell>
          <cell r="G113">
            <v>-1022.6871155598201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-1502.690882910043</v>
          </cell>
          <cell r="D114">
            <v>0</v>
          </cell>
          <cell r="E114">
            <v>330893.94376735023</v>
          </cell>
          <cell r="F114">
            <v>330413.94</v>
          </cell>
          <cell r="G114">
            <v>-1022.6871155598201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2006107.8093794601</v>
          </cell>
          <cell r="D115">
            <v>0</v>
          </cell>
          <cell r="E115">
            <v>336881.57630000019</v>
          </cell>
          <cell r="F115">
            <v>330589.95376735053</v>
          </cell>
          <cell r="G115">
            <v>2012399.4319121097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2006107.8094794601</v>
          </cell>
          <cell r="D116">
            <v>0</v>
          </cell>
          <cell r="E116">
            <v>336881.57630000019</v>
          </cell>
          <cell r="F116">
            <v>330589.95376735053</v>
          </cell>
          <cell r="G116">
            <v>2012399.4320121098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2006107.8094794601</v>
          </cell>
          <cell r="D117">
            <v>0</v>
          </cell>
          <cell r="E117">
            <v>336881.57630000019</v>
          </cell>
          <cell r="F117">
            <v>330589.95376735053</v>
          </cell>
          <cell r="G117">
            <v>2012399.4320121098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261.06000000000131</v>
          </cell>
          <cell r="D118">
            <v>0</v>
          </cell>
          <cell r="E118">
            <v>329.75</v>
          </cell>
          <cell r="F118">
            <v>264</v>
          </cell>
          <cell r="G118">
            <v>326.81000000000131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261.06000000000131</v>
          </cell>
          <cell r="D119">
            <v>0</v>
          </cell>
          <cell r="E119">
            <v>329.75</v>
          </cell>
          <cell r="F119">
            <v>264</v>
          </cell>
          <cell r="G119">
            <v>326.81000000000131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261.06000000000131</v>
          </cell>
          <cell r="D120">
            <v>0</v>
          </cell>
          <cell r="E120">
            <v>329.75</v>
          </cell>
          <cell r="F120">
            <v>264</v>
          </cell>
          <cell r="G120">
            <v>326.81000000000131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3379835.3453999865</v>
          </cell>
          <cell r="D121">
            <v>0</v>
          </cell>
          <cell r="E121">
            <v>0</v>
          </cell>
          <cell r="F121">
            <v>61524.212500000045</v>
          </cell>
          <cell r="G121">
            <v>3318311.132899987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3292904.9053999865</v>
          </cell>
          <cell r="D122">
            <v>0</v>
          </cell>
          <cell r="E122">
            <v>0</v>
          </cell>
          <cell r="F122">
            <v>61524.212500000045</v>
          </cell>
          <cell r="G122">
            <v>3231380.6928999871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10925791.3191</v>
          </cell>
          <cell r="D123">
            <v>0</v>
          </cell>
          <cell r="E123">
            <v>0</v>
          </cell>
          <cell r="F123">
            <v>0</v>
          </cell>
          <cell r="G123">
            <v>10925791.3191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12357.29</v>
          </cell>
          <cell r="D130">
            <v>0</v>
          </cell>
          <cell r="E130">
            <v>0</v>
          </cell>
          <cell r="F130">
            <v>0</v>
          </cell>
          <cell r="G130">
            <v>12357.29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3413578.1191000002</v>
          </cell>
          <cell r="D133">
            <v>0</v>
          </cell>
          <cell r="E133">
            <v>0</v>
          </cell>
          <cell r="F133">
            <v>0</v>
          </cell>
          <cell r="G133">
            <v>3413578.1191000002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7632886.4137000134</v>
          </cell>
          <cell r="E138">
            <v>0</v>
          </cell>
          <cell r="F138">
            <v>61524.212500000045</v>
          </cell>
          <cell r="G138">
            <v>0</v>
          </cell>
          <cell r="H138">
            <v>7694410.6262000129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4132821.397900017</v>
          </cell>
          <cell r="E139">
            <v>0</v>
          </cell>
          <cell r="F139">
            <v>59596.883800000047</v>
          </cell>
          <cell r="G139">
            <v>0</v>
          </cell>
          <cell r="H139">
            <v>4192418.2817000169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63952.063999999969</v>
          </cell>
          <cell r="E140">
            <v>0</v>
          </cell>
          <cell r="F140">
            <v>1559.806</v>
          </cell>
          <cell r="G140">
            <v>0</v>
          </cell>
          <cell r="H140">
            <v>65511.869999999966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6952.1681000000044</v>
          </cell>
          <cell r="E141">
            <v>0</v>
          </cell>
          <cell r="F141">
            <v>102.9757</v>
          </cell>
          <cell r="G141">
            <v>0</v>
          </cell>
          <cell r="H141">
            <v>7055.1438000000044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3403260.7836999958</v>
          </cell>
          <cell r="E142">
            <v>0</v>
          </cell>
          <cell r="F142">
            <v>264.54700000000003</v>
          </cell>
          <cell r="G142">
            <v>0</v>
          </cell>
          <cell r="H142">
            <v>3403525.3306999956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15652030.066433223</v>
          </cell>
          <cell r="E148">
            <v>4281711.6449494855</v>
          </cell>
          <cell r="F148">
            <v>4389305.0367014939</v>
          </cell>
          <cell r="G148">
            <v>0</v>
          </cell>
          <cell r="H148">
            <v>15759623.458185233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15652030.066433223</v>
          </cell>
          <cell r="E149">
            <v>4281711.6449494855</v>
          </cell>
          <cell r="F149">
            <v>4389305.0367014939</v>
          </cell>
          <cell r="G149">
            <v>0</v>
          </cell>
          <cell r="H149">
            <v>15759623.458185233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14669484.708606223</v>
          </cell>
          <cell r="E150">
            <v>2401151.4705000008</v>
          </cell>
          <cell r="F150">
            <v>2451492.246199999</v>
          </cell>
          <cell r="G150">
            <v>0</v>
          </cell>
          <cell r="H150">
            <v>14719825.484306222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14669484.708606223</v>
          </cell>
          <cell r="E151">
            <v>2401151.4705000008</v>
          </cell>
          <cell r="F151">
            <v>2451492.246199999</v>
          </cell>
          <cell r="G151">
            <v>0</v>
          </cell>
          <cell r="H151">
            <v>14719825.484306222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1130439.7200000007</v>
          </cell>
          <cell r="E152">
            <v>121046</v>
          </cell>
          <cell r="F152">
            <v>92034.4</v>
          </cell>
          <cell r="G152">
            <v>0</v>
          </cell>
          <cell r="H152">
            <v>1101428.1200000006</v>
          </cell>
        </row>
        <row r="153">
          <cell r="A153" t="str">
            <v>1.2.1.1.1.2</v>
          </cell>
          <cell r="B153" t="str">
            <v xml:space="preserve">TEMPO MEDICAL, SA DE CV  </v>
          </cell>
          <cell r="C153">
            <v>0</v>
          </cell>
          <cell r="D153">
            <v>0</v>
          </cell>
          <cell r="E153">
            <v>3480</v>
          </cell>
          <cell r="F153">
            <v>18560</v>
          </cell>
          <cell r="G153">
            <v>0</v>
          </cell>
          <cell r="H153">
            <v>15080</v>
          </cell>
        </row>
        <row r="154">
          <cell r="A154" t="str">
            <v>1.2.1.1.1.3</v>
          </cell>
          <cell r="B154" t="str">
            <v xml:space="preserve">SMITH &amp;amp; NEPHEW, S.A DE, C.V  </v>
          </cell>
          <cell r="C154">
            <v>0</v>
          </cell>
          <cell r="D154">
            <v>1552758.7478999943</v>
          </cell>
          <cell r="E154">
            <v>1711919.26</v>
          </cell>
          <cell r="F154">
            <v>1780073.6602999989</v>
          </cell>
          <cell r="G154">
            <v>0</v>
          </cell>
          <cell r="H154">
            <v>1620913.1481999932</v>
          </cell>
        </row>
        <row r="155">
          <cell r="A155" t="str">
            <v>1.2.1.1.1.4</v>
          </cell>
          <cell r="B155" t="str">
            <v xml:space="preserve">CATARINO SEBASTIAN ESTRELLA MENDEZ  </v>
          </cell>
          <cell r="C155">
            <v>0</v>
          </cell>
          <cell r="D155">
            <v>0</v>
          </cell>
          <cell r="E155">
            <v>38133.360000000001</v>
          </cell>
          <cell r="F155">
            <v>38133.360000000001</v>
          </cell>
          <cell r="G155">
            <v>0</v>
          </cell>
          <cell r="H155">
            <v>0</v>
          </cell>
        </row>
        <row r="156">
          <cell r="A156" t="str">
            <v>1.2.1.1.1.5</v>
          </cell>
          <cell r="B156" t="str">
            <v xml:space="preserve">DISTRIBUIDORA ORTHO, S. DE R.L. DE C.V.  </v>
          </cell>
          <cell r="C156">
            <v>0</v>
          </cell>
          <cell r="D156">
            <v>0.99999999906867743</v>
          </cell>
          <cell r="E156">
            <v>0</v>
          </cell>
          <cell r="F156">
            <v>12098.8</v>
          </cell>
          <cell r="G156">
            <v>0</v>
          </cell>
          <cell r="H156">
            <v>12099.799999999068</v>
          </cell>
        </row>
        <row r="157">
          <cell r="A157" t="str">
            <v>1.2.1.1.1.6</v>
          </cell>
          <cell r="B157" t="str">
            <v xml:space="preserve">GOBIERNO DEL DISTRITO FEDERAL  </v>
          </cell>
          <cell r="C157">
            <v>0</v>
          </cell>
          <cell r="D157">
            <v>0</v>
          </cell>
          <cell r="E157">
            <v>4452.8900000000003</v>
          </cell>
          <cell r="F157">
            <v>4452.8900000000003</v>
          </cell>
          <cell r="G157">
            <v>0</v>
          </cell>
          <cell r="H157">
            <v>0</v>
          </cell>
        </row>
        <row r="158">
          <cell r="A158" t="str">
            <v>1.2.1.1.1.9</v>
          </cell>
          <cell r="B158" t="str">
            <v xml:space="preserve">INGENIERIA Y TECNOLOGIA ESPECIALIZADA ARMANI SA DE CV  </v>
          </cell>
          <cell r="C158">
            <v>0</v>
          </cell>
          <cell r="D158">
            <v>53303.159999988973</v>
          </cell>
          <cell r="E158">
            <v>205158.76</v>
          </cell>
          <cell r="F158">
            <v>205158.76</v>
          </cell>
          <cell r="G158">
            <v>0</v>
          </cell>
          <cell r="H158">
            <v>53303.159999988973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12238.000400000019</v>
          </cell>
          <cell r="E160">
            <v>11890</v>
          </cell>
          <cell r="F160">
            <v>0</v>
          </cell>
          <cell r="G160">
            <v>0</v>
          </cell>
          <cell r="H160">
            <v>348.000400000019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135116.79999999999</v>
          </cell>
          <cell r="F164">
            <v>135116.79999999999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-1160</v>
          </cell>
          <cell r="E166">
            <v>8700</v>
          </cell>
          <cell r="F166">
            <v>9860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518.0012999997125</v>
          </cell>
          <cell r="E167">
            <v>2582.0900999999999</v>
          </cell>
          <cell r="F167">
            <v>2582.0900999999999</v>
          </cell>
          <cell r="G167">
            <v>0</v>
          </cell>
          <cell r="H167">
            <v>518.0012999997125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58</v>
          </cell>
          <cell r="E168">
            <v>214</v>
          </cell>
          <cell r="F168">
            <v>156</v>
          </cell>
          <cell r="G168">
            <v>0</v>
          </cell>
          <cell r="H168">
            <v>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20294.080000000002</v>
          </cell>
          <cell r="E169">
            <v>0</v>
          </cell>
          <cell r="F169">
            <v>0</v>
          </cell>
          <cell r="G169">
            <v>0</v>
          </cell>
          <cell r="H169">
            <v>20294.080000000002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3060.98</v>
          </cell>
          <cell r="F170">
            <v>3060.98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47594.741200000979</v>
          </cell>
          <cell r="E171">
            <v>29574.310000000009</v>
          </cell>
          <cell r="F171">
            <v>29574.31</v>
          </cell>
          <cell r="G171">
            <v>0</v>
          </cell>
          <cell r="H171">
            <v>47594.741200000972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-500</v>
          </cell>
          <cell r="E173">
            <v>1700</v>
          </cell>
          <cell r="F173">
            <v>2700</v>
          </cell>
          <cell r="G173">
            <v>0</v>
          </cell>
          <cell r="H173">
            <v>500</v>
          </cell>
        </row>
        <row r="174">
          <cell r="A174" t="str">
            <v>1.2.1.1.1.42</v>
          </cell>
          <cell r="B174" t="str">
            <v xml:space="preserve">AUTOPISTA ARCO NORTE, S.A. DE C.V.  </v>
          </cell>
          <cell r="C174">
            <v>0</v>
          </cell>
          <cell r="D174">
            <v>0</v>
          </cell>
          <cell r="E174">
            <v>190</v>
          </cell>
          <cell r="F174">
            <v>190</v>
          </cell>
          <cell r="G174">
            <v>0</v>
          </cell>
          <cell r="H174">
            <v>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155.32</v>
          </cell>
          <cell r="F175">
            <v>155.32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736.57009999999991</v>
          </cell>
          <cell r="F176">
            <v>736.57009999999991</v>
          </cell>
          <cell r="G176">
            <v>0</v>
          </cell>
          <cell r="H176">
            <v>0</v>
          </cell>
        </row>
        <row r="177">
          <cell r="A177" t="str">
            <v>1.2.1.1.1.50</v>
          </cell>
          <cell r="B177" t="str">
            <v xml:space="preserve">TIENDAS SORIANA, S.A DE C.V  </v>
          </cell>
          <cell r="C177">
            <v>0</v>
          </cell>
          <cell r="D177">
            <v>322.75009999999929</v>
          </cell>
          <cell r="E177">
            <v>1105.4000000000001</v>
          </cell>
          <cell r="F177">
            <v>1105.4000000000001</v>
          </cell>
          <cell r="G177">
            <v>0</v>
          </cell>
          <cell r="H177">
            <v>322.75009999999929</v>
          </cell>
        </row>
        <row r="178">
          <cell r="A178" t="str">
            <v>1.2.1.1.1.52</v>
          </cell>
          <cell r="B178" t="str">
            <v xml:space="preserve">ELECTRICA PALMA, S.A. DE C.V.  </v>
          </cell>
          <cell r="C178">
            <v>0</v>
          </cell>
          <cell r="D178">
            <v>6.0006000000012136</v>
          </cell>
          <cell r="E178">
            <v>820</v>
          </cell>
          <cell r="F178">
            <v>1022</v>
          </cell>
          <cell r="G178">
            <v>0</v>
          </cell>
          <cell r="H178">
            <v>208.00060000000121</v>
          </cell>
        </row>
        <row r="179">
          <cell r="A179" t="str">
            <v>1.2.1.1.1.55</v>
          </cell>
          <cell r="B179" t="str">
            <v xml:space="preserve">AXA Seguros, S.A. de C.V.  </v>
          </cell>
          <cell r="C179">
            <v>0</v>
          </cell>
          <cell r="D179">
            <v>19206.060000000027</v>
          </cell>
          <cell r="E179">
            <v>6402.02</v>
          </cell>
          <cell r="F179">
            <v>0</v>
          </cell>
          <cell r="G179">
            <v>0</v>
          </cell>
          <cell r="H179">
            <v>12804.040000000026</v>
          </cell>
        </row>
        <row r="180">
          <cell r="A180" t="str">
            <v>1.2.1.1.1.56</v>
          </cell>
          <cell r="B180" t="str">
            <v xml:space="preserve">MEDSTENT, S.A. DE C.V.  </v>
          </cell>
          <cell r="C180">
            <v>0</v>
          </cell>
          <cell r="D180">
            <v>10827183.311056502</v>
          </cell>
          <cell r="E180">
            <v>0</v>
          </cell>
          <cell r="F180">
            <v>2334.2554</v>
          </cell>
          <cell r="G180">
            <v>0</v>
          </cell>
          <cell r="H180">
            <v>10829517.566456502</v>
          </cell>
        </row>
        <row r="181">
          <cell r="A181" t="str">
            <v>1.2.1.1.1.67</v>
          </cell>
          <cell r="B181" t="str">
            <v xml:space="preserve">Rocio Ruiz Olvera  </v>
          </cell>
          <cell r="C181">
            <v>0</v>
          </cell>
          <cell r="D181">
            <v>41681.120000000112</v>
          </cell>
          <cell r="E181">
            <v>9289.2800000000007</v>
          </cell>
          <cell r="F181">
            <v>4872</v>
          </cell>
          <cell r="G181">
            <v>0</v>
          </cell>
          <cell r="H181">
            <v>37263.840000000113</v>
          </cell>
        </row>
        <row r="182">
          <cell r="A182" t="str">
            <v>1.2.1.1.1.68</v>
          </cell>
          <cell r="B182" t="str">
            <v xml:space="preserve">NR FINANCE MEXICO S.A. DE C.V. SOFOM ER  </v>
          </cell>
          <cell r="C182">
            <v>0</v>
          </cell>
          <cell r="D182">
            <v>86850</v>
          </cell>
          <cell r="E182">
            <v>0</v>
          </cell>
          <cell r="F182">
            <v>0</v>
          </cell>
          <cell r="G182">
            <v>0</v>
          </cell>
          <cell r="H182">
            <v>86850</v>
          </cell>
        </row>
        <row r="183">
          <cell r="A183" t="str">
            <v>1.2.1.1.1.69</v>
          </cell>
          <cell r="B183" t="str">
            <v xml:space="preserve">Roberto Osante Kretchmar  </v>
          </cell>
          <cell r="C183">
            <v>0</v>
          </cell>
          <cell r="D183">
            <v>50732.6</v>
          </cell>
          <cell r="E183">
            <v>0</v>
          </cell>
          <cell r="F183">
            <v>0</v>
          </cell>
          <cell r="G183">
            <v>0</v>
          </cell>
          <cell r="H183">
            <v>50732.6</v>
          </cell>
        </row>
        <row r="184">
          <cell r="A184" t="str">
            <v>1.2.1.1.1.70</v>
          </cell>
          <cell r="B184" t="str">
            <v xml:space="preserve">AT&amp;amp;T Comercializacion Movil, S. de R.L. de C.V.  </v>
          </cell>
          <cell r="C184">
            <v>0</v>
          </cell>
          <cell r="D184">
            <v>6445.9977292777039</v>
          </cell>
          <cell r="E184">
            <v>6445.9902999999986</v>
          </cell>
          <cell r="F184">
            <v>4353.0001999999986</v>
          </cell>
          <cell r="G184">
            <v>0</v>
          </cell>
          <cell r="H184">
            <v>4353.0076292777039</v>
          </cell>
        </row>
        <row r="185">
          <cell r="A185" t="str">
            <v>1.2.1.1.1.74</v>
          </cell>
          <cell r="B185" t="str">
            <v xml:space="preserve">FONDO NACIONAL DE INFRAESTRUCTURA  </v>
          </cell>
          <cell r="C185">
            <v>0</v>
          </cell>
          <cell r="D185">
            <v>0</v>
          </cell>
          <cell r="E185">
            <v>116</v>
          </cell>
          <cell r="F185">
            <v>116</v>
          </cell>
          <cell r="G185">
            <v>0</v>
          </cell>
          <cell r="H185">
            <v>0</v>
          </cell>
        </row>
        <row r="186">
          <cell r="A186" t="str">
            <v>1.2.1.1.1.76</v>
          </cell>
          <cell r="B186" t="str">
            <v xml:space="preserve">CFE SUMINISTRADOR DE SERVICIOS BASICOS  </v>
          </cell>
          <cell r="C186">
            <v>0</v>
          </cell>
          <cell r="D186">
            <v>823.03999999999951</v>
          </cell>
          <cell r="E186">
            <v>118.66</v>
          </cell>
          <cell r="F186">
            <v>0</v>
          </cell>
          <cell r="G186">
            <v>0</v>
          </cell>
          <cell r="H186">
            <v>704.37999999999954</v>
          </cell>
        </row>
        <row r="187">
          <cell r="A187" t="str">
            <v>1.2.1.1.1.79</v>
          </cell>
          <cell r="B187" t="str">
            <v xml:space="preserve">RCH DE MEXICO, S.A. DE C.V.  </v>
          </cell>
          <cell r="C187">
            <v>0</v>
          </cell>
          <cell r="D187">
            <v>2416.2799999999997</v>
          </cell>
          <cell r="E187">
            <v>0</v>
          </cell>
          <cell r="F187">
            <v>0</v>
          </cell>
          <cell r="G187">
            <v>0</v>
          </cell>
          <cell r="H187">
            <v>2416.2799999999997</v>
          </cell>
        </row>
        <row r="188">
          <cell r="A188" t="str">
            <v>1.2.1.1.1.80</v>
          </cell>
          <cell r="B188" t="str">
            <v xml:space="preserve">MERAKI BARRAGAN DISTRIBUIDORES SA DE CV  </v>
          </cell>
          <cell r="C188">
            <v>0</v>
          </cell>
          <cell r="D188">
            <v>6911.4701999999816</v>
          </cell>
          <cell r="E188">
            <v>3598.4099999999989</v>
          </cell>
          <cell r="F188">
            <v>3598.41</v>
          </cell>
          <cell r="G188">
            <v>0</v>
          </cell>
          <cell r="H188">
            <v>6911.4701999999825</v>
          </cell>
        </row>
        <row r="189">
          <cell r="A189" t="str">
            <v>1.2.1.1.1.84</v>
          </cell>
          <cell r="B189" t="str">
            <v xml:space="preserve">Miranda Lagunas y Asociados S.C.  </v>
          </cell>
          <cell r="C189">
            <v>0</v>
          </cell>
          <cell r="D189">
            <v>160776</v>
          </cell>
          <cell r="E189">
            <v>17864</v>
          </cell>
          <cell r="F189">
            <v>24824</v>
          </cell>
          <cell r="G189">
            <v>0</v>
          </cell>
          <cell r="H189">
            <v>167736</v>
          </cell>
        </row>
        <row r="190">
          <cell r="A190" t="str">
            <v>1.2.1.1.1.85</v>
          </cell>
          <cell r="B190" t="str">
            <v xml:space="preserve">AB&amp;amp;C LEASING DE MEXICO SAPI DE CV  </v>
          </cell>
          <cell r="C190">
            <v>0</v>
          </cell>
          <cell r="D190">
            <v>0</v>
          </cell>
          <cell r="E190">
            <v>11004.47</v>
          </cell>
          <cell r="F190">
            <v>11004.47</v>
          </cell>
          <cell r="G190">
            <v>0</v>
          </cell>
          <cell r="H190">
            <v>0</v>
          </cell>
        </row>
        <row r="191">
          <cell r="A191" t="str">
            <v>1.2.1.1.1.93</v>
          </cell>
          <cell r="B191" t="str">
            <v xml:space="preserve">AUTOBUSES DE LA PIEDAD S.A DE C.V  </v>
          </cell>
          <cell r="C191">
            <v>0</v>
          </cell>
          <cell r="D191">
            <v>0</v>
          </cell>
          <cell r="E191">
            <v>195.5</v>
          </cell>
          <cell r="F191">
            <v>195.5</v>
          </cell>
          <cell r="G191">
            <v>0</v>
          </cell>
          <cell r="H191">
            <v>0</v>
          </cell>
        </row>
        <row r="192">
          <cell r="A192" t="str">
            <v>1.2.1.1.1.98</v>
          </cell>
          <cell r="B192" t="str">
            <v xml:space="preserve">AUTOS PULLMAN S.A. DE C.V.  </v>
          </cell>
          <cell r="C192">
            <v>0</v>
          </cell>
          <cell r="D192">
            <v>0</v>
          </cell>
          <cell r="E192">
            <v>83</v>
          </cell>
          <cell r="F192">
            <v>83</v>
          </cell>
          <cell r="G192">
            <v>0</v>
          </cell>
          <cell r="H192">
            <v>0</v>
          </cell>
        </row>
        <row r="193">
          <cell r="A193" t="str">
            <v>1.2.1.1.1.105</v>
          </cell>
          <cell r="B193" t="str">
            <v xml:space="preserve">PLAZA COMERCIAL ORIENTE, S.A. DE C.V.  </v>
          </cell>
          <cell r="C193">
            <v>0</v>
          </cell>
          <cell r="D193">
            <v>0</v>
          </cell>
          <cell r="E193">
            <v>40</v>
          </cell>
          <cell r="F193">
            <v>40</v>
          </cell>
          <cell r="G193">
            <v>0</v>
          </cell>
          <cell r="H193">
            <v>0</v>
          </cell>
        </row>
        <row r="194">
          <cell r="A194" t="str">
            <v>1.2.1.1.1.131</v>
          </cell>
          <cell r="B194" t="str">
            <v xml:space="preserve">CENTRO MEDICO FARMACIA SA DE CV  </v>
          </cell>
          <cell r="C194">
            <v>0</v>
          </cell>
          <cell r="D194">
            <v>-1665</v>
          </cell>
          <cell r="E194">
            <v>-1665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1.2.1.1.1.134</v>
          </cell>
          <cell r="B195" t="str">
            <v xml:space="preserve">CESAR VELAZQUEZ MERIN  </v>
          </cell>
          <cell r="C195">
            <v>0</v>
          </cell>
          <cell r="D195">
            <v>2640</v>
          </cell>
          <cell r="E195">
            <v>0</v>
          </cell>
          <cell r="F195">
            <v>0</v>
          </cell>
          <cell r="G195">
            <v>0</v>
          </cell>
          <cell r="H195">
            <v>2640</v>
          </cell>
        </row>
        <row r="196">
          <cell r="A196" t="str">
            <v>1.2.1.1.1.147</v>
          </cell>
          <cell r="B196" t="str">
            <v xml:space="preserve">LANCETA GROUP, S.A. DE C.V.  </v>
          </cell>
          <cell r="C196">
            <v>0</v>
          </cell>
          <cell r="D196">
            <v>0</v>
          </cell>
          <cell r="E196">
            <v>0</v>
          </cell>
          <cell r="F196">
            <v>634.98</v>
          </cell>
          <cell r="G196">
            <v>0</v>
          </cell>
          <cell r="H196">
            <v>634.98</v>
          </cell>
        </row>
        <row r="197">
          <cell r="A197" t="str">
            <v>1.2.1.1.1.157</v>
          </cell>
          <cell r="B197" t="str">
            <v xml:space="preserve">Concesionaria Mexiquense, S.A. DE C.V.  </v>
          </cell>
          <cell r="C197">
            <v>0</v>
          </cell>
          <cell r="D197">
            <v>103.97999999999956</v>
          </cell>
          <cell r="E197">
            <v>181.97</v>
          </cell>
          <cell r="F197">
            <v>77.990000000000009</v>
          </cell>
          <cell r="G197">
            <v>0</v>
          </cell>
          <cell r="H197">
            <v>0</v>
          </cell>
        </row>
        <row r="198">
          <cell r="A198" t="str">
            <v>1.2.1.1.1.178</v>
          </cell>
          <cell r="B198" t="str">
            <v xml:space="preserve">ADT Private Security Services de México S.A. de C.V.  </v>
          </cell>
          <cell r="C198">
            <v>0</v>
          </cell>
          <cell r="D198">
            <v>1463.1700000000055</v>
          </cell>
          <cell r="E198">
            <v>1463.17</v>
          </cell>
          <cell r="F198">
            <v>1463.17</v>
          </cell>
          <cell r="G198">
            <v>0</v>
          </cell>
          <cell r="H198">
            <v>1463.1700000000055</v>
          </cell>
        </row>
        <row r="199">
          <cell r="A199" t="str">
            <v>1.2.1.1.1.184</v>
          </cell>
          <cell r="B199" t="str">
            <v xml:space="preserve">GRUPO HOTELERO H C SA DE CV.  </v>
          </cell>
          <cell r="C199">
            <v>0</v>
          </cell>
          <cell r="D199">
            <v>0</v>
          </cell>
          <cell r="E199">
            <v>350</v>
          </cell>
          <cell r="F199">
            <v>350</v>
          </cell>
          <cell r="G199">
            <v>0</v>
          </cell>
          <cell r="H199">
            <v>0</v>
          </cell>
        </row>
        <row r="200">
          <cell r="A200" t="str">
            <v>1.2.1.1.1.187</v>
          </cell>
          <cell r="B200" t="str">
            <v xml:space="preserve">CADENA COMERCIAL OXXO, S.A. DE C.V.  </v>
          </cell>
          <cell r="C200">
            <v>0</v>
          </cell>
          <cell r="D200">
            <v>-252</v>
          </cell>
          <cell r="E200">
            <v>412.5</v>
          </cell>
          <cell r="F200">
            <v>412.5</v>
          </cell>
          <cell r="G200">
            <v>0</v>
          </cell>
          <cell r="H200">
            <v>-252</v>
          </cell>
        </row>
        <row r="201">
          <cell r="A201" t="str">
            <v>1.2.1.1.1.202</v>
          </cell>
          <cell r="B201" t="str">
            <v xml:space="preserve">KRC SERVICIOS MEDICOS INTEGRALES SAPI DE CV  </v>
          </cell>
          <cell r="C201">
            <v>0</v>
          </cell>
          <cell r="D201">
            <v>0</v>
          </cell>
          <cell r="E201">
            <v>7495.36</v>
          </cell>
          <cell r="F201">
            <v>7495.36</v>
          </cell>
          <cell r="G201">
            <v>0</v>
          </cell>
          <cell r="H201">
            <v>0</v>
          </cell>
        </row>
        <row r="202">
          <cell r="A202" t="str">
            <v>1.2.1.1.1.205</v>
          </cell>
          <cell r="B202" t="str">
            <v xml:space="preserve">STAR MEDICA, S.A. DE C.V.  </v>
          </cell>
          <cell r="C202">
            <v>0</v>
          </cell>
          <cell r="D202">
            <v>42</v>
          </cell>
          <cell r="E202">
            <v>42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1.2.1.1.1.230</v>
          </cell>
          <cell r="B203" t="str">
            <v xml:space="preserve">OTROS GASTOS  </v>
          </cell>
          <cell r="C203">
            <v>0</v>
          </cell>
          <cell r="D203">
            <v>325.00000000000045</v>
          </cell>
          <cell r="E203">
            <v>0</v>
          </cell>
          <cell r="F203">
            <v>0</v>
          </cell>
          <cell r="G203">
            <v>0</v>
          </cell>
          <cell r="H203">
            <v>325.00000000000045</v>
          </cell>
        </row>
        <row r="204">
          <cell r="A204" t="str">
            <v>1.2.1.1.1.255</v>
          </cell>
          <cell r="B204" t="str">
            <v xml:space="preserve">SEDNA HOSPITAL S.A. DE C.V.  </v>
          </cell>
          <cell r="C204">
            <v>0</v>
          </cell>
          <cell r="D204">
            <v>148</v>
          </cell>
          <cell r="E204">
            <v>0</v>
          </cell>
          <cell r="F204">
            <v>0</v>
          </cell>
          <cell r="G204">
            <v>0</v>
          </cell>
          <cell r="H204">
            <v>148</v>
          </cell>
        </row>
        <row r="205">
          <cell r="A205" t="str">
            <v>1.2.1.1.1.272</v>
          </cell>
          <cell r="B205" t="str">
            <v xml:space="preserve">SERVICIENTIFICA-MEDICA S.A. DE C.V.  </v>
          </cell>
          <cell r="C205">
            <v>0</v>
          </cell>
          <cell r="D205">
            <v>5145.7599999999948</v>
          </cell>
          <cell r="E205">
            <v>0</v>
          </cell>
          <cell r="F205">
            <v>0</v>
          </cell>
          <cell r="G205">
            <v>0</v>
          </cell>
          <cell r="H205">
            <v>5145.7599999999948</v>
          </cell>
        </row>
        <row r="206">
          <cell r="A206" t="str">
            <v>1.2.1.1.1.275</v>
          </cell>
          <cell r="B206" t="str">
            <v xml:space="preserve">JESUS ENRIQUE DE LA CRUZ CASTILLO  </v>
          </cell>
          <cell r="C206">
            <v>0</v>
          </cell>
          <cell r="D206">
            <v>180</v>
          </cell>
          <cell r="E206">
            <v>0</v>
          </cell>
          <cell r="F206">
            <v>0</v>
          </cell>
          <cell r="G206">
            <v>0</v>
          </cell>
          <cell r="H206">
            <v>180</v>
          </cell>
        </row>
        <row r="207">
          <cell r="A207" t="str">
            <v>1.2.1.1.1.279</v>
          </cell>
          <cell r="B207" t="str">
            <v xml:space="preserve">LANCETA HG, S.A. DE C.V.  </v>
          </cell>
          <cell r="C207">
            <v>0</v>
          </cell>
          <cell r="D207">
            <v>1521.3499999999995</v>
          </cell>
          <cell r="E207">
            <v>0</v>
          </cell>
          <cell r="F207">
            <v>0</v>
          </cell>
          <cell r="G207">
            <v>0</v>
          </cell>
          <cell r="H207">
            <v>1521.3499999999995</v>
          </cell>
        </row>
        <row r="208">
          <cell r="A208" t="str">
            <v>1.2.1.1.1.300</v>
          </cell>
          <cell r="B208" t="str">
            <v xml:space="preserve">BRILOS DE MÉXICO S.A. DE C.V.  </v>
          </cell>
          <cell r="C208">
            <v>0</v>
          </cell>
          <cell r="D208">
            <v>34474.060300000012</v>
          </cell>
          <cell r="E208">
            <v>0</v>
          </cell>
          <cell r="F208">
            <v>0</v>
          </cell>
          <cell r="G208">
            <v>0</v>
          </cell>
          <cell r="H208">
            <v>34474.060300000012</v>
          </cell>
        </row>
        <row r="209">
          <cell r="A209" t="str">
            <v>1.2.1.1.1.341</v>
          </cell>
          <cell r="B209" t="str">
            <v xml:space="preserve">JUDHIT MEDINA CONTRERAS  </v>
          </cell>
          <cell r="C209">
            <v>0</v>
          </cell>
          <cell r="D209">
            <v>340</v>
          </cell>
          <cell r="E209">
            <v>0</v>
          </cell>
          <cell r="F209">
            <v>0</v>
          </cell>
          <cell r="G209">
            <v>0</v>
          </cell>
          <cell r="H209">
            <v>340</v>
          </cell>
        </row>
        <row r="210">
          <cell r="A210" t="str">
            <v>1.2.1.1.1.409</v>
          </cell>
          <cell r="B210" t="str">
            <v xml:space="preserve">Crol PFF México SAPI de CV  </v>
          </cell>
          <cell r="C210">
            <v>0</v>
          </cell>
          <cell r="D210">
            <v>0</v>
          </cell>
          <cell r="E210">
            <v>1800</v>
          </cell>
          <cell r="F210">
            <v>1800</v>
          </cell>
          <cell r="G210">
            <v>0</v>
          </cell>
          <cell r="H210">
            <v>0</v>
          </cell>
        </row>
        <row r="211">
          <cell r="A211" t="str">
            <v>1.2.1.1.1.410</v>
          </cell>
          <cell r="B211" t="str">
            <v xml:space="preserve">FIDEICOMISO IRREVOCABLE NUMERO CIB/2981  </v>
          </cell>
          <cell r="C211">
            <v>0</v>
          </cell>
          <cell r="D211">
            <v>0</v>
          </cell>
          <cell r="E211">
            <v>3717.53</v>
          </cell>
          <cell r="F211">
            <v>3717.53</v>
          </cell>
          <cell r="G211">
            <v>0</v>
          </cell>
          <cell r="H211">
            <v>0</v>
          </cell>
        </row>
        <row r="212">
          <cell r="A212" t="str">
            <v>1.2.1.1.1.506</v>
          </cell>
          <cell r="B212" t="str">
            <v xml:space="preserve">MARIA CATALINA ALDAZ SORIANO  </v>
          </cell>
          <cell r="C212">
            <v>0</v>
          </cell>
          <cell r="D212">
            <v>-510</v>
          </cell>
          <cell r="E212">
            <v>-255</v>
          </cell>
          <cell r="F212">
            <v>255</v>
          </cell>
          <cell r="G212">
            <v>0</v>
          </cell>
          <cell r="H212">
            <v>0</v>
          </cell>
        </row>
        <row r="213">
          <cell r="A213" t="str">
            <v>1.2.1.1.1.515</v>
          </cell>
          <cell r="B213" t="str">
            <v xml:space="preserve">INTER MEDICA SOLUTIONS DM S.A. DE C.V.  </v>
          </cell>
          <cell r="C213">
            <v>0</v>
          </cell>
          <cell r="D213">
            <v>22927.239999999998</v>
          </cell>
          <cell r="E213">
            <v>0</v>
          </cell>
          <cell r="F213">
            <v>0</v>
          </cell>
          <cell r="G213">
            <v>0</v>
          </cell>
          <cell r="H213">
            <v>22927.239999999998</v>
          </cell>
        </row>
        <row r="214">
          <cell r="A214" t="str">
            <v>1.2.1.1.1.553</v>
          </cell>
          <cell r="B214" t="str">
            <v xml:space="preserve">SEGUROS BBVA BANCOMER SA DE CV GRUPO FINANCIERO BBVA BANCOMER  </v>
          </cell>
          <cell r="C214">
            <v>0</v>
          </cell>
          <cell r="D214">
            <v>1212.08</v>
          </cell>
          <cell r="E214">
            <v>605.97</v>
          </cell>
          <cell r="F214">
            <v>0</v>
          </cell>
          <cell r="G214">
            <v>0</v>
          </cell>
          <cell r="H214">
            <v>606.1099999999999</v>
          </cell>
        </row>
        <row r="215">
          <cell r="A215" t="str">
            <v>1.2.1.1.1.560</v>
          </cell>
          <cell r="B215" t="str">
            <v xml:space="preserve">PMC PINTURAS SA DE CV  </v>
          </cell>
          <cell r="C215">
            <v>0</v>
          </cell>
          <cell r="D215">
            <v>137.5</v>
          </cell>
          <cell r="E215">
            <v>0</v>
          </cell>
          <cell r="F215">
            <v>0</v>
          </cell>
          <cell r="G215">
            <v>0</v>
          </cell>
          <cell r="H215">
            <v>137.5</v>
          </cell>
        </row>
        <row r="216">
          <cell r="A216" t="str">
            <v>1.2.1.1.1.562</v>
          </cell>
          <cell r="B216" t="str">
            <v xml:space="preserve">PLAYCLIP S DE RL DE CV  </v>
          </cell>
          <cell r="C216">
            <v>0</v>
          </cell>
          <cell r="D216">
            <v>675.3</v>
          </cell>
          <cell r="E216">
            <v>0</v>
          </cell>
          <cell r="F216">
            <v>0</v>
          </cell>
          <cell r="G216">
            <v>0</v>
          </cell>
          <cell r="H216">
            <v>675.3</v>
          </cell>
        </row>
        <row r="217">
          <cell r="A217" t="str">
            <v>1.2.1.1.1.563</v>
          </cell>
          <cell r="B217" t="str">
            <v xml:space="preserve">CABLEBOX S.A. DE C.V.  </v>
          </cell>
          <cell r="C217">
            <v>0</v>
          </cell>
          <cell r="D217">
            <v>696</v>
          </cell>
          <cell r="E217">
            <v>0</v>
          </cell>
          <cell r="F217">
            <v>0</v>
          </cell>
          <cell r="G217">
            <v>0</v>
          </cell>
          <cell r="H217">
            <v>696</v>
          </cell>
        </row>
        <row r="218">
          <cell r="A218" t="str">
            <v>1.2.1.1.1.571</v>
          </cell>
          <cell r="B218" t="str">
            <v xml:space="preserve">MOJO REAL ESTATE, SAPI. DE C.V.  </v>
          </cell>
          <cell r="C218">
            <v>0</v>
          </cell>
          <cell r="D218">
            <v>90</v>
          </cell>
          <cell r="E218">
            <v>90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1.2.1.1.1.576</v>
          </cell>
          <cell r="B219" t="str">
            <v xml:space="preserve">OPERADORA DE ESTACIONAMIENTOS BICENTENARIO, S.A. DE C.V.  </v>
          </cell>
          <cell r="C219">
            <v>0</v>
          </cell>
          <cell r="D219">
            <v>0</v>
          </cell>
          <cell r="E219">
            <v>65</v>
          </cell>
          <cell r="F219">
            <v>65</v>
          </cell>
          <cell r="G219">
            <v>0</v>
          </cell>
          <cell r="H219">
            <v>0</v>
          </cell>
        </row>
        <row r="220">
          <cell r="A220" t="str">
            <v>1.2.1.1.1.589</v>
          </cell>
          <cell r="B220" t="str">
            <v xml:space="preserve">SERVICIO ORIENTAL SA DE CV  </v>
          </cell>
          <cell r="C220">
            <v>0</v>
          </cell>
          <cell r="D220">
            <v>1012.0999999999894</v>
          </cell>
          <cell r="E220">
            <v>6136.2999999999984</v>
          </cell>
          <cell r="F220">
            <v>5124.2</v>
          </cell>
          <cell r="G220">
            <v>0</v>
          </cell>
          <cell r="H220">
            <v>0</v>
          </cell>
        </row>
        <row r="221">
          <cell r="A221" t="str">
            <v>1.2.1.1.1.596</v>
          </cell>
          <cell r="B221" t="str">
            <v xml:space="preserve">LUIS CABALLERO NAVARRO  </v>
          </cell>
          <cell r="C221">
            <v>0</v>
          </cell>
          <cell r="D221">
            <v>0</v>
          </cell>
          <cell r="E221">
            <v>1041.9100000000001</v>
          </cell>
          <cell r="F221">
            <v>1041.9100000000001</v>
          </cell>
          <cell r="G221">
            <v>0</v>
          </cell>
          <cell r="H221">
            <v>0</v>
          </cell>
        </row>
        <row r="222">
          <cell r="A222" t="str">
            <v>1.2.1.1.1.600</v>
          </cell>
          <cell r="B222" t="str">
            <v xml:space="preserve">GRUPO COSTERA DE MORELOS S.A. DE C.V.  </v>
          </cell>
          <cell r="C222">
            <v>0</v>
          </cell>
          <cell r="D222">
            <v>0</v>
          </cell>
          <cell r="E222">
            <v>900.23</v>
          </cell>
          <cell r="F222">
            <v>900.23</v>
          </cell>
          <cell r="G222">
            <v>0</v>
          </cell>
          <cell r="H222">
            <v>0</v>
          </cell>
        </row>
        <row r="223">
          <cell r="A223" t="str">
            <v>1.2.1.1.1.614</v>
          </cell>
          <cell r="B223" t="str">
            <v xml:space="preserve">SERVICIOS SIMPA SA DE CV  </v>
          </cell>
          <cell r="C223">
            <v>0</v>
          </cell>
          <cell r="D223">
            <v>0</v>
          </cell>
          <cell r="E223">
            <v>1116.5899999999999</v>
          </cell>
          <cell r="F223">
            <v>1116.5899999999999</v>
          </cell>
          <cell r="G223">
            <v>0</v>
          </cell>
          <cell r="H223">
            <v>0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25</v>
          </cell>
          <cell r="E224">
            <v>0</v>
          </cell>
          <cell r="F224">
            <v>0</v>
          </cell>
          <cell r="G224">
            <v>0</v>
          </cell>
          <cell r="H224">
            <v>25</v>
          </cell>
        </row>
        <row r="225">
          <cell r="A225" t="str">
            <v>1.2.1.1.1.652</v>
          </cell>
          <cell r="B225" t="str">
            <v xml:space="preserve">P PARK ADMINISTRACION, S.A. DE C.V.  </v>
          </cell>
          <cell r="C225">
            <v>0</v>
          </cell>
          <cell r="D225">
            <v>62</v>
          </cell>
          <cell r="E225">
            <v>31</v>
          </cell>
          <cell r="F225">
            <v>0</v>
          </cell>
          <cell r="G225">
            <v>0</v>
          </cell>
          <cell r="H225">
            <v>31</v>
          </cell>
        </row>
        <row r="226">
          <cell r="A226" t="str">
            <v>1.2.1.1.1.655</v>
          </cell>
          <cell r="B226" t="str">
            <v xml:space="preserve">JAJOMAR, S.A. DE C.V.  </v>
          </cell>
          <cell r="C226">
            <v>0</v>
          </cell>
          <cell r="D226">
            <v>50</v>
          </cell>
          <cell r="E226">
            <v>0</v>
          </cell>
          <cell r="F226">
            <v>0</v>
          </cell>
          <cell r="G226">
            <v>0</v>
          </cell>
          <cell r="H226">
            <v>50</v>
          </cell>
        </row>
        <row r="227">
          <cell r="A227" t="str">
            <v>1.2.1.1.1.660</v>
          </cell>
          <cell r="B227" t="str">
            <v xml:space="preserve">Verificentro Siglo XXI, S.A. de C.V.  </v>
          </cell>
          <cell r="C227">
            <v>0</v>
          </cell>
          <cell r="D227">
            <v>0</v>
          </cell>
          <cell r="E227">
            <v>1170</v>
          </cell>
          <cell r="F227">
            <v>1170</v>
          </cell>
          <cell r="G227">
            <v>0</v>
          </cell>
          <cell r="H227">
            <v>0</v>
          </cell>
        </row>
        <row r="228">
          <cell r="A228" t="str">
            <v>1.2.1.1.1.662</v>
          </cell>
          <cell r="B228" t="str">
            <v xml:space="preserve">TIENDAS TRES B, SA DE CV  </v>
          </cell>
          <cell r="C228">
            <v>0</v>
          </cell>
          <cell r="D228">
            <v>560</v>
          </cell>
          <cell r="E228">
            <v>0</v>
          </cell>
          <cell r="F228">
            <v>0</v>
          </cell>
          <cell r="G228">
            <v>0</v>
          </cell>
          <cell r="H228">
            <v>560</v>
          </cell>
        </row>
        <row r="229">
          <cell r="A229" t="str">
            <v>1.2.1.1.1.683</v>
          </cell>
          <cell r="B229" t="str">
            <v xml:space="preserve">COMERCIALIZADORA DE INSUMOS MIROMEX, S.A. DE C.V.  </v>
          </cell>
          <cell r="C229">
            <v>0</v>
          </cell>
          <cell r="D229">
            <v>1351.21</v>
          </cell>
          <cell r="E229">
            <v>0</v>
          </cell>
          <cell r="F229">
            <v>0</v>
          </cell>
          <cell r="G229">
            <v>0</v>
          </cell>
          <cell r="H229">
            <v>1351.21</v>
          </cell>
        </row>
        <row r="230">
          <cell r="A230" t="str">
            <v>1.2.1.1.1.685</v>
          </cell>
          <cell r="B230" t="str">
            <v xml:space="preserve">RICARDO VILLANUEVA FIERROS  </v>
          </cell>
          <cell r="C230">
            <v>0</v>
          </cell>
          <cell r="D230">
            <v>570</v>
          </cell>
          <cell r="E230">
            <v>570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1.2.1.1.1.686</v>
          </cell>
          <cell r="B231" t="str">
            <v xml:space="preserve">ALBERTO ADAN ESCOBAR GUADARRAMA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1.2.1.1.1.687</v>
          </cell>
          <cell r="B232" t="str">
            <v xml:space="preserve">JORGE MARTINEZ IBARRA  </v>
          </cell>
          <cell r="C232">
            <v>0</v>
          </cell>
          <cell r="D232">
            <v>3103</v>
          </cell>
          <cell r="E232">
            <v>3103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1.2.1.1.1.688</v>
          </cell>
          <cell r="B233" t="str">
            <v xml:space="preserve">TRANSPORTES CASTORES DE BAJA CALIFORNIA SA DE CV  </v>
          </cell>
          <cell r="C233">
            <v>0</v>
          </cell>
          <cell r="D233">
            <v>0</v>
          </cell>
          <cell r="E233">
            <v>189.08</v>
          </cell>
          <cell r="F233">
            <v>189.08</v>
          </cell>
          <cell r="G233">
            <v>0</v>
          </cell>
          <cell r="H233">
            <v>0</v>
          </cell>
        </row>
        <row r="234">
          <cell r="A234" t="str">
            <v>1.2.1.1.1.689</v>
          </cell>
          <cell r="B234" t="str">
            <v xml:space="preserve">CALIDAD MOTRIZ S.A. DE C.V.  </v>
          </cell>
          <cell r="C234">
            <v>0</v>
          </cell>
          <cell r="D234">
            <v>0</v>
          </cell>
          <cell r="E234">
            <v>2199</v>
          </cell>
          <cell r="F234">
            <v>2199.0001000000002</v>
          </cell>
          <cell r="G234">
            <v>0</v>
          </cell>
          <cell r="H234">
            <v>0</v>
          </cell>
        </row>
        <row r="235">
          <cell r="A235" t="str">
            <v>1.2.1.1.1.690</v>
          </cell>
          <cell r="B235" t="str">
            <v xml:space="preserve">A PAN A, S.A. DE C.V.  </v>
          </cell>
          <cell r="C235">
            <v>0</v>
          </cell>
          <cell r="D235">
            <v>0</v>
          </cell>
          <cell r="E235">
            <v>263</v>
          </cell>
          <cell r="F235">
            <v>263</v>
          </cell>
          <cell r="G235">
            <v>0</v>
          </cell>
          <cell r="H235">
            <v>0</v>
          </cell>
        </row>
        <row r="236">
          <cell r="A236" t="str">
            <v>1.2.1.1.1.691</v>
          </cell>
          <cell r="B236" t="str">
            <v xml:space="preserve">TERMINAL CENTRAL DE AUTOBUSES DEL PONIENTE DEL DF SA DE CV  </v>
          </cell>
          <cell r="C236">
            <v>0</v>
          </cell>
          <cell r="D236">
            <v>0</v>
          </cell>
          <cell r="E236">
            <v>20</v>
          </cell>
          <cell r="F236">
            <v>20</v>
          </cell>
          <cell r="G236">
            <v>0</v>
          </cell>
          <cell r="H236">
            <v>0</v>
          </cell>
        </row>
        <row r="237">
          <cell r="A237" t="str">
            <v>1.2.1.1.1.692</v>
          </cell>
          <cell r="B237" t="str">
            <v xml:space="preserve">Radiomovil Dipsa, S.A. de C.V.  </v>
          </cell>
          <cell r="C237">
            <v>0</v>
          </cell>
          <cell r="D237">
            <v>0</v>
          </cell>
          <cell r="E237">
            <v>5999</v>
          </cell>
          <cell r="F237">
            <v>5999</v>
          </cell>
          <cell r="G237">
            <v>0</v>
          </cell>
          <cell r="H237">
            <v>0</v>
          </cell>
        </row>
        <row r="238">
          <cell r="A238" t="str">
            <v>1.2.1.1.1.701</v>
          </cell>
          <cell r="B238" t="str">
            <v xml:space="preserve">JORDAN RICARDO DE LA TORRE GONZALEZ  </v>
          </cell>
          <cell r="C238">
            <v>0</v>
          </cell>
          <cell r="D238">
            <v>0</v>
          </cell>
          <cell r="E238">
            <v>0</v>
          </cell>
          <cell r="F238">
            <v>89.94</v>
          </cell>
          <cell r="G238">
            <v>0</v>
          </cell>
          <cell r="H238">
            <v>89.94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78686.394670736729</v>
          </cell>
          <cell r="E239">
            <v>197848.07</v>
          </cell>
          <cell r="F239">
            <v>211646.71050000004</v>
          </cell>
          <cell r="G239">
            <v>0</v>
          </cell>
          <cell r="H239">
            <v>92485.035170736766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9002.9746707239647</v>
          </cell>
          <cell r="E240">
            <v>42946.37</v>
          </cell>
          <cell r="F240">
            <v>38874.680500000031</v>
          </cell>
          <cell r="G240">
            <v>0</v>
          </cell>
          <cell r="H240">
            <v>4931.2851707239943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9002.9746707239647</v>
          </cell>
          <cell r="E241">
            <v>42946.37</v>
          </cell>
          <cell r="F241">
            <v>38874.680500000031</v>
          </cell>
          <cell r="G241">
            <v>0</v>
          </cell>
          <cell r="H241">
            <v>4931.2851707239943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7786.4246707239654</v>
          </cell>
          <cell r="E243">
            <v>42946.37</v>
          </cell>
          <cell r="F243">
            <v>38874.680500000031</v>
          </cell>
          <cell r="G243">
            <v>0</v>
          </cell>
          <cell r="H243">
            <v>3714.7351707239941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48195.560000000056</v>
          </cell>
          <cell r="E244">
            <v>48194</v>
          </cell>
          <cell r="F244">
            <v>41379</v>
          </cell>
          <cell r="G244">
            <v>0</v>
          </cell>
          <cell r="H244">
            <v>41380.560000000056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45334.560000000056</v>
          </cell>
          <cell r="E245">
            <v>45333</v>
          </cell>
          <cell r="F245">
            <v>37477</v>
          </cell>
          <cell r="G245">
            <v>0</v>
          </cell>
          <cell r="H245">
            <v>37478.560000000056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2861</v>
          </cell>
          <cell r="E246">
            <v>2861</v>
          </cell>
          <cell r="F246">
            <v>3902</v>
          </cell>
          <cell r="G246">
            <v>0</v>
          </cell>
          <cell r="H246">
            <v>3902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11226.989999999641</v>
          </cell>
          <cell r="E247">
            <v>11226.99</v>
          </cell>
          <cell r="F247">
            <v>35912.32</v>
          </cell>
          <cell r="G247">
            <v>0</v>
          </cell>
          <cell r="H247">
            <v>35912.319999999643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11226.989999999874</v>
          </cell>
          <cell r="E248">
            <v>11226.99</v>
          </cell>
          <cell r="F248">
            <v>12266.41</v>
          </cell>
          <cell r="G248">
            <v>0</v>
          </cell>
          <cell r="H248">
            <v>12266.409999999874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11871.46</v>
          </cell>
          <cell r="G249">
            <v>0</v>
          </cell>
          <cell r="H249">
            <v>11871.459999999766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11774.45</v>
          </cell>
          <cell r="G250">
            <v>0</v>
          </cell>
          <cell r="H250">
            <v>11774.45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10260.870000013063</v>
          </cell>
          <cell r="E251">
            <v>95480.709999999992</v>
          </cell>
          <cell r="F251">
            <v>95480.71</v>
          </cell>
          <cell r="G251">
            <v>0</v>
          </cell>
          <cell r="H251">
            <v>10260.870000013078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10260.870000013063</v>
          </cell>
          <cell r="E252">
            <v>95480.709999999992</v>
          </cell>
          <cell r="F252">
            <v>95480.71</v>
          </cell>
          <cell r="G252">
            <v>0</v>
          </cell>
          <cell r="H252">
            <v>10260.870000013078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0</v>
          </cell>
          <cell r="E253">
            <v>95480.709999999992</v>
          </cell>
          <cell r="F253">
            <v>95480.71</v>
          </cell>
          <cell r="G253">
            <v>0</v>
          </cell>
          <cell r="H253">
            <v>0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0</v>
          </cell>
          <cell r="E254">
            <v>95480.709999999992</v>
          </cell>
          <cell r="F254">
            <v>95480.71</v>
          </cell>
          <cell r="G254">
            <v>0</v>
          </cell>
          <cell r="H254">
            <v>0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26255.759999999718</v>
          </cell>
          <cell r="E256">
            <v>18815.66</v>
          </cell>
          <cell r="F256">
            <v>43187.199999999997</v>
          </cell>
          <cell r="G256">
            <v>0</v>
          </cell>
          <cell r="H256">
            <v>50627.299999999719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14497.599999999606</v>
          </cell>
          <cell r="E257">
            <v>18815.66</v>
          </cell>
          <cell r="F257">
            <v>23409.61</v>
          </cell>
          <cell r="G257">
            <v>0</v>
          </cell>
          <cell r="H257">
            <v>19091.549999999606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8390.8699999998862</v>
          </cell>
          <cell r="E258">
            <v>13068</v>
          </cell>
          <cell r="F258">
            <v>15775.08</v>
          </cell>
          <cell r="G258">
            <v>0</v>
          </cell>
          <cell r="H258">
            <v>11097.949999999886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8390.8699999998862</v>
          </cell>
          <cell r="E259">
            <v>13068</v>
          </cell>
          <cell r="F259">
            <v>15775.08</v>
          </cell>
          <cell r="G259">
            <v>0</v>
          </cell>
          <cell r="H259">
            <v>11097.949999999886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4391.2799999997951</v>
          </cell>
          <cell r="E260">
            <v>9068</v>
          </cell>
          <cell r="F260">
            <v>11775.08</v>
          </cell>
          <cell r="G260">
            <v>0</v>
          </cell>
          <cell r="H260">
            <v>7098.359999999795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3999.9400000000896</v>
          </cell>
          <cell r="E261">
            <v>4000</v>
          </cell>
          <cell r="F261">
            <v>4000</v>
          </cell>
          <cell r="G261">
            <v>0</v>
          </cell>
          <cell r="H261">
            <v>3999.9400000000896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4264.8700000001991</v>
          </cell>
          <cell r="E263">
            <v>4267</v>
          </cell>
          <cell r="F263">
            <v>4266.6400000000003</v>
          </cell>
          <cell r="G263">
            <v>0</v>
          </cell>
          <cell r="H263">
            <v>4264.5100000001994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4264.8700000001991</v>
          </cell>
          <cell r="E264">
            <v>4267</v>
          </cell>
          <cell r="F264">
            <v>4266.6400000000003</v>
          </cell>
          <cell r="G264">
            <v>0</v>
          </cell>
          <cell r="H264">
            <v>4264.5100000001994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1841.8599999995204</v>
          </cell>
          <cell r="E265">
            <v>1480.66</v>
          </cell>
          <cell r="F265">
            <v>3367.89</v>
          </cell>
          <cell r="G265">
            <v>0</v>
          </cell>
          <cell r="H265">
            <v>3729.0899999995199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1841.8599999995204</v>
          </cell>
          <cell r="E266">
            <v>1480.66</v>
          </cell>
          <cell r="F266">
            <v>3367.89</v>
          </cell>
          <cell r="G266">
            <v>0</v>
          </cell>
          <cell r="H266">
            <v>3729.0899999995199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11758.160000000113</v>
          </cell>
          <cell r="E267">
            <v>0</v>
          </cell>
          <cell r="F267">
            <v>19777.59</v>
          </cell>
          <cell r="G267">
            <v>0</v>
          </cell>
          <cell r="H267">
            <v>31535.750000000113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6415.1800000004005</v>
          </cell>
          <cell r="E268">
            <v>0</v>
          </cell>
          <cell r="F268">
            <v>19179.09</v>
          </cell>
          <cell r="G268">
            <v>0</v>
          </cell>
          <cell r="H268">
            <v>25594.270000000401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1.2.1.4.2.7</v>
          </cell>
          <cell r="B271" t="str">
            <v>DESCUENTOS DIVERSOS  VIA NOMINA</v>
          </cell>
          <cell r="C271">
            <v>0</v>
          </cell>
          <cell r="D271">
            <v>0</v>
          </cell>
          <cell r="E271">
            <v>0</v>
          </cell>
          <cell r="F271">
            <v>598.5</v>
          </cell>
          <cell r="G271">
            <v>0</v>
          </cell>
          <cell r="H271">
            <v>598.5</v>
          </cell>
        </row>
        <row r="272">
          <cell r="A272" t="str">
            <v>1.2.1.5</v>
          </cell>
          <cell r="B272" t="str">
            <v xml:space="preserve"> ANTICIPOS DE CLIENTES </v>
          </cell>
          <cell r="C272">
            <v>0</v>
          </cell>
          <cell r="D272">
            <v>81308.059946074034</v>
          </cell>
          <cell r="E272">
            <v>881396.54123484774</v>
          </cell>
          <cell r="F272">
            <v>881546.46550000005</v>
          </cell>
          <cell r="G272">
            <v>0</v>
          </cell>
          <cell r="H272">
            <v>81457.984211226401</v>
          </cell>
        </row>
        <row r="273">
          <cell r="A273" t="str">
            <v>1.2.1.5.1</v>
          </cell>
          <cell r="B273" t="str">
            <v xml:space="preserve"> ANTICIPOS DE CLIENTES </v>
          </cell>
          <cell r="C273">
            <v>0</v>
          </cell>
          <cell r="D273">
            <v>81308.059946074034</v>
          </cell>
          <cell r="E273">
            <v>881396.54123484774</v>
          </cell>
          <cell r="F273">
            <v>881546.46550000005</v>
          </cell>
          <cell r="G273">
            <v>0</v>
          </cell>
          <cell r="H273">
            <v>81457.984211226401</v>
          </cell>
        </row>
        <row r="274">
          <cell r="A274" t="str">
            <v>1.2.1.5.1.1</v>
          </cell>
          <cell r="B274" t="str">
            <v xml:space="preserve"> ANTICIPOS DE CLIENTES NACIONALES </v>
          </cell>
          <cell r="C274">
            <v>0</v>
          </cell>
          <cell r="D274">
            <v>81308.059946074034</v>
          </cell>
          <cell r="E274">
            <v>881396.54123484774</v>
          </cell>
          <cell r="F274">
            <v>881546.46550000005</v>
          </cell>
          <cell r="G274">
            <v>0</v>
          </cell>
          <cell r="H274">
            <v>81457.984211226401</v>
          </cell>
        </row>
        <row r="275">
          <cell r="A275" t="str">
            <v>1.2.1.5.1.1.1</v>
          </cell>
          <cell r="B275" t="str">
            <v xml:space="preserve">PUBLICO EN GENERAL  </v>
          </cell>
          <cell r="C275">
            <v>0</v>
          </cell>
          <cell r="D275">
            <v>32440.118984004948</v>
          </cell>
          <cell r="E275">
            <v>7327.5757862070759</v>
          </cell>
          <cell r="F275">
            <v>0</v>
          </cell>
          <cell r="G275">
            <v>0</v>
          </cell>
          <cell r="H275">
            <v>25112.543197797873</v>
          </cell>
        </row>
        <row r="276">
          <cell r="A276" t="str">
            <v>1.2.1.5.1.1.13</v>
          </cell>
          <cell r="B276" t="str">
            <v xml:space="preserve">AXA Seguros, S.A. de C.V.  </v>
          </cell>
          <cell r="C276">
            <v>0</v>
          </cell>
          <cell r="D276">
            <v>29.431034000000182</v>
          </cell>
          <cell r="E276">
            <v>0</v>
          </cell>
          <cell r="F276">
            <v>0</v>
          </cell>
          <cell r="G276">
            <v>0</v>
          </cell>
          <cell r="H276">
            <v>29.431034000000182</v>
          </cell>
        </row>
        <row r="277">
          <cell r="A277" t="str">
            <v>1.2.1.5.1.1.42</v>
          </cell>
          <cell r="B277" t="str">
            <v xml:space="preserve">ORTHOPEDIC MEDICAL CENTER S.A. DE C.V.  </v>
          </cell>
          <cell r="C277">
            <v>0</v>
          </cell>
          <cell r="D277">
            <v>1000</v>
          </cell>
          <cell r="E277">
            <v>0</v>
          </cell>
          <cell r="F277">
            <v>0</v>
          </cell>
          <cell r="G277">
            <v>0</v>
          </cell>
          <cell r="H277">
            <v>1000</v>
          </cell>
        </row>
        <row r="278">
          <cell r="A278" t="str">
            <v>1.2.1.5.1.1.83</v>
          </cell>
          <cell r="B278" t="str">
            <v xml:space="preserve">BRILOS DE MÉXICO S.A. DE C.V.  </v>
          </cell>
          <cell r="C278">
            <v>0</v>
          </cell>
          <cell r="D278">
            <v>21687.12608437927</v>
          </cell>
          <cell r="E278">
            <v>0</v>
          </cell>
          <cell r="F278">
            <v>0</v>
          </cell>
          <cell r="G278">
            <v>0</v>
          </cell>
          <cell r="H278">
            <v>21687.12608437927</v>
          </cell>
        </row>
        <row r="279">
          <cell r="A279" t="str">
            <v>1.2.1.5.1.1.104</v>
          </cell>
          <cell r="B279" t="str">
            <v xml:space="preserve">SERVICIENTIFICA-MEDICA S.A. DE C.V.  </v>
          </cell>
          <cell r="C279">
            <v>0</v>
          </cell>
          <cell r="D279">
            <v>0</v>
          </cell>
          <cell r="E279">
            <v>862068.96551699995</v>
          </cell>
          <cell r="F279">
            <v>862068.96550000005</v>
          </cell>
          <cell r="G279">
            <v>0</v>
          </cell>
          <cell r="H279">
            <v>0</v>
          </cell>
        </row>
        <row r="280">
          <cell r="A280" t="str">
            <v>1.2.1.5.1.1.106</v>
          </cell>
          <cell r="B280" t="str">
            <v xml:space="preserve">VOLKSWAGEN LEASING SA DE CV  </v>
          </cell>
          <cell r="C280">
            <v>0</v>
          </cell>
          <cell r="D280">
            <v>12749.956897</v>
          </cell>
          <cell r="E280">
            <v>0</v>
          </cell>
          <cell r="F280">
            <v>0</v>
          </cell>
          <cell r="G280">
            <v>0</v>
          </cell>
          <cell r="H280">
            <v>12749.956897</v>
          </cell>
        </row>
        <row r="281">
          <cell r="A281" t="str">
            <v>1.2.1.5.1.1.121</v>
          </cell>
          <cell r="B281" t="str">
            <v xml:space="preserve">HBD CENTRO DE CIRUGIA DE CORTA ESTANCIA MEXICO UNO S A P I DE C V  </v>
          </cell>
          <cell r="C281">
            <v>0</v>
          </cell>
          <cell r="D281">
            <v>1000</v>
          </cell>
          <cell r="E281">
            <v>0</v>
          </cell>
          <cell r="F281">
            <v>0</v>
          </cell>
          <cell r="G281">
            <v>0</v>
          </cell>
          <cell r="H281">
            <v>1000</v>
          </cell>
        </row>
        <row r="282">
          <cell r="A282" t="str">
            <v>1.2.1.5.1.1.122</v>
          </cell>
          <cell r="B282" t="str">
            <v>CARLOS PONCE BIUSTOS</v>
          </cell>
          <cell r="C282">
            <v>0</v>
          </cell>
          <cell r="D282">
            <v>15.862069</v>
          </cell>
          <cell r="E282">
            <v>0</v>
          </cell>
          <cell r="F282">
            <v>0</v>
          </cell>
          <cell r="G282">
            <v>0</v>
          </cell>
          <cell r="H282">
            <v>15.862069</v>
          </cell>
        </row>
        <row r="283">
          <cell r="A283" t="str">
            <v>1.2.1.5.1.1.123</v>
          </cell>
          <cell r="B283" t="str">
            <v>FLOR ADRIANA LUNA JAIME</v>
          </cell>
          <cell r="C283">
            <v>0</v>
          </cell>
          <cell r="D283">
            <v>27.043102999999999</v>
          </cell>
          <cell r="E283">
            <v>0</v>
          </cell>
          <cell r="F283">
            <v>0</v>
          </cell>
          <cell r="G283">
            <v>0</v>
          </cell>
          <cell r="H283">
            <v>27.043102999999999</v>
          </cell>
        </row>
        <row r="284">
          <cell r="A284" t="str">
            <v>1.2.1.5.1.1.124</v>
          </cell>
          <cell r="B284" t="str">
            <v>SERGIO GABRIEL NOGUEIRA PARRODI</v>
          </cell>
          <cell r="C284">
            <v>0</v>
          </cell>
          <cell r="D284">
            <v>14.543103</v>
          </cell>
          <cell r="E284">
            <v>0</v>
          </cell>
          <cell r="F284">
            <v>0</v>
          </cell>
          <cell r="G284">
            <v>0</v>
          </cell>
          <cell r="H284">
            <v>14.543103</v>
          </cell>
        </row>
        <row r="285">
          <cell r="A285" t="str">
            <v>1.2.1.5.1.1.126</v>
          </cell>
          <cell r="B285" t="str">
            <v>JANET IVON RODRIGUEZ CASTILLO</v>
          </cell>
          <cell r="C285">
            <v>0</v>
          </cell>
          <cell r="D285">
            <v>8.3448279999999997</v>
          </cell>
          <cell r="E285">
            <v>0</v>
          </cell>
          <cell r="F285">
            <v>0</v>
          </cell>
          <cell r="G285">
            <v>0</v>
          </cell>
          <cell r="H285">
            <v>8.3448279999999997</v>
          </cell>
        </row>
        <row r="286">
          <cell r="A286" t="str">
            <v>1.2.1.5.1.1.127</v>
          </cell>
          <cell r="B286" t="str">
            <v>SOFIA KARINA KURI GARCIA</v>
          </cell>
          <cell r="C286">
            <v>0</v>
          </cell>
          <cell r="D286">
            <v>335.62927199999831</v>
          </cell>
          <cell r="E286">
            <v>0</v>
          </cell>
          <cell r="F286">
            <v>0</v>
          </cell>
          <cell r="G286">
            <v>0</v>
          </cell>
          <cell r="H286">
            <v>335.62927199999831</v>
          </cell>
        </row>
        <row r="287">
          <cell r="A287" t="str">
            <v>1.2.1.5.1.1.143</v>
          </cell>
          <cell r="B287" t="str">
            <v>ERNESTO FELIPE LOPEZ ORTEGA</v>
          </cell>
          <cell r="C287">
            <v>0</v>
          </cell>
          <cell r="D287">
            <v>12000</v>
          </cell>
          <cell r="E287">
            <v>11999.999931640659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1.2.1.5.1.1.144</v>
          </cell>
          <cell r="B288" t="str">
            <v xml:space="preserve">PROVEEDOR UNIVERSAL DE VERACRUZ, S.A. DE C.V.  </v>
          </cell>
          <cell r="C288">
            <v>0</v>
          </cell>
          <cell r="D288">
            <v>0</v>
          </cell>
          <cell r="E288">
            <v>0</v>
          </cell>
          <cell r="F288">
            <v>19477.5</v>
          </cell>
          <cell r="G288">
            <v>0</v>
          </cell>
          <cell r="H288">
            <v>19477.5</v>
          </cell>
        </row>
        <row r="289">
          <cell r="A289" t="str">
            <v>1.2.1.8</v>
          </cell>
          <cell r="B289" t="str">
            <v xml:space="preserve"> PASIVOS FINANCIEROS E INSTRUMENTOS FINANCIEROS DE DEUDA </v>
          </cell>
          <cell r="C289">
            <v>0</v>
          </cell>
          <cell r="D289">
            <v>249943.46000000078</v>
          </cell>
          <cell r="E289">
            <v>26700.43</v>
          </cell>
          <cell r="F289">
            <v>21444.63</v>
          </cell>
          <cell r="G289">
            <v>0</v>
          </cell>
          <cell r="H289">
            <v>244687.66000000076</v>
          </cell>
        </row>
        <row r="290">
          <cell r="A290" t="str">
            <v>1.2.1.8.1</v>
          </cell>
          <cell r="B290" t="str">
            <v xml:space="preserve"> DOCUMENTOS POR PAGAR </v>
          </cell>
          <cell r="C290">
            <v>0</v>
          </cell>
          <cell r="D290">
            <v>249943.46000000078</v>
          </cell>
          <cell r="E290">
            <v>26700.43</v>
          </cell>
          <cell r="F290">
            <v>21444.63</v>
          </cell>
          <cell r="G290">
            <v>0</v>
          </cell>
          <cell r="H290">
            <v>244687.66000000076</v>
          </cell>
        </row>
        <row r="291">
          <cell r="A291" t="str">
            <v>1.2.1.8.1.1</v>
          </cell>
          <cell r="B291" t="str">
            <v xml:space="preserve"> PRESTAMOS BANCARIOS </v>
          </cell>
          <cell r="C291">
            <v>0</v>
          </cell>
          <cell r="D291">
            <v>249943.46000000078</v>
          </cell>
          <cell r="E291">
            <v>26700.43</v>
          </cell>
          <cell r="F291">
            <v>21444.63</v>
          </cell>
          <cell r="G291">
            <v>0</v>
          </cell>
          <cell r="H291">
            <v>244687.66000000076</v>
          </cell>
        </row>
        <row r="292">
          <cell r="A292" t="str">
            <v>1.2.1.8.1.1.1</v>
          </cell>
          <cell r="B292" t="str">
            <v xml:space="preserve"> PRESTAMOS BANCARIOS NACIONALES </v>
          </cell>
          <cell r="C292">
            <v>0</v>
          </cell>
          <cell r="D292">
            <v>249943.46000000078</v>
          </cell>
          <cell r="E292">
            <v>26700.43</v>
          </cell>
          <cell r="F292">
            <v>21444.63</v>
          </cell>
          <cell r="G292">
            <v>0</v>
          </cell>
          <cell r="H292">
            <v>244687.66000000076</v>
          </cell>
        </row>
        <row r="293">
          <cell r="A293" t="str">
            <v>1.2.1.8.1.1.1.1</v>
          </cell>
          <cell r="B293" t="str">
            <v>T.E. JOSE LUCIO FUENTES LUCIO</v>
          </cell>
          <cell r="C293">
            <v>0</v>
          </cell>
          <cell r="D293">
            <v>141060.84000000078</v>
          </cell>
          <cell r="E293">
            <v>16699.740000000002</v>
          </cell>
          <cell r="F293">
            <v>13530.6</v>
          </cell>
          <cell r="G293">
            <v>0</v>
          </cell>
          <cell r="H293">
            <v>137891.70000000077</v>
          </cell>
        </row>
        <row r="294">
          <cell r="A294" t="str">
            <v>1.2.1.8.1.1.1.2</v>
          </cell>
          <cell r="B294" t="str">
            <v>T.E. LOURDES  VELAZQUEZ MARIN</v>
          </cell>
          <cell r="C294">
            <v>0</v>
          </cell>
          <cell r="D294">
            <v>108882.62</v>
          </cell>
          <cell r="E294">
            <v>10000.69</v>
          </cell>
          <cell r="F294">
            <v>7914.0300000000007</v>
          </cell>
          <cell r="G294">
            <v>0</v>
          </cell>
          <cell r="H294">
            <v>106795.95999999999</v>
          </cell>
        </row>
        <row r="295">
          <cell r="A295" t="str">
            <v>1.2.1.11</v>
          </cell>
          <cell r="B295" t="str">
            <v xml:space="preserve"> OTROS PASIVOS A CORTO PLAZO </v>
          </cell>
          <cell r="C295">
            <v>0</v>
          </cell>
          <cell r="D295">
            <v>546351.6832101905</v>
          </cell>
          <cell r="E295">
            <v>755799.47321463749</v>
          </cell>
          <cell r="F295">
            <v>779987.78450149461</v>
          </cell>
          <cell r="G295">
            <v>0</v>
          </cell>
          <cell r="H295">
            <v>570539.99449704739</v>
          </cell>
        </row>
        <row r="296">
          <cell r="A296" t="str">
            <v>1.2.1.11.1</v>
          </cell>
          <cell r="B296" t="str">
            <v xml:space="preserve"> IMPUESTOS TRASLADADOS COBRADOS </v>
          </cell>
          <cell r="C296">
            <v>0</v>
          </cell>
          <cell r="D296">
            <v>1.7323856502771378</v>
          </cell>
          <cell r="E296">
            <v>367890.94</v>
          </cell>
          <cell r="F296">
            <v>367890.79926949448</v>
          </cell>
          <cell r="G296">
            <v>0</v>
          </cell>
          <cell r="H296">
            <v>1.5916551447589882</v>
          </cell>
        </row>
        <row r="297">
          <cell r="A297" t="str">
            <v>1.2.1.11.1.1</v>
          </cell>
          <cell r="B297" t="str">
            <v xml:space="preserve"> IVA TRASLADADO COBRADO </v>
          </cell>
          <cell r="C297">
            <v>0</v>
          </cell>
          <cell r="D297">
            <v>1.7323856502771378</v>
          </cell>
          <cell r="E297">
            <v>367890.94</v>
          </cell>
          <cell r="F297">
            <v>367890.79926949448</v>
          </cell>
          <cell r="G297">
            <v>0</v>
          </cell>
          <cell r="H297">
            <v>1.5916551447589882</v>
          </cell>
        </row>
        <row r="298">
          <cell r="A298" t="str">
            <v>1.2.1.11.1.1.1</v>
          </cell>
          <cell r="B298" t="str">
            <v>IVA TRASLADADO COBRADO</v>
          </cell>
          <cell r="C298">
            <v>0</v>
          </cell>
          <cell r="D298">
            <v>1.7323856502771378</v>
          </cell>
          <cell r="E298">
            <v>367890.94</v>
          </cell>
          <cell r="F298">
            <v>367890.79926949448</v>
          </cell>
          <cell r="G298">
            <v>0</v>
          </cell>
          <cell r="H298">
            <v>1.5916551447589882</v>
          </cell>
        </row>
        <row r="299">
          <cell r="A299" t="str">
            <v>1.2.1.11.2</v>
          </cell>
          <cell r="B299" t="str">
            <v xml:space="preserve"> IMPUESTOS TRASLADADOS NO COBRADOS </v>
          </cell>
          <cell r="C299">
            <v>0</v>
          </cell>
          <cell r="D299">
            <v>546349.95082454011</v>
          </cell>
          <cell r="E299">
            <v>367866.81321463757</v>
          </cell>
          <cell r="F299">
            <v>392055.26523200009</v>
          </cell>
          <cell r="G299">
            <v>0</v>
          </cell>
          <cell r="H299">
            <v>570538.40284190257</v>
          </cell>
        </row>
        <row r="300">
          <cell r="A300" t="str">
            <v>1.2.1.11.2.1</v>
          </cell>
          <cell r="B300" t="str">
            <v xml:space="preserve"> IVA TRASLADADO NO COBRADO </v>
          </cell>
          <cell r="C300">
            <v>0</v>
          </cell>
          <cell r="D300">
            <v>546349.95082454011</v>
          </cell>
          <cell r="E300">
            <v>367866.81321463757</v>
          </cell>
          <cell r="F300">
            <v>392055.26523200009</v>
          </cell>
          <cell r="G300">
            <v>0</v>
          </cell>
          <cell r="H300">
            <v>570538.40284190257</v>
          </cell>
        </row>
        <row r="301">
          <cell r="A301" t="str">
            <v>1.2.1.11.2.1.1</v>
          </cell>
          <cell r="B301" t="str">
            <v>IVA TRASLADADO 16% NO COBRADO</v>
          </cell>
          <cell r="C301">
            <v>0</v>
          </cell>
          <cell r="D301">
            <v>546349.95082454011</v>
          </cell>
          <cell r="E301">
            <v>367866.81321463757</v>
          </cell>
          <cell r="F301">
            <v>392055.26523200009</v>
          </cell>
          <cell r="G301">
            <v>0</v>
          </cell>
          <cell r="H301">
            <v>570538.40284190257</v>
          </cell>
        </row>
        <row r="302">
          <cell r="A302" t="str">
            <v>1.2.1.11.3</v>
          </cell>
          <cell r="B302" t="str">
            <v xml:space="preserve"> IMPUESTOS RETENIDOS NO PAGADOS </v>
          </cell>
          <cell r="C302">
            <v>0</v>
          </cell>
          <cell r="D302">
            <v>0</v>
          </cell>
          <cell r="E302">
            <v>20041.72</v>
          </cell>
          <cell r="F302">
            <v>20041.72</v>
          </cell>
          <cell r="G302">
            <v>0</v>
          </cell>
          <cell r="H302">
            <v>0</v>
          </cell>
        </row>
        <row r="303">
          <cell r="A303" t="str">
            <v>1.2.1.11.3.1</v>
          </cell>
          <cell r="B303" t="str">
            <v xml:space="preserve"> ISR RETENIDO NO PAGADO </v>
          </cell>
          <cell r="C303">
            <v>0</v>
          </cell>
          <cell r="D303">
            <v>0</v>
          </cell>
          <cell r="E303">
            <v>15775.08</v>
          </cell>
          <cell r="F303">
            <v>15775.08</v>
          </cell>
          <cell r="G303">
            <v>0</v>
          </cell>
          <cell r="H303">
            <v>0</v>
          </cell>
        </row>
        <row r="304">
          <cell r="A304" t="str">
            <v>1.2.1.11.3.1.1</v>
          </cell>
          <cell r="B304" t="str">
            <v xml:space="preserve"> ISR RETENIDO A RESIDENTES EN EL PAIS NO PAGADO </v>
          </cell>
          <cell r="C304">
            <v>0</v>
          </cell>
          <cell r="D304">
            <v>0</v>
          </cell>
          <cell r="E304">
            <v>15775.08</v>
          </cell>
          <cell r="F304">
            <v>15775.08</v>
          </cell>
          <cell r="G304">
            <v>0</v>
          </cell>
          <cell r="H304">
            <v>0</v>
          </cell>
        </row>
        <row r="305">
          <cell r="A305" t="str">
            <v>1.2.1.11.3.1.1.1</v>
          </cell>
          <cell r="B305" t="str">
            <v>ISR RETENIDO POR SALARIOS</v>
          </cell>
          <cell r="C305">
            <v>0</v>
          </cell>
          <cell r="D305">
            <v>0</v>
          </cell>
          <cell r="E305">
            <v>11775.08</v>
          </cell>
          <cell r="F305">
            <v>11775.08</v>
          </cell>
          <cell r="G305">
            <v>0</v>
          </cell>
          <cell r="H305">
            <v>0</v>
          </cell>
        </row>
        <row r="306">
          <cell r="A306" t="str">
            <v>1.2.1.11.3.1.1.4</v>
          </cell>
          <cell r="B306" t="str">
            <v>ISR RETENIDO POR ARRENDAMIENTOS  AL 10% NO PAGADO</v>
          </cell>
          <cell r="C306">
            <v>0</v>
          </cell>
          <cell r="D306">
            <v>0</v>
          </cell>
          <cell r="E306">
            <v>4000</v>
          </cell>
          <cell r="F306">
            <v>4000</v>
          </cell>
          <cell r="G306">
            <v>0</v>
          </cell>
          <cell r="H306">
            <v>0</v>
          </cell>
        </row>
        <row r="307">
          <cell r="A307" t="str">
            <v>1.2.1.11.3.2</v>
          </cell>
          <cell r="B307" t="str">
            <v xml:space="preserve"> IVA RETENIDO NO PAGADO </v>
          </cell>
          <cell r="C307">
            <v>0</v>
          </cell>
          <cell r="D307">
            <v>0</v>
          </cell>
          <cell r="E307">
            <v>4266.6400000000003</v>
          </cell>
          <cell r="F307">
            <v>4266.6400000000003</v>
          </cell>
          <cell r="G307">
            <v>0</v>
          </cell>
          <cell r="H307">
            <v>0</v>
          </cell>
        </row>
        <row r="308">
          <cell r="A308" t="str">
            <v>1.2.1.11.3.2.1</v>
          </cell>
          <cell r="B308" t="str">
            <v>IVA RETENCION  2/3 NO PAGADO</v>
          </cell>
          <cell r="C308">
            <v>0</v>
          </cell>
          <cell r="D308">
            <v>0</v>
          </cell>
          <cell r="E308">
            <v>4266.6400000000003</v>
          </cell>
          <cell r="F308">
            <v>4266.6400000000003</v>
          </cell>
          <cell r="G308">
            <v>0</v>
          </cell>
          <cell r="H308">
            <v>0</v>
          </cell>
        </row>
        <row r="309">
          <cell r="A309" t="str">
            <v>1.3</v>
          </cell>
          <cell r="B309" t="str">
            <v xml:space="preserve"> CAPITAL CONTABLE </v>
          </cell>
          <cell r="C309">
            <v>0</v>
          </cell>
          <cell r="D309">
            <v>5676743.4902666397</v>
          </cell>
          <cell r="E309">
            <v>0</v>
          </cell>
          <cell r="F309">
            <v>0</v>
          </cell>
          <cell r="G309">
            <v>0</v>
          </cell>
          <cell r="H309">
            <v>5676743.4902666397</v>
          </cell>
        </row>
        <row r="310">
          <cell r="A310" t="str">
            <v>1.3.1</v>
          </cell>
          <cell r="B310" t="str">
            <v xml:space="preserve"> CAPITAL CONTRIBUIDO </v>
          </cell>
          <cell r="C310">
            <v>0</v>
          </cell>
          <cell r="D310">
            <v>1650000</v>
          </cell>
          <cell r="E310">
            <v>0</v>
          </cell>
          <cell r="F310">
            <v>0</v>
          </cell>
          <cell r="G310">
            <v>0</v>
          </cell>
          <cell r="H310">
            <v>1650000</v>
          </cell>
        </row>
        <row r="311">
          <cell r="A311" t="str">
            <v>1.3.1.1</v>
          </cell>
          <cell r="B311" t="str">
            <v xml:space="preserve"> CAPITAL SOCIAL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</v>
          </cell>
          <cell r="B312" t="str">
            <v xml:space="preserve"> CAPITAL SOCIAL FIJO 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1.3.1.1.1.1</v>
          </cell>
          <cell r="B313" t="str">
            <v xml:space="preserve"> CAPITAL SOCIAL FIJO SUSCRITO </v>
          </cell>
          <cell r="C313">
            <v>0</v>
          </cell>
          <cell r="D313">
            <v>1600000</v>
          </cell>
          <cell r="E313">
            <v>0</v>
          </cell>
          <cell r="F313">
            <v>0</v>
          </cell>
          <cell r="G313">
            <v>0</v>
          </cell>
          <cell r="H313">
            <v>1600000</v>
          </cell>
        </row>
        <row r="314">
          <cell r="A314" t="str">
            <v>1.3.1.1.1.1.1</v>
          </cell>
          <cell r="B314" t="str">
            <v>CAPITAL SOCIAL FIJO SUSCRITO</v>
          </cell>
          <cell r="C314">
            <v>0</v>
          </cell>
          <cell r="D314">
            <v>1600000</v>
          </cell>
          <cell r="E314">
            <v>0</v>
          </cell>
          <cell r="F314">
            <v>0</v>
          </cell>
          <cell r="G314">
            <v>0</v>
          </cell>
          <cell r="H314">
            <v>1600000</v>
          </cell>
        </row>
        <row r="315">
          <cell r="A315" t="str">
            <v>1.3.1.2</v>
          </cell>
          <cell r="B315" t="str">
            <v xml:space="preserve"> APORTACIONES PARA FUTUROS AUMENTOS DE CAPITAL 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1.3.1.2.1</v>
          </cell>
          <cell r="B316" t="str">
            <v xml:space="preserve"> APORTACIONES PARA FUTUROS AUMENTOS DE CAPITAL </v>
          </cell>
          <cell r="C316">
            <v>0</v>
          </cell>
          <cell r="D316">
            <v>50000</v>
          </cell>
          <cell r="E316">
            <v>0</v>
          </cell>
          <cell r="F316">
            <v>0</v>
          </cell>
          <cell r="G316">
            <v>0</v>
          </cell>
          <cell r="H316">
            <v>50000</v>
          </cell>
        </row>
        <row r="317">
          <cell r="A317" t="str">
            <v>1.3.1.2.1.2</v>
          </cell>
          <cell r="B317" t="str">
            <v>LOURDES VELAZQUEZ MERIN</v>
          </cell>
          <cell r="C317">
            <v>0</v>
          </cell>
          <cell r="D317">
            <v>50000</v>
          </cell>
          <cell r="E317">
            <v>0</v>
          </cell>
          <cell r="F317">
            <v>0</v>
          </cell>
          <cell r="G317">
            <v>0</v>
          </cell>
          <cell r="H317">
            <v>50000</v>
          </cell>
        </row>
        <row r="318">
          <cell r="A318" t="str">
            <v>1.3.2</v>
          </cell>
          <cell r="B318" t="str">
            <v xml:space="preserve"> CAPITAL GANADO (DEFICIT) </v>
          </cell>
          <cell r="C318">
            <v>0</v>
          </cell>
          <cell r="D318">
            <v>4026743.4902666397</v>
          </cell>
          <cell r="E318">
            <v>0</v>
          </cell>
          <cell r="F318">
            <v>0</v>
          </cell>
          <cell r="G318">
            <v>0</v>
          </cell>
          <cell r="H318">
            <v>4026743.4902666397</v>
          </cell>
        </row>
        <row r="319">
          <cell r="A319" t="str">
            <v>1.3.2.1</v>
          </cell>
          <cell r="B319" t="str">
            <v xml:space="preserve"> UTILIDADES O PERDIDAS ACUMULADAS </v>
          </cell>
          <cell r="C319">
            <v>0</v>
          </cell>
          <cell r="D319">
            <v>4026743.4902666397</v>
          </cell>
          <cell r="E319">
            <v>0</v>
          </cell>
          <cell r="F319">
            <v>0</v>
          </cell>
          <cell r="G319">
            <v>0</v>
          </cell>
          <cell r="H319">
            <v>4026743.4902666397</v>
          </cell>
        </row>
        <row r="320">
          <cell r="A320" t="str">
            <v>1.3.2.1.1</v>
          </cell>
          <cell r="B320" t="str">
            <v xml:space="preserve"> UTILIDADES RETENIDAS DE EJERCICIOS ANTERIORES </v>
          </cell>
          <cell r="C320">
            <v>0</v>
          </cell>
          <cell r="D320">
            <v>6686091.2041087747</v>
          </cell>
          <cell r="E320">
            <v>0</v>
          </cell>
          <cell r="F320">
            <v>0</v>
          </cell>
          <cell r="G320">
            <v>0</v>
          </cell>
          <cell r="H320">
            <v>6686091.2041087747</v>
          </cell>
        </row>
        <row r="321">
          <cell r="A321" t="str">
            <v>1.3.2.1.1.1</v>
          </cell>
          <cell r="B321" t="str">
            <v>Ejercicio 2017</v>
          </cell>
          <cell r="C321">
            <v>0</v>
          </cell>
          <cell r="D321">
            <v>1032976.6099999999</v>
          </cell>
          <cell r="E321">
            <v>0</v>
          </cell>
          <cell r="F321">
            <v>0</v>
          </cell>
          <cell r="G321">
            <v>0</v>
          </cell>
          <cell r="H321">
            <v>1032976.6099999999</v>
          </cell>
        </row>
        <row r="322">
          <cell r="A322" t="str">
            <v>1.3.2.1.1.2</v>
          </cell>
          <cell r="B322" t="str">
            <v>Ejercicio 2016</v>
          </cell>
          <cell r="C322">
            <v>0</v>
          </cell>
          <cell r="D322">
            <v>690471.02</v>
          </cell>
          <cell r="E322">
            <v>0</v>
          </cell>
          <cell r="F322">
            <v>0</v>
          </cell>
          <cell r="G322">
            <v>0</v>
          </cell>
          <cell r="H322">
            <v>690471.02</v>
          </cell>
        </row>
        <row r="323">
          <cell r="A323" t="str">
            <v>1.3.2.1.1.3</v>
          </cell>
          <cell r="B323" t="str">
            <v>Ejercicio 2015</v>
          </cell>
          <cell r="C323">
            <v>0</v>
          </cell>
          <cell r="D323">
            <v>412876.97</v>
          </cell>
          <cell r="E323">
            <v>0</v>
          </cell>
          <cell r="F323">
            <v>0</v>
          </cell>
          <cell r="G323">
            <v>0</v>
          </cell>
          <cell r="H323">
            <v>412876.97</v>
          </cell>
        </row>
        <row r="324">
          <cell r="A324" t="str">
            <v>1.3.2.1.1.4</v>
          </cell>
          <cell r="B324" t="str">
            <v>Ejercicio 2014</v>
          </cell>
          <cell r="C324">
            <v>0</v>
          </cell>
          <cell r="D324">
            <v>111882.62</v>
          </cell>
          <cell r="E324">
            <v>0</v>
          </cell>
          <cell r="F324">
            <v>0</v>
          </cell>
          <cell r="G324">
            <v>0</v>
          </cell>
          <cell r="H324">
            <v>111882.62</v>
          </cell>
        </row>
        <row r="325">
          <cell r="A325" t="str">
            <v>1.3.2.1.1.5</v>
          </cell>
          <cell r="B325" t="str">
            <v>Ejercicio 2013</v>
          </cell>
          <cell r="C325">
            <v>0</v>
          </cell>
          <cell r="D325">
            <v>7310.9</v>
          </cell>
          <cell r="E325">
            <v>0</v>
          </cell>
          <cell r="F325">
            <v>0</v>
          </cell>
          <cell r="G325">
            <v>0</v>
          </cell>
          <cell r="H325">
            <v>7310.9</v>
          </cell>
        </row>
        <row r="326">
          <cell r="A326" t="str">
            <v>1.3.2.1.1.6</v>
          </cell>
          <cell r="B326" t="str">
            <v>Ejercicio 2011</v>
          </cell>
          <cell r="C326">
            <v>0</v>
          </cell>
          <cell r="D326">
            <v>1126263.18</v>
          </cell>
          <cell r="E326">
            <v>0</v>
          </cell>
          <cell r="F326">
            <v>0</v>
          </cell>
          <cell r="G326">
            <v>0</v>
          </cell>
          <cell r="H326">
            <v>1126263.18</v>
          </cell>
        </row>
        <row r="327">
          <cell r="A327" t="str">
            <v>1.3.2.1.1.7</v>
          </cell>
          <cell r="B327" t="str">
            <v>Ejercicio 2010</v>
          </cell>
          <cell r="C327">
            <v>0</v>
          </cell>
          <cell r="D327">
            <v>2877738</v>
          </cell>
          <cell r="E327">
            <v>0</v>
          </cell>
          <cell r="F327">
            <v>0</v>
          </cell>
          <cell r="G327">
            <v>0</v>
          </cell>
          <cell r="H327">
            <v>2877738</v>
          </cell>
        </row>
        <row r="328">
          <cell r="A328" t="str">
            <v>1.3.2.1.1.8</v>
          </cell>
          <cell r="B328" t="str">
            <v>Ejercicio 2018</v>
          </cell>
          <cell r="C328">
            <v>0</v>
          </cell>
          <cell r="D328">
            <v>426571.9041087745</v>
          </cell>
          <cell r="E328">
            <v>0</v>
          </cell>
          <cell r="F328">
            <v>0</v>
          </cell>
          <cell r="G328">
            <v>0</v>
          </cell>
          <cell r="H328">
            <v>426571.9041087745</v>
          </cell>
        </row>
        <row r="329">
          <cell r="A329" t="str">
            <v>1.3.2.1.2</v>
          </cell>
          <cell r="B329" t="str">
            <v xml:space="preserve"> PERDIDAS ACUMULADAS DE EJERCICIOS ANTERIORES </v>
          </cell>
          <cell r="C329">
            <v>2659347.7138421349</v>
          </cell>
          <cell r="D329">
            <v>0</v>
          </cell>
          <cell r="E329">
            <v>0</v>
          </cell>
          <cell r="F329">
            <v>0</v>
          </cell>
          <cell r="G329">
            <v>2659347.7138421349</v>
          </cell>
          <cell r="H329">
            <v>0</v>
          </cell>
        </row>
        <row r="330">
          <cell r="A330" t="str">
            <v>1.3.2.1.2.1</v>
          </cell>
          <cell r="B330" t="str">
            <v>Ejercicio 2019</v>
          </cell>
          <cell r="C330">
            <v>1350488.132702125</v>
          </cell>
          <cell r="D330">
            <v>0</v>
          </cell>
          <cell r="E330">
            <v>0</v>
          </cell>
          <cell r="F330">
            <v>0</v>
          </cell>
          <cell r="G330">
            <v>1350488.132702125</v>
          </cell>
          <cell r="H330">
            <v>0</v>
          </cell>
        </row>
        <row r="331">
          <cell r="A331" t="str">
            <v>1.3.2.1.2.2</v>
          </cell>
          <cell r="B331" t="str">
            <v>Ejercicio 2020</v>
          </cell>
          <cell r="C331">
            <v>1308859.5811400099</v>
          </cell>
          <cell r="D331">
            <v>0</v>
          </cell>
          <cell r="E331">
            <v>0</v>
          </cell>
          <cell r="F331">
            <v>0</v>
          </cell>
          <cell r="G331">
            <v>1308859.5811400099</v>
          </cell>
          <cell r="H331">
            <v>0</v>
          </cell>
        </row>
        <row r="332">
          <cell r="A332" t="str">
            <v>2.1</v>
          </cell>
          <cell r="B332" t="str">
            <v xml:space="preserve"> VENTAS O INGRESOS NETOS </v>
          </cell>
          <cell r="C332">
            <v>0</v>
          </cell>
          <cell r="D332">
            <v>12313310.550177628</v>
          </cell>
          <cell r="E332">
            <v>0</v>
          </cell>
          <cell r="F332">
            <v>2450345.4077000008</v>
          </cell>
          <cell r="G332">
            <v>0</v>
          </cell>
          <cell r="H332">
            <v>14763655.95787763</v>
          </cell>
        </row>
        <row r="333">
          <cell r="A333" t="str">
            <v>2.1.1</v>
          </cell>
          <cell r="B333" t="str">
            <v xml:space="preserve"> VENTAS NETAS DE MERCANCIA </v>
          </cell>
          <cell r="C333">
            <v>0</v>
          </cell>
          <cell r="D333">
            <v>10458008.551577628</v>
          </cell>
          <cell r="E333">
            <v>0</v>
          </cell>
          <cell r="F333">
            <v>2280961.597300001</v>
          </cell>
          <cell r="G333">
            <v>0</v>
          </cell>
          <cell r="H333">
            <v>12738970.14887763</v>
          </cell>
        </row>
        <row r="334">
          <cell r="A334" t="str">
            <v>2.1.1.1</v>
          </cell>
          <cell r="B334" t="str">
            <v xml:space="preserve"> VENTAS NETAS DE MERCANCIAS NACIONALES </v>
          </cell>
          <cell r="C334">
            <v>0</v>
          </cell>
          <cell r="D334">
            <v>10458008.551577628</v>
          </cell>
          <cell r="E334">
            <v>0</v>
          </cell>
          <cell r="F334">
            <v>2280961.597300001</v>
          </cell>
          <cell r="G334">
            <v>0</v>
          </cell>
          <cell r="H334">
            <v>12738970.14887763</v>
          </cell>
        </row>
        <row r="335">
          <cell r="A335" t="str">
            <v>2.1.1.1.1</v>
          </cell>
          <cell r="B335" t="str">
            <v xml:space="preserve"> VENTAS Y/O SERVICIOS GRAVADOS A LA TASA GENERAL </v>
          </cell>
          <cell r="C335">
            <v>0</v>
          </cell>
          <cell r="D335">
            <v>10590810.571580628</v>
          </cell>
          <cell r="E335">
            <v>0</v>
          </cell>
          <cell r="F335">
            <v>2280961.597300001</v>
          </cell>
          <cell r="G335">
            <v>0</v>
          </cell>
          <cell r="H335">
            <v>12871772.16888063</v>
          </cell>
        </row>
        <row r="336">
          <cell r="A336" t="str">
            <v>2.1.1.1.1.1</v>
          </cell>
          <cell r="B336" t="str">
            <v>VENTAS Y/O SERVICIOS GRAVADOS A LA TASA GENERAL DE CONTADO</v>
          </cell>
          <cell r="C336">
            <v>0</v>
          </cell>
          <cell r="D336">
            <v>4025030.7450799588</v>
          </cell>
          <cell r="E336">
            <v>0</v>
          </cell>
          <cell r="F336">
            <v>401088.58730000001</v>
          </cell>
          <cell r="G336">
            <v>0</v>
          </cell>
          <cell r="H336">
            <v>4426119.3323799586</v>
          </cell>
        </row>
        <row r="337">
          <cell r="A337" t="str">
            <v>2.1.1.1.1.2</v>
          </cell>
          <cell r="B337" t="str">
            <v>VENTAS Y/O SERVICIOS GRAVADOS A LA TASA GENERAL A CREDITO</v>
          </cell>
          <cell r="C337">
            <v>0</v>
          </cell>
          <cell r="D337">
            <v>6565779.8265006691</v>
          </cell>
          <cell r="E337">
            <v>0</v>
          </cell>
          <cell r="F337">
            <v>1879873.0100000009</v>
          </cell>
          <cell r="G337">
            <v>0</v>
          </cell>
          <cell r="H337">
            <v>8445652.8365006708</v>
          </cell>
        </row>
        <row r="338">
          <cell r="A338" t="str">
            <v>2.1.1.1.4</v>
          </cell>
          <cell r="B338" t="str">
            <v xml:space="preserve"> DEVOLUCIONES, REBAJAS Y BONIFICACIONES SOBRE VENTAS NACIONALES </v>
          </cell>
          <cell r="C338">
            <v>132802.02000300004</v>
          </cell>
          <cell r="D338">
            <v>0</v>
          </cell>
          <cell r="E338">
            <v>0</v>
          </cell>
          <cell r="F338">
            <v>0</v>
          </cell>
          <cell r="G338">
            <v>132802.02000300004</v>
          </cell>
          <cell r="H338">
            <v>0</v>
          </cell>
        </row>
        <row r="339">
          <cell r="A339" t="str">
            <v>2.1.1.1.4.1</v>
          </cell>
          <cell r="B339" t="str">
            <v xml:space="preserve"> DEVOLUCIONES SOBRE VENTAS NACIONALES </v>
          </cell>
          <cell r="C339">
            <v>126222.02000000002</v>
          </cell>
          <cell r="D339">
            <v>0</v>
          </cell>
          <cell r="E339">
            <v>0</v>
          </cell>
          <cell r="F339">
            <v>0</v>
          </cell>
          <cell r="G339">
            <v>126222.02000000002</v>
          </cell>
          <cell r="H339">
            <v>0</v>
          </cell>
        </row>
        <row r="340">
          <cell r="A340" t="str">
            <v>2.1.1.1.4.1.1</v>
          </cell>
          <cell r="B340" t="str">
            <v>DEVOLUCIONES SOBRE VENTAS NACIONALES A LA TASA GENERAL</v>
          </cell>
          <cell r="C340">
            <v>126222.02000000002</v>
          </cell>
          <cell r="D340">
            <v>0</v>
          </cell>
          <cell r="E340">
            <v>0</v>
          </cell>
          <cell r="F340">
            <v>0</v>
          </cell>
          <cell r="G340">
            <v>126222.02000000002</v>
          </cell>
          <cell r="H340">
            <v>0</v>
          </cell>
        </row>
        <row r="341">
          <cell r="A341" t="str">
            <v>2.1.1.1.4.2</v>
          </cell>
          <cell r="B341" t="str">
            <v xml:space="preserve"> DESCUENTO COMERCIAL SOBRE VENTAS NACIONALES </v>
          </cell>
          <cell r="C341">
            <v>6580.0000030000228</v>
          </cell>
          <cell r="D341">
            <v>0</v>
          </cell>
          <cell r="E341">
            <v>0</v>
          </cell>
          <cell r="F341">
            <v>0</v>
          </cell>
          <cell r="G341">
            <v>6580.0000030000228</v>
          </cell>
          <cell r="H341">
            <v>0</v>
          </cell>
        </row>
        <row r="342">
          <cell r="A342" t="str">
            <v>2.1.1.1.4.2.1</v>
          </cell>
          <cell r="B342" t="str">
            <v>DESCUENTO COMERCIAL SOBRE VENTAS NACIONALES A LA TASA GENERAL</v>
          </cell>
          <cell r="C342">
            <v>6580.0000030000228</v>
          </cell>
          <cell r="D342">
            <v>0</v>
          </cell>
          <cell r="E342">
            <v>0</v>
          </cell>
          <cell r="F342">
            <v>0</v>
          </cell>
          <cell r="G342">
            <v>6580.0000030000228</v>
          </cell>
          <cell r="H342">
            <v>0</v>
          </cell>
        </row>
        <row r="343">
          <cell r="A343" t="str">
            <v>2.1.2</v>
          </cell>
          <cell r="B343" t="str">
            <v xml:space="preserve"> INGRESOS NETOS POR: </v>
          </cell>
          <cell r="C343">
            <v>0</v>
          </cell>
          <cell r="D343">
            <v>1855301.9986</v>
          </cell>
          <cell r="E343">
            <v>0</v>
          </cell>
          <cell r="F343">
            <v>169383.81039999999</v>
          </cell>
          <cell r="G343">
            <v>0</v>
          </cell>
          <cell r="H343">
            <v>2024685.8089999999</v>
          </cell>
        </row>
        <row r="344">
          <cell r="A344" t="str">
            <v>2.1.2.20</v>
          </cell>
          <cell r="B344" t="str">
            <v xml:space="preserve"> SERVICIOS EN GENERAL </v>
          </cell>
          <cell r="C344">
            <v>0</v>
          </cell>
          <cell r="D344">
            <v>1816048.6686</v>
          </cell>
          <cell r="E344">
            <v>0</v>
          </cell>
          <cell r="F344">
            <v>162183.81039999999</v>
          </cell>
          <cell r="G344">
            <v>0</v>
          </cell>
          <cell r="H344">
            <v>1978232.4789999998</v>
          </cell>
        </row>
        <row r="345">
          <cell r="A345" t="str">
            <v>2.1.2.20.1</v>
          </cell>
          <cell r="B345" t="str">
            <v xml:space="preserve"> SERVICIOS EN GENERAL </v>
          </cell>
          <cell r="C345">
            <v>0</v>
          </cell>
          <cell r="D345">
            <v>1816048.6686</v>
          </cell>
          <cell r="E345">
            <v>0</v>
          </cell>
          <cell r="F345">
            <v>162183.81039999999</v>
          </cell>
          <cell r="G345">
            <v>0</v>
          </cell>
          <cell r="H345">
            <v>1978232.4789999998</v>
          </cell>
        </row>
        <row r="346">
          <cell r="A346" t="str">
            <v>2.1.2.20.1.7</v>
          </cell>
          <cell r="B346" t="str">
            <v>USO DE LENTE DE 2.4,  2.7, 2.9 MM</v>
          </cell>
          <cell r="C346">
            <v>0</v>
          </cell>
          <cell r="D346">
            <v>21120.69000000001</v>
          </cell>
          <cell r="E346">
            <v>0</v>
          </cell>
          <cell r="F346">
            <v>3500</v>
          </cell>
          <cell r="G346">
            <v>0</v>
          </cell>
          <cell r="H346">
            <v>24620.69000000001</v>
          </cell>
        </row>
        <row r="347">
          <cell r="A347" t="str">
            <v>2.1.2.20.1.9</v>
          </cell>
          <cell r="B347" t="str">
            <v>USO DE SILLA DE PLAYA.</v>
          </cell>
          <cell r="C347">
            <v>0</v>
          </cell>
          <cell r="D347">
            <v>247922.06889999984</v>
          </cell>
          <cell r="E347">
            <v>0</v>
          </cell>
          <cell r="F347">
            <v>26905.172399999999</v>
          </cell>
          <cell r="G347">
            <v>0</v>
          </cell>
          <cell r="H347">
            <v>274827.24129999982</v>
          </cell>
        </row>
        <row r="348">
          <cell r="A348" t="str">
            <v>2.1.2.20.1.16</v>
          </cell>
          <cell r="B348" t="str">
            <v>RENTA DE EJERCITADOR PARA REHABILITACION DE RODILLA (POR DIA SUBSECUENTE)</v>
          </cell>
          <cell r="C348">
            <v>0</v>
          </cell>
          <cell r="D348">
            <v>85295.000000000058</v>
          </cell>
          <cell r="E348">
            <v>0</v>
          </cell>
          <cell r="F348">
            <v>12360</v>
          </cell>
          <cell r="G348">
            <v>0</v>
          </cell>
          <cell r="H348">
            <v>97655.000000000058</v>
          </cell>
        </row>
        <row r="349">
          <cell r="A349" t="str">
            <v>2.1.2.20.1.19</v>
          </cell>
          <cell r="B349" t="str">
            <v>RENTA DE EJERCITADOR PARA REHABILITACION DE RODILLA (POR PRIMER DIA DE USO)</v>
          </cell>
          <cell r="C349">
            <v>0</v>
          </cell>
          <cell r="D349">
            <v>31737.812399999995</v>
          </cell>
          <cell r="E349">
            <v>0</v>
          </cell>
          <cell r="F349">
            <v>5231.8621000000003</v>
          </cell>
          <cell r="G349">
            <v>0</v>
          </cell>
          <cell r="H349">
            <v>36969.674499999994</v>
          </cell>
        </row>
        <row r="350">
          <cell r="A350" t="str">
            <v>2.1.2.20.1.31</v>
          </cell>
          <cell r="B350" t="str">
            <v>USO DE TORNIQUETE (KIDE)</v>
          </cell>
          <cell r="C350">
            <v>0</v>
          </cell>
          <cell r="D350">
            <v>10944</v>
          </cell>
          <cell r="E350">
            <v>0</v>
          </cell>
          <cell r="F350">
            <v>0</v>
          </cell>
          <cell r="G350">
            <v>0</v>
          </cell>
          <cell r="H350">
            <v>10944</v>
          </cell>
        </row>
        <row r="351">
          <cell r="A351" t="str">
            <v>2.1.2.20.1.32</v>
          </cell>
          <cell r="B351" t="str">
            <v>RENTA DE TORRE CON EQUIPO PARA CIRUGIA</v>
          </cell>
          <cell r="C351">
            <v>0</v>
          </cell>
          <cell r="D351">
            <v>553869</v>
          </cell>
          <cell r="E351">
            <v>0</v>
          </cell>
          <cell r="F351">
            <v>36296</v>
          </cell>
          <cell r="G351">
            <v>0</v>
          </cell>
          <cell r="H351">
            <v>590165</v>
          </cell>
        </row>
        <row r="352">
          <cell r="A352" t="str">
            <v>2.1.2.20.1.42</v>
          </cell>
          <cell r="B352" t="str">
            <v>SERVICIO DE ESTERILIZACION DE INSTRUMENTAL</v>
          </cell>
          <cell r="C352">
            <v>0</v>
          </cell>
          <cell r="D352">
            <v>43909.641600000003</v>
          </cell>
          <cell r="E352">
            <v>0</v>
          </cell>
          <cell r="F352">
            <v>0</v>
          </cell>
          <cell r="G352">
            <v>0</v>
          </cell>
          <cell r="H352">
            <v>43909.641600000003</v>
          </cell>
        </row>
        <row r="353">
          <cell r="A353" t="str">
            <v>2.1.2.20.1.47</v>
          </cell>
          <cell r="B353" t="str">
            <v>USO DE GRUA DE HOMBRO</v>
          </cell>
          <cell r="C353">
            <v>0</v>
          </cell>
          <cell r="D353">
            <v>5932.5</v>
          </cell>
          <cell r="E353">
            <v>0</v>
          </cell>
          <cell r="F353">
            <v>0</v>
          </cell>
          <cell r="G353">
            <v>0</v>
          </cell>
          <cell r="H353">
            <v>5932.5</v>
          </cell>
        </row>
        <row r="354">
          <cell r="A354" t="str">
            <v>2.1.2.20.1.52</v>
          </cell>
          <cell r="B354" t="str">
            <v>RENTA DE EQUIPO DE ARTROSCOPIA Y PLASTIA DE LIGAMENTO, HTH,</v>
          </cell>
          <cell r="C354">
            <v>0</v>
          </cell>
          <cell r="D354">
            <v>48000</v>
          </cell>
          <cell r="E354">
            <v>0</v>
          </cell>
          <cell r="F354">
            <v>0</v>
          </cell>
          <cell r="G354">
            <v>0</v>
          </cell>
          <cell r="H354">
            <v>48000</v>
          </cell>
        </row>
        <row r="355">
          <cell r="A355" t="str">
            <v>2.1.2.20.1.55</v>
          </cell>
          <cell r="B355" t="str">
            <v>RENTA  DE EQUIPO DE ARTROSCOPIA BASICO.</v>
          </cell>
          <cell r="C355">
            <v>0</v>
          </cell>
          <cell r="D355">
            <v>98396.551800000016</v>
          </cell>
          <cell r="E355">
            <v>0</v>
          </cell>
          <cell r="F355">
            <v>12043.103499999999</v>
          </cell>
          <cell r="G355">
            <v>0</v>
          </cell>
          <cell r="H355">
            <v>110439.65530000001</v>
          </cell>
        </row>
        <row r="356">
          <cell r="A356" t="str">
            <v>2.1.2.20.1.57</v>
          </cell>
          <cell r="B356" t="str">
            <v>USO  DE SIERRA NEUMATICA</v>
          </cell>
          <cell r="C356">
            <v>0</v>
          </cell>
          <cell r="D356">
            <v>23825</v>
          </cell>
          <cell r="E356">
            <v>0</v>
          </cell>
          <cell r="F356">
            <v>2500</v>
          </cell>
          <cell r="G356">
            <v>0</v>
          </cell>
          <cell r="H356">
            <v>26325</v>
          </cell>
        </row>
        <row r="357">
          <cell r="A357" t="str">
            <v>2.1.2.20.1.59</v>
          </cell>
          <cell r="B357" t="str">
            <v>TORRE PARA ARTROSCOPIA DE RODILLA</v>
          </cell>
          <cell r="C357">
            <v>0</v>
          </cell>
          <cell r="D357">
            <v>50092</v>
          </cell>
          <cell r="E357">
            <v>0</v>
          </cell>
          <cell r="F357">
            <v>0</v>
          </cell>
          <cell r="G357">
            <v>0</v>
          </cell>
          <cell r="H357">
            <v>50092</v>
          </cell>
        </row>
        <row r="358">
          <cell r="A358" t="str">
            <v>2.1.2.20.1.61</v>
          </cell>
          <cell r="B358" t="str">
            <v>USO DE PERFORADOR</v>
          </cell>
          <cell r="C358">
            <v>0</v>
          </cell>
          <cell r="D358">
            <v>69066.989999999991</v>
          </cell>
          <cell r="E358">
            <v>0</v>
          </cell>
          <cell r="F358">
            <v>5150</v>
          </cell>
          <cell r="G358">
            <v>0</v>
          </cell>
          <cell r="H358">
            <v>74216.989999999991</v>
          </cell>
        </row>
        <row r="359">
          <cell r="A359" t="str">
            <v>2.1.2.20.1.62</v>
          </cell>
          <cell r="B359" t="str">
            <v>RENTA CHAROLA CON INSTRUMETAL.</v>
          </cell>
          <cell r="C359">
            <v>0</v>
          </cell>
          <cell r="D359">
            <v>8500</v>
          </cell>
          <cell r="E359">
            <v>0</v>
          </cell>
          <cell r="F359">
            <v>0</v>
          </cell>
          <cell r="G359">
            <v>0</v>
          </cell>
          <cell r="H359">
            <v>8500</v>
          </cell>
        </row>
        <row r="360">
          <cell r="A360" t="str">
            <v>2.1.2.20.1.63</v>
          </cell>
          <cell r="B360" t="str">
            <v>USO DE SPIDER</v>
          </cell>
          <cell r="C360">
            <v>0</v>
          </cell>
          <cell r="D360">
            <v>128507.41390000004</v>
          </cell>
          <cell r="E360">
            <v>0</v>
          </cell>
          <cell r="F360">
            <v>13197.672399999999</v>
          </cell>
          <cell r="G360">
            <v>0</v>
          </cell>
          <cell r="H360">
            <v>141705.08630000005</v>
          </cell>
        </row>
        <row r="361">
          <cell r="A361" t="str">
            <v>2.1.2.20.1.74</v>
          </cell>
          <cell r="B361" t="str">
            <v>USO DE SUJETADOR DE PIERNA</v>
          </cell>
          <cell r="C361">
            <v>0</v>
          </cell>
          <cell r="D361">
            <v>1200</v>
          </cell>
          <cell r="E361">
            <v>0</v>
          </cell>
          <cell r="F361">
            <v>0</v>
          </cell>
          <cell r="G361">
            <v>0</v>
          </cell>
          <cell r="H361">
            <v>1200</v>
          </cell>
        </row>
        <row r="362">
          <cell r="A362" t="str">
            <v>2.1.2.20.1.76</v>
          </cell>
          <cell r="B362" t="str">
            <v>EQUIPO DE VISUALIZACION. (PARA ARTROSCOPIA)</v>
          </cell>
          <cell r="C362">
            <v>0</v>
          </cell>
          <cell r="D362">
            <v>4500</v>
          </cell>
          <cell r="E362">
            <v>0</v>
          </cell>
          <cell r="F362">
            <v>0</v>
          </cell>
          <cell r="G362">
            <v>0</v>
          </cell>
          <cell r="H362">
            <v>4500</v>
          </cell>
        </row>
        <row r="363">
          <cell r="A363" t="str">
            <v>2.1.2.20.1.79</v>
          </cell>
          <cell r="B363" t="str">
            <v>VIATICOS HOSPEDAJE</v>
          </cell>
          <cell r="C363">
            <v>0</v>
          </cell>
          <cell r="D363">
            <v>3000</v>
          </cell>
          <cell r="E363">
            <v>0</v>
          </cell>
          <cell r="F363">
            <v>0</v>
          </cell>
          <cell r="G363">
            <v>0</v>
          </cell>
          <cell r="H363">
            <v>3000</v>
          </cell>
        </row>
        <row r="364">
          <cell r="A364" t="str">
            <v>2.1.2.20.1.83</v>
          </cell>
          <cell r="B364" t="str">
            <v>RENTA DE ULTRASONIDO PORTATIL</v>
          </cell>
          <cell r="C364">
            <v>0</v>
          </cell>
          <cell r="D364">
            <v>3500</v>
          </cell>
          <cell r="E364">
            <v>0</v>
          </cell>
          <cell r="F364">
            <v>0</v>
          </cell>
          <cell r="G364">
            <v>0</v>
          </cell>
          <cell r="H364">
            <v>3500</v>
          </cell>
        </row>
        <row r="365">
          <cell r="A365" t="str">
            <v>2.1.2.20.1.85</v>
          </cell>
          <cell r="B365" t="str">
            <v>RENTA DE EQUIPO PARA ARTROSCOPIA</v>
          </cell>
          <cell r="C365">
            <v>0</v>
          </cell>
          <cell r="D365">
            <v>360000</v>
          </cell>
          <cell r="E365">
            <v>0</v>
          </cell>
          <cell r="F365">
            <v>45000</v>
          </cell>
          <cell r="G365">
            <v>0</v>
          </cell>
          <cell r="H365">
            <v>405000</v>
          </cell>
        </row>
        <row r="366">
          <cell r="A366" t="str">
            <v>2.1.2.20.1.89</v>
          </cell>
          <cell r="B366" t="str">
            <v>SPIDER</v>
          </cell>
          <cell r="C366">
            <v>0</v>
          </cell>
          <cell r="D366">
            <v>7420</v>
          </cell>
          <cell r="E366">
            <v>0</v>
          </cell>
          <cell r="F366">
            <v>0</v>
          </cell>
          <cell r="G366">
            <v>0</v>
          </cell>
          <cell r="H366">
            <v>7420</v>
          </cell>
        </row>
        <row r="367">
          <cell r="A367" t="str">
            <v>2.1.2.20.1.90</v>
          </cell>
          <cell r="B367" t="str">
            <v>SILLA DE PLAYA</v>
          </cell>
          <cell r="C367">
            <v>0</v>
          </cell>
          <cell r="D367">
            <v>6360</v>
          </cell>
          <cell r="E367">
            <v>0</v>
          </cell>
          <cell r="F367">
            <v>0</v>
          </cell>
          <cell r="G367">
            <v>0</v>
          </cell>
          <cell r="H367">
            <v>6360</v>
          </cell>
        </row>
        <row r="368">
          <cell r="A368" t="str">
            <v>2.1.2.20.1.91</v>
          </cell>
          <cell r="B368" t="str">
            <v>MEMORIA USB GRABACION</v>
          </cell>
          <cell r="C368">
            <v>0</v>
          </cell>
          <cell r="D368">
            <v>300</v>
          </cell>
          <cell r="E368">
            <v>0</v>
          </cell>
          <cell r="F368">
            <v>0</v>
          </cell>
          <cell r="G368">
            <v>0</v>
          </cell>
          <cell r="H368">
            <v>300</v>
          </cell>
        </row>
        <row r="369">
          <cell r="A369" t="str">
            <v>2.1.2.20.1.92</v>
          </cell>
          <cell r="B369" t="str">
            <v>RENTA DE EQUIPO/INSTRUMENTAL PARA TORNILLO CANULADO</v>
          </cell>
          <cell r="C369">
            <v>0</v>
          </cell>
          <cell r="D369">
            <v>2650</v>
          </cell>
          <cell r="E369">
            <v>0</v>
          </cell>
          <cell r="F369">
            <v>0</v>
          </cell>
          <cell r="G369">
            <v>0</v>
          </cell>
          <cell r="H369">
            <v>2650</v>
          </cell>
        </row>
        <row r="370">
          <cell r="A370" t="str">
            <v>2.1.2.22</v>
          </cell>
          <cell r="B370" t="str">
            <v xml:space="preserve"> OTROS INGRESOS NETOS </v>
          </cell>
          <cell r="C370">
            <v>0</v>
          </cell>
          <cell r="D370">
            <v>39253.33</v>
          </cell>
          <cell r="E370">
            <v>0</v>
          </cell>
          <cell r="F370">
            <v>7200</v>
          </cell>
          <cell r="G370">
            <v>0</v>
          </cell>
          <cell r="H370">
            <v>46453.33</v>
          </cell>
        </row>
        <row r="371">
          <cell r="A371" t="str">
            <v>2.1.2.22.1</v>
          </cell>
          <cell r="B371" t="str">
            <v xml:space="preserve"> OTROS INGRESOS </v>
          </cell>
          <cell r="C371">
            <v>0</v>
          </cell>
          <cell r="D371">
            <v>39253.33</v>
          </cell>
          <cell r="E371">
            <v>0</v>
          </cell>
          <cell r="F371">
            <v>7200</v>
          </cell>
          <cell r="G371">
            <v>0</v>
          </cell>
          <cell r="H371">
            <v>46453.33</v>
          </cell>
        </row>
        <row r="372">
          <cell r="A372" t="str">
            <v>2.1.2.22.1.1</v>
          </cell>
          <cell r="B372" t="str">
            <v>SERVICIO DE ENVIO Y/O RECOLECCION</v>
          </cell>
          <cell r="C372">
            <v>0</v>
          </cell>
          <cell r="D372">
            <v>3578.3300000000017</v>
          </cell>
          <cell r="E372">
            <v>0</v>
          </cell>
          <cell r="F372">
            <v>200</v>
          </cell>
          <cell r="G372">
            <v>0</v>
          </cell>
          <cell r="H372">
            <v>3778.3300000000017</v>
          </cell>
        </row>
        <row r="373">
          <cell r="A373" t="str">
            <v>2.1.2.22.1.5</v>
          </cell>
          <cell r="B373" t="str">
            <v>RENTA SUJETADOR DE RODILLA SMITH &amp;amp; NEPHEW</v>
          </cell>
          <cell r="C373">
            <v>0</v>
          </cell>
          <cell r="D373">
            <v>1200</v>
          </cell>
          <cell r="E373">
            <v>0</v>
          </cell>
          <cell r="F373">
            <v>0</v>
          </cell>
          <cell r="G373">
            <v>0</v>
          </cell>
          <cell r="H373">
            <v>1200</v>
          </cell>
        </row>
        <row r="374">
          <cell r="A374" t="str">
            <v>2.1.2.22.1.6</v>
          </cell>
          <cell r="B374" t="str">
            <v>EQUIPO PARA BLOQUEO INTERESCALENICO</v>
          </cell>
          <cell r="C374">
            <v>0</v>
          </cell>
          <cell r="D374">
            <v>34475</v>
          </cell>
          <cell r="E374">
            <v>0</v>
          </cell>
          <cell r="F374">
            <v>7000</v>
          </cell>
          <cell r="G374">
            <v>0</v>
          </cell>
          <cell r="H374">
            <v>41475</v>
          </cell>
        </row>
        <row r="375">
          <cell r="A375" t="str">
            <v>2.2</v>
          </cell>
          <cell r="B375" t="str">
            <v xml:space="preserve"> COSTOS Y GASTOS </v>
          </cell>
          <cell r="C375">
            <v>11631540.024110831</v>
          </cell>
          <cell r="D375">
            <v>0</v>
          </cell>
          <cell r="E375">
            <v>2287069.0830679997</v>
          </cell>
          <cell r="F375">
            <v>0</v>
          </cell>
          <cell r="G375">
            <v>13918609.097178828</v>
          </cell>
          <cell r="H375">
            <v>0</v>
          </cell>
        </row>
        <row r="376">
          <cell r="A376" t="str">
            <v>2.2.1</v>
          </cell>
          <cell r="B376" t="str">
            <v xml:space="preserve"> COSTO DE VENTAS O DE SERVICIOS </v>
          </cell>
          <cell r="C376">
            <v>5570508.4750108272</v>
          </cell>
          <cell r="D376">
            <v>0</v>
          </cell>
          <cell r="E376">
            <v>1599244.3323679999</v>
          </cell>
          <cell r="F376">
            <v>0</v>
          </cell>
          <cell r="G376">
            <v>7169752.8073788267</v>
          </cell>
          <cell r="H376">
            <v>0</v>
          </cell>
        </row>
        <row r="377">
          <cell r="A377" t="str">
            <v>2.2.1.1</v>
          </cell>
          <cell r="B377" t="str">
            <v>COSTO DE VENTAS O DE SERVICIOS</v>
          </cell>
          <cell r="C377">
            <v>5570508.4750108272</v>
          </cell>
          <cell r="D377">
            <v>0</v>
          </cell>
          <cell r="E377">
            <v>1599244.3323679999</v>
          </cell>
          <cell r="F377">
            <v>0</v>
          </cell>
          <cell r="G377">
            <v>7169752.8073788267</v>
          </cell>
          <cell r="H377">
            <v>0</v>
          </cell>
        </row>
        <row r="378">
          <cell r="A378" t="str">
            <v>2.2.2</v>
          </cell>
          <cell r="B378" t="str">
            <v xml:space="preserve"> GASTOS GENERALES </v>
          </cell>
          <cell r="C378">
            <v>6061031.5491000032</v>
          </cell>
          <cell r="D378">
            <v>0</v>
          </cell>
          <cell r="E378">
            <v>687824.75069999974</v>
          </cell>
          <cell r="F378">
            <v>0</v>
          </cell>
          <cell r="G378">
            <v>6748856.2898000022</v>
          </cell>
          <cell r="H378">
            <v>0</v>
          </cell>
        </row>
        <row r="379">
          <cell r="A379" t="str">
            <v>2.2.2.3</v>
          </cell>
          <cell r="B379" t="str">
            <v xml:space="preserve"> GASTOS GENERALES </v>
          </cell>
          <cell r="C379">
            <v>6061031.5491000032</v>
          </cell>
          <cell r="D379">
            <v>0</v>
          </cell>
          <cell r="E379">
            <v>687824.75069999974</v>
          </cell>
          <cell r="F379">
            <v>0</v>
          </cell>
          <cell r="G379">
            <v>6748856.2898000022</v>
          </cell>
          <cell r="H379">
            <v>0</v>
          </cell>
        </row>
        <row r="380">
          <cell r="A380" t="str">
            <v>2.2.2.3.1</v>
          </cell>
          <cell r="B380" t="str">
            <v xml:space="preserve"> BENEFICIOS A LOS EMPLEADOS DIRECTOS </v>
          </cell>
          <cell r="C380">
            <v>976485.05999999575</v>
          </cell>
          <cell r="D380">
            <v>0</v>
          </cell>
          <cell r="E380">
            <v>130071.52</v>
          </cell>
          <cell r="F380">
            <v>0</v>
          </cell>
          <cell r="G380">
            <v>1106556.5799999957</v>
          </cell>
          <cell r="H380">
            <v>0</v>
          </cell>
        </row>
        <row r="381">
          <cell r="A381" t="str">
            <v>2.2.2.3.1.1</v>
          </cell>
          <cell r="B381" t="str">
            <v xml:space="preserve"> SUELDOS Y SALARIOS </v>
          </cell>
          <cell r="C381">
            <v>962462.22999999579</v>
          </cell>
          <cell r="D381">
            <v>0</v>
          </cell>
          <cell r="E381">
            <v>120731.19</v>
          </cell>
          <cell r="F381">
            <v>0</v>
          </cell>
          <cell r="G381">
            <v>1083193.4199999957</v>
          </cell>
          <cell r="H381">
            <v>0</v>
          </cell>
        </row>
        <row r="382">
          <cell r="A382" t="str">
            <v>2.2.2.3.1.1.1</v>
          </cell>
          <cell r="B382" t="str">
            <v>SUELDOS</v>
          </cell>
          <cell r="C382">
            <v>962462.22999999579</v>
          </cell>
          <cell r="D382">
            <v>0</v>
          </cell>
          <cell r="E382">
            <v>120731.19</v>
          </cell>
          <cell r="F382">
            <v>0</v>
          </cell>
          <cell r="G382">
            <v>1083193.4199999957</v>
          </cell>
          <cell r="H382">
            <v>0</v>
          </cell>
        </row>
        <row r="383">
          <cell r="A383" t="str">
            <v>2.2.2.3.1.4</v>
          </cell>
          <cell r="B383" t="str">
            <v>VACACIONES</v>
          </cell>
          <cell r="C383">
            <v>9170.039999999979</v>
          </cell>
          <cell r="D383">
            <v>0</v>
          </cell>
          <cell r="E383">
            <v>4678.97</v>
          </cell>
          <cell r="F383">
            <v>0</v>
          </cell>
          <cell r="G383">
            <v>13849.00999999998</v>
          </cell>
          <cell r="H383">
            <v>0</v>
          </cell>
        </row>
        <row r="384">
          <cell r="A384" t="str">
            <v>2.2.2.3.1.5</v>
          </cell>
          <cell r="B384" t="str">
            <v>PRIMA VACACIONAL</v>
          </cell>
          <cell r="C384">
            <v>3393.4299999999857</v>
          </cell>
          <cell r="D384">
            <v>0</v>
          </cell>
          <cell r="E384">
            <v>2719.23</v>
          </cell>
          <cell r="F384">
            <v>0</v>
          </cell>
          <cell r="G384">
            <v>6112.6599999999853</v>
          </cell>
          <cell r="H384">
            <v>0</v>
          </cell>
        </row>
        <row r="385">
          <cell r="A385" t="str">
            <v>2.2.2.3.1.9</v>
          </cell>
          <cell r="B385" t="str">
            <v>AGUINALDO</v>
          </cell>
          <cell r="C385">
            <v>1459.359999999986</v>
          </cell>
          <cell r="D385">
            <v>0</v>
          </cell>
          <cell r="E385">
            <v>1942.13</v>
          </cell>
          <cell r="F385">
            <v>0</v>
          </cell>
          <cell r="G385">
            <v>3401.4899999999861</v>
          </cell>
          <cell r="H385">
            <v>0</v>
          </cell>
        </row>
        <row r="386">
          <cell r="A386" t="str">
            <v>2.2.2.3.4</v>
          </cell>
          <cell r="B386" t="str">
            <v xml:space="preserve"> IMPUESTOS Y APORTACIONES SOBRE SUELDOS Y SALARIOS </v>
          </cell>
          <cell r="C386">
            <v>235510.10000000003</v>
          </cell>
          <cell r="D386">
            <v>0</v>
          </cell>
          <cell r="E386">
            <v>39814.32</v>
          </cell>
          <cell r="F386">
            <v>0</v>
          </cell>
          <cell r="G386">
            <v>275324.42000000004</v>
          </cell>
          <cell r="H386">
            <v>0</v>
          </cell>
        </row>
        <row r="387">
          <cell r="A387" t="str">
            <v>2.2.2.3.4.1</v>
          </cell>
          <cell r="B387" t="str">
            <v xml:space="preserve"> CUOTAS AL I.M.S.S. </v>
          </cell>
          <cell r="C387">
            <v>109660.66000000002</v>
          </cell>
          <cell r="D387">
            <v>0</v>
          </cell>
          <cell r="E387">
            <v>12266.41</v>
          </cell>
          <cell r="F387">
            <v>0</v>
          </cell>
          <cell r="G387">
            <v>121927.07</v>
          </cell>
          <cell r="H387">
            <v>0</v>
          </cell>
        </row>
        <row r="388">
          <cell r="A388" t="str">
            <v>2.2.2.3.4.1.1</v>
          </cell>
          <cell r="B388" t="str">
            <v>CUOTA FIJA</v>
          </cell>
          <cell r="C388">
            <v>53505.039999999979</v>
          </cell>
          <cell r="D388">
            <v>0</v>
          </cell>
          <cell r="E388">
            <v>6033.24</v>
          </cell>
          <cell r="F388">
            <v>0</v>
          </cell>
          <cell r="G388">
            <v>59538.279999999977</v>
          </cell>
          <cell r="H388">
            <v>0</v>
          </cell>
        </row>
        <row r="389">
          <cell r="A389" t="str">
            <v>2.2.2.3.4.1.2</v>
          </cell>
          <cell r="B389" t="str">
            <v>EXCEDENTE 3 SMGDI</v>
          </cell>
          <cell r="C389">
            <v>3792.1699999999983</v>
          </cell>
          <cell r="D389">
            <v>0</v>
          </cell>
          <cell r="E389">
            <v>421.17</v>
          </cell>
          <cell r="F389">
            <v>0</v>
          </cell>
          <cell r="G389">
            <v>4213.3399999999983</v>
          </cell>
          <cell r="H389">
            <v>0</v>
          </cell>
        </row>
        <row r="390">
          <cell r="A390" t="str">
            <v>2.2.2.3.4.1.3</v>
          </cell>
          <cell r="B390" t="str">
            <v>PRESTACIONES EN DINERO</v>
          </cell>
          <cell r="C390">
            <v>7301.75</v>
          </cell>
          <cell r="D390">
            <v>0</v>
          </cell>
          <cell r="E390">
            <v>815.1</v>
          </cell>
          <cell r="F390">
            <v>0</v>
          </cell>
          <cell r="G390">
            <v>8116.85</v>
          </cell>
          <cell r="H390">
            <v>0</v>
          </cell>
        </row>
        <row r="391">
          <cell r="A391" t="str">
            <v>2.2.2.3.4.1.4</v>
          </cell>
          <cell r="B391" t="str">
            <v>GASTOS MEDICOS PENSIONADOS</v>
          </cell>
          <cell r="C391">
            <v>10952.660000000018</v>
          </cell>
          <cell r="D391">
            <v>0</v>
          </cell>
          <cell r="E391">
            <v>1222.6500000000001</v>
          </cell>
          <cell r="F391">
            <v>0</v>
          </cell>
          <cell r="G391">
            <v>12175.310000000018</v>
          </cell>
          <cell r="H391">
            <v>0</v>
          </cell>
        </row>
        <row r="392">
          <cell r="A392" t="str">
            <v>2.2.2.3.4.1.5</v>
          </cell>
          <cell r="B392" t="str">
            <v>RIESGOS DE TRABAJO</v>
          </cell>
          <cell r="C392">
            <v>5450.5299999999916</v>
          </cell>
          <cell r="D392">
            <v>0</v>
          </cell>
          <cell r="E392">
            <v>580.66</v>
          </cell>
          <cell r="F392">
            <v>0</v>
          </cell>
          <cell r="G392">
            <v>6031.1899999999914</v>
          </cell>
          <cell r="H392">
            <v>0</v>
          </cell>
        </row>
        <row r="393">
          <cell r="A393" t="str">
            <v>2.2.2.3.4.1.6</v>
          </cell>
          <cell r="B393" t="str">
            <v>INVALIDEZ Y VIDA</v>
          </cell>
          <cell r="C393">
            <v>18237.289999999994</v>
          </cell>
          <cell r="D393">
            <v>0</v>
          </cell>
          <cell r="E393">
            <v>2032.3</v>
          </cell>
          <cell r="F393">
            <v>0</v>
          </cell>
          <cell r="G393">
            <v>20269.589999999993</v>
          </cell>
          <cell r="H393">
            <v>0</v>
          </cell>
        </row>
        <row r="394">
          <cell r="A394" t="str">
            <v>2.2.2.3.4.1.7</v>
          </cell>
          <cell r="B394" t="str">
            <v>GUARDERIAS Y PRESTACIONES SOCIALES</v>
          </cell>
          <cell r="C394">
            <v>10421.22000000003</v>
          </cell>
          <cell r="D394">
            <v>0</v>
          </cell>
          <cell r="E394">
            <v>1161.29</v>
          </cell>
          <cell r="F394">
            <v>0</v>
          </cell>
          <cell r="G394">
            <v>11582.510000000031</v>
          </cell>
          <cell r="H394">
            <v>0</v>
          </cell>
        </row>
        <row r="395">
          <cell r="A395" t="str">
            <v>2.2.2.3.4.2</v>
          </cell>
          <cell r="B395" t="str">
            <v xml:space="preserve"> APORTACIONES AL INFONAVIT </v>
          </cell>
          <cell r="C395">
            <v>47461.23000000001</v>
          </cell>
          <cell r="D395">
            <v>0</v>
          </cell>
          <cell r="E395">
            <v>11871.46</v>
          </cell>
          <cell r="F395">
            <v>0</v>
          </cell>
          <cell r="G395">
            <v>59332.690000000017</v>
          </cell>
          <cell r="H395">
            <v>0</v>
          </cell>
        </row>
        <row r="396">
          <cell r="A396" t="str">
            <v>2.2.2.3.4.2.1</v>
          </cell>
          <cell r="B396" t="str">
            <v>INFONAVIT-APORTACION PATRONAL SIN CREDITO</v>
          </cell>
          <cell r="C396">
            <v>19765.649999999994</v>
          </cell>
          <cell r="D396">
            <v>0</v>
          </cell>
          <cell r="E396">
            <v>4440.5600000000004</v>
          </cell>
          <cell r="F396">
            <v>0</v>
          </cell>
          <cell r="G396">
            <v>24206.209999999995</v>
          </cell>
          <cell r="H396">
            <v>0</v>
          </cell>
        </row>
        <row r="397">
          <cell r="A397" t="str">
            <v>2.2.2.3.4.2.2</v>
          </cell>
          <cell r="B397" t="str">
            <v>INFONAVIT-APORTACION PATRONAL CON CREDITO</v>
          </cell>
          <cell r="C397">
            <v>27695.580000000016</v>
          </cell>
          <cell r="D397">
            <v>0</v>
          </cell>
          <cell r="E397">
            <v>7430.9</v>
          </cell>
          <cell r="F397">
            <v>0</v>
          </cell>
          <cell r="G397">
            <v>35126.480000000018</v>
          </cell>
          <cell r="H397">
            <v>0</v>
          </cell>
        </row>
        <row r="398">
          <cell r="A398" t="str">
            <v>2.2.2.3.4.3</v>
          </cell>
          <cell r="B398" t="str">
            <v xml:space="preserve"> APORTACIONES AL SAR </v>
          </cell>
          <cell r="C398">
            <v>48311.210000000006</v>
          </cell>
          <cell r="D398">
            <v>0</v>
          </cell>
          <cell r="E398">
            <v>11774.45</v>
          </cell>
          <cell r="F398">
            <v>0</v>
          </cell>
          <cell r="G398">
            <v>60085.66</v>
          </cell>
          <cell r="H398">
            <v>0</v>
          </cell>
        </row>
        <row r="399">
          <cell r="A399" t="str">
            <v>2.2.2.3.4.3.1</v>
          </cell>
          <cell r="B399" t="str">
            <v>RETIRO</v>
          </cell>
          <cell r="C399">
            <v>18984.440000000017</v>
          </cell>
          <cell r="D399">
            <v>0</v>
          </cell>
          <cell r="E399">
            <v>4748.57</v>
          </cell>
          <cell r="F399">
            <v>0</v>
          </cell>
          <cell r="G399">
            <v>23733.010000000017</v>
          </cell>
          <cell r="H399">
            <v>0</v>
          </cell>
        </row>
        <row r="400">
          <cell r="A400" t="str">
            <v>2.2.2.3.4.3.2</v>
          </cell>
          <cell r="B400" t="str">
            <v>CESANTIA EN EDAD AVANZADA Y VEJEZ</v>
          </cell>
          <cell r="C400">
            <v>29326.76999999999</v>
          </cell>
          <cell r="D400">
            <v>0</v>
          </cell>
          <cell r="E400">
            <v>7025.88</v>
          </cell>
          <cell r="F400">
            <v>0</v>
          </cell>
          <cell r="G400">
            <v>36352.649999999987</v>
          </cell>
          <cell r="H400">
            <v>0</v>
          </cell>
        </row>
        <row r="401">
          <cell r="A401" t="str">
            <v>2.2.2.3.4.4</v>
          </cell>
          <cell r="B401" t="str">
            <v>IMPUESTO ESTATAL SOBRE NOMINAS</v>
          </cell>
          <cell r="C401">
            <v>30077</v>
          </cell>
          <cell r="D401">
            <v>0</v>
          </cell>
          <cell r="E401">
            <v>3902</v>
          </cell>
          <cell r="F401">
            <v>0</v>
          </cell>
          <cell r="G401">
            <v>33979</v>
          </cell>
          <cell r="H401">
            <v>0</v>
          </cell>
        </row>
        <row r="402">
          <cell r="A402" t="str">
            <v>2.2.2.3.5</v>
          </cell>
          <cell r="B402" t="str">
            <v xml:space="preserve"> SERVICIOS ADMINISTRATIVOS </v>
          </cell>
          <cell r="C402">
            <v>2523679.3703000024</v>
          </cell>
          <cell r="D402">
            <v>0</v>
          </cell>
          <cell r="E402">
            <v>293341</v>
          </cell>
          <cell r="F402">
            <v>0</v>
          </cell>
          <cell r="G402">
            <v>2817020.3703000024</v>
          </cell>
          <cell r="H402">
            <v>0</v>
          </cell>
        </row>
        <row r="403">
          <cell r="A403" t="str">
            <v>2.2.2.3.5.1</v>
          </cell>
          <cell r="B403" t="str">
            <v>SERVICIOS ADMINISTRATIVOS</v>
          </cell>
          <cell r="C403">
            <v>2523679.3703000024</v>
          </cell>
          <cell r="D403">
            <v>0</v>
          </cell>
          <cell r="E403">
            <v>293341</v>
          </cell>
          <cell r="F403">
            <v>0</v>
          </cell>
          <cell r="G403">
            <v>2817020.3703000024</v>
          </cell>
          <cell r="H403">
            <v>0</v>
          </cell>
        </row>
        <row r="404">
          <cell r="A404" t="str">
            <v>2.2.2.3.6</v>
          </cell>
          <cell r="B404" t="str">
            <v xml:space="preserve"> HONORARIOS </v>
          </cell>
          <cell r="C404">
            <v>172316.5</v>
          </cell>
          <cell r="D404">
            <v>0</v>
          </cell>
          <cell r="E404">
            <v>21400</v>
          </cell>
          <cell r="F404">
            <v>0</v>
          </cell>
          <cell r="G404">
            <v>193716.5</v>
          </cell>
          <cell r="H404">
            <v>0</v>
          </cell>
        </row>
        <row r="405">
          <cell r="A405" t="str">
            <v>2.2.2.3.6.1</v>
          </cell>
          <cell r="B405" t="str">
            <v xml:space="preserve"> HONORARIOS A PERSONAS FISICAS </v>
          </cell>
          <cell r="C405">
            <v>33716.5</v>
          </cell>
          <cell r="D405">
            <v>0</v>
          </cell>
          <cell r="E405">
            <v>0</v>
          </cell>
          <cell r="F405">
            <v>0</v>
          </cell>
          <cell r="G405">
            <v>33716.5</v>
          </cell>
          <cell r="H405">
            <v>0</v>
          </cell>
        </row>
        <row r="406">
          <cell r="A406" t="str">
            <v>2.2.2.3.6.1.1</v>
          </cell>
          <cell r="B406" t="str">
            <v>HONORARIOS A PERSONAS FISICAS RESIDENTES NACIONALES</v>
          </cell>
          <cell r="C406">
            <v>33716.5</v>
          </cell>
          <cell r="D406">
            <v>0</v>
          </cell>
          <cell r="E406">
            <v>0</v>
          </cell>
          <cell r="F406">
            <v>0</v>
          </cell>
          <cell r="G406">
            <v>33716.5</v>
          </cell>
          <cell r="H406">
            <v>0</v>
          </cell>
        </row>
        <row r="407">
          <cell r="A407" t="str">
            <v>2.2.2.3.6.2</v>
          </cell>
          <cell r="B407" t="str">
            <v xml:space="preserve"> HONORARIOS A PERSONAS MORALES </v>
          </cell>
          <cell r="C407">
            <v>138600</v>
          </cell>
          <cell r="D407">
            <v>0</v>
          </cell>
          <cell r="E407">
            <v>21400</v>
          </cell>
          <cell r="F407">
            <v>0</v>
          </cell>
          <cell r="G407">
            <v>160000</v>
          </cell>
          <cell r="H407">
            <v>0</v>
          </cell>
        </row>
        <row r="408">
          <cell r="A408" t="str">
            <v>2.2.2.3.6.2.1</v>
          </cell>
          <cell r="B408" t="str">
            <v>HONORARIOS A PERSONAS MORALES RESIDENTES  NACIONALES</v>
          </cell>
          <cell r="C408">
            <v>138600</v>
          </cell>
          <cell r="D408">
            <v>0</v>
          </cell>
          <cell r="E408">
            <v>21400</v>
          </cell>
          <cell r="F408">
            <v>0</v>
          </cell>
          <cell r="G408">
            <v>160000</v>
          </cell>
          <cell r="H408">
            <v>0</v>
          </cell>
        </row>
        <row r="409">
          <cell r="A409" t="str">
            <v>2.2.2.3.7</v>
          </cell>
          <cell r="B409" t="str">
            <v xml:space="preserve"> ARRENDAMIENTOS </v>
          </cell>
          <cell r="C409">
            <v>405901.34999999887</v>
          </cell>
          <cell r="D409">
            <v>0</v>
          </cell>
          <cell r="E409">
            <v>45962.1</v>
          </cell>
          <cell r="F409">
            <v>0</v>
          </cell>
          <cell r="G409">
            <v>451863.44999999885</v>
          </cell>
          <cell r="H409">
            <v>0</v>
          </cell>
        </row>
        <row r="410">
          <cell r="A410" t="str">
            <v>2.2.2.3.7.1</v>
          </cell>
          <cell r="B410" t="str">
            <v>ARRENDAMIENTO A PERSONAS FISICAS RESIDENTES NACIONALES</v>
          </cell>
          <cell r="C410">
            <v>359979.93999999901</v>
          </cell>
          <cell r="D410">
            <v>0</v>
          </cell>
          <cell r="E410">
            <v>40000</v>
          </cell>
          <cell r="F410">
            <v>0</v>
          </cell>
          <cell r="G410">
            <v>399979.93999999901</v>
          </cell>
          <cell r="H410">
            <v>0</v>
          </cell>
        </row>
        <row r="411">
          <cell r="A411" t="str">
            <v>2.2.2.3.7.2</v>
          </cell>
          <cell r="B411" t="str">
            <v>ARRENDAMIENTO A PERSONAS MORALES RESIDENTES NACIONALES</v>
          </cell>
          <cell r="C411">
            <v>45921.409999999858</v>
          </cell>
          <cell r="D411">
            <v>0</v>
          </cell>
          <cell r="E411">
            <v>5962.1</v>
          </cell>
          <cell r="F411">
            <v>0</v>
          </cell>
          <cell r="G411">
            <v>51883.509999999857</v>
          </cell>
          <cell r="H411">
            <v>0</v>
          </cell>
        </row>
        <row r="412">
          <cell r="A412" t="str">
            <v>2.2.2.3.8</v>
          </cell>
          <cell r="B412" t="str">
            <v xml:space="preserve"> COMBUSTIBLES Y LUBRICANTES </v>
          </cell>
          <cell r="C412">
            <v>155843.26000000047</v>
          </cell>
          <cell r="D412">
            <v>0</v>
          </cell>
          <cell r="E412">
            <v>20280.662100000001</v>
          </cell>
          <cell r="F412">
            <v>0</v>
          </cell>
          <cell r="G412">
            <v>176123.92210000049</v>
          </cell>
          <cell r="H412">
            <v>0</v>
          </cell>
        </row>
        <row r="413">
          <cell r="A413" t="str">
            <v>2.2.2.3.8.1</v>
          </cell>
          <cell r="B413" t="str">
            <v>GASOLINA</v>
          </cell>
          <cell r="C413">
            <v>155843.26000000047</v>
          </cell>
          <cell r="D413">
            <v>0</v>
          </cell>
          <cell r="E413">
            <v>20280.662100000001</v>
          </cell>
          <cell r="F413">
            <v>0</v>
          </cell>
          <cell r="G413">
            <v>176123.92210000049</v>
          </cell>
          <cell r="H413">
            <v>0</v>
          </cell>
        </row>
        <row r="414">
          <cell r="A414" t="str">
            <v>2.2.2.3.9</v>
          </cell>
          <cell r="B414" t="str">
            <v xml:space="preserve"> VIATICOS Y GASTOS DE VIAJE </v>
          </cell>
          <cell r="C414">
            <v>42855.133099998857</v>
          </cell>
          <cell r="D414">
            <v>0</v>
          </cell>
          <cell r="E414">
            <v>3530.8962999999994</v>
          </cell>
          <cell r="F414">
            <v>0</v>
          </cell>
          <cell r="G414">
            <v>46386.029399998857</v>
          </cell>
          <cell r="H414">
            <v>0</v>
          </cell>
        </row>
        <row r="415">
          <cell r="A415" t="str">
            <v>2.2.2.3.9.1</v>
          </cell>
          <cell r="B415" t="str">
            <v>HOSPEDAJE</v>
          </cell>
          <cell r="C415">
            <v>3526.7100000000064</v>
          </cell>
          <cell r="D415">
            <v>0</v>
          </cell>
          <cell r="E415">
            <v>292.27999999999997</v>
          </cell>
          <cell r="F415">
            <v>0</v>
          </cell>
          <cell r="G415">
            <v>3818.9900000000061</v>
          </cell>
          <cell r="H415">
            <v>0</v>
          </cell>
        </row>
        <row r="416">
          <cell r="A416" t="str">
            <v>2.2.2.3.9.2</v>
          </cell>
          <cell r="B416" t="str">
            <v>IMPUESTO DE HOSPEDAJE</v>
          </cell>
          <cell r="C416">
            <v>127.16999999999916</v>
          </cell>
          <cell r="D416">
            <v>0</v>
          </cell>
          <cell r="E416">
            <v>10.96</v>
          </cell>
          <cell r="F416">
            <v>0</v>
          </cell>
          <cell r="G416">
            <v>138.12999999999917</v>
          </cell>
          <cell r="H416">
            <v>0</v>
          </cell>
        </row>
        <row r="417">
          <cell r="A417" t="str">
            <v>2.2.2.3.9.3</v>
          </cell>
          <cell r="B417" t="str">
            <v>CONSUMO DE ALIMENTOS (VIATICOS)</v>
          </cell>
          <cell r="C417">
            <v>2525.9024000000063</v>
          </cell>
          <cell r="D417">
            <v>0</v>
          </cell>
          <cell r="E417">
            <v>302.39</v>
          </cell>
          <cell r="F417">
            <v>0</v>
          </cell>
          <cell r="G417">
            <v>2828.2924000000062</v>
          </cell>
          <cell r="H417">
            <v>0</v>
          </cell>
        </row>
        <row r="418">
          <cell r="A418" t="str">
            <v>2.2.2.3.9.4</v>
          </cell>
          <cell r="B418" t="str">
            <v>CUOTAS DE PEAJE</v>
          </cell>
          <cell r="C418">
            <v>29530.060699998896</v>
          </cell>
          <cell r="D418">
            <v>0</v>
          </cell>
          <cell r="E418">
            <v>2667.9463000000001</v>
          </cell>
          <cell r="F418">
            <v>0</v>
          </cell>
          <cell r="G418">
            <v>32198.006999998895</v>
          </cell>
          <cell r="H418">
            <v>0</v>
          </cell>
        </row>
        <row r="419">
          <cell r="A419" t="str">
            <v>2.2.2.3.9.6</v>
          </cell>
          <cell r="B419" t="str">
            <v>SERVICIO DE TAXI</v>
          </cell>
          <cell r="C419">
            <v>3238.4100000000035</v>
          </cell>
          <cell r="D419">
            <v>0</v>
          </cell>
          <cell r="E419">
            <v>17.239999999999998</v>
          </cell>
          <cell r="F419">
            <v>0</v>
          </cell>
          <cell r="G419">
            <v>3255.6500000000033</v>
          </cell>
          <cell r="H419">
            <v>0</v>
          </cell>
        </row>
        <row r="420">
          <cell r="A420" t="str">
            <v>2.2.2.3.9.7</v>
          </cell>
          <cell r="B420" t="str">
            <v>BOLETOS PASAJE AUTOBUSES</v>
          </cell>
          <cell r="C420">
            <v>3906.8799999999464</v>
          </cell>
          <cell r="D420">
            <v>0</v>
          </cell>
          <cell r="E420">
            <v>240.08</v>
          </cell>
          <cell r="F420">
            <v>0</v>
          </cell>
          <cell r="G420">
            <v>4146.9599999999464</v>
          </cell>
          <cell r="H420">
            <v>0</v>
          </cell>
        </row>
        <row r="421">
          <cell r="A421" t="str">
            <v>2.2.2.3.10</v>
          </cell>
          <cell r="B421" t="str">
            <v xml:space="preserve"> DEPRECIACIONES </v>
          </cell>
          <cell r="C421">
            <v>571527.61330001196</v>
          </cell>
          <cell r="D421">
            <v>0</v>
          </cell>
          <cell r="E421">
            <v>61524.212499999987</v>
          </cell>
          <cell r="F421">
            <v>0</v>
          </cell>
          <cell r="G421">
            <v>633051.82580001198</v>
          </cell>
          <cell r="H421">
            <v>0</v>
          </cell>
        </row>
        <row r="422">
          <cell r="A422" t="str">
            <v>2.2.2.3.10.2</v>
          </cell>
          <cell r="B422" t="str">
            <v>DEPRECIACION DE MAQUINARIA Y EQUIPO</v>
          </cell>
          <cell r="C422">
            <v>549955.54830001201</v>
          </cell>
          <cell r="D422">
            <v>0</v>
          </cell>
          <cell r="E422">
            <v>59596.883799999989</v>
          </cell>
          <cell r="F422">
            <v>0</v>
          </cell>
          <cell r="G422">
            <v>609552.43210001197</v>
          </cell>
          <cell r="H422">
            <v>0</v>
          </cell>
        </row>
        <row r="423">
          <cell r="A423" t="str">
            <v>2.2.2.3.10.3</v>
          </cell>
          <cell r="B423" t="str">
            <v>DEPRECIACION DE EQUIPO DE TRANSPORTE</v>
          </cell>
          <cell r="C423">
            <v>14038.273999999976</v>
          </cell>
          <cell r="D423">
            <v>0</v>
          </cell>
          <cell r="E423">
            <v>1559.806</v>
          </cell>
          <cell r="F423">
            <v>0</v>
          </cell>
          <cell r="G423">
            <v>15598.079999999976</v>
          </cell>
          <cell r="H423">
            <v>0</v>
          </cell>
        </row>
        <row r="424">
          <cell r="A424" t="str">
            <v>2.2.2.3.10.4</v>
          </cell>
          <cell r="B424" t="str">
            <v>DEPRECIACION DE MOBILIARIO Y EQUIPO DE OFICINA</v>
          </cell>
          <cell r="C424">
            <v>749.06930000000511</v>
          </cell>
          <cell r="D424">
            <v>0</v>
          </cell>
          <cell r="E424">
            <v>102.9757</v>
          </cell>
          <cell r="F424">
            <v>0</v>
          </cell>
          <cell r="G424">
            <v>852.04500000000507</v>
          </cell>
          <cell r="H424">
            <v>0</v>
          </cell>
        </row>
        <row r="425">
          <cell r="A425" t="str">
            <v>2.2.2.3.10.5</v>
          </cell>
          <cell r="B425" t="str">
            <v>DEPRECIACION DE EQUIPO DE COMPUTO</v>
          </cell>
          <cell r="C425">
            <v>6784.7216999999946</v>
          </cell>
          <cell r="D425">
            <v>0</v>
          </cell>
          <cell r="E425">
            <v>264.54700000000003</v>
          </cell>
          <cell r="F425">
            <v>0</v>
          </cell>
          <cell r="G425">
            <v>7049.2686999999951</v>
          </cell>
          <cell r="H425">
            <v>0</v>
          </cell>
        </row>
        <row r="426">
          <cell r="A426" t="str">
            <v>2.2.2.3.12</v>
          </cell>
          <cell r="B426" t="str">
            <v xml:space="preserve"> TELEFONO </v>
          </cell>
          <cell r="C426">
            <v>106693.31999999552</v>
          </cell>
          <cell r="D426">
            <v>0</v>
          </cell>
          <cell r="E426">
            <v>6069.9100000000089</v>
          </cell>
          <cell r="F426">
            <v>0</v>
          </cell>
          <cell r="G426">
            <v>112763.22999999553</v>
          </cell>
          <cell r="H426">
            <v>0</v>
          </cell>
        </row>
        <row r="427">
          <cell r="A427" t="str">
            <v>2.2.2.3.12.1</v>
          </cell>
          <cell r="B427" t="str">
            <v>TELEFONO FIJO</v>
          </cell>
          <cell r="C427">
            <v>20079.26999999996</v>
          </cell>
          <cell r="D427">
            <v>0</v>
          </cell>
          <cell r="E427">
            <v>2231.0300000000002</v>
          </cell>
          <cell r="F427">
            <v>0</v>
          </cell>
          <cell r="G427">
            <v>22310.299999999959</v>
          </cell>
          <cell r="H427">
            <v>0</v>
          </cell>
        </row>
        <row r="428">
          <cell r="A428" t="str">
            <v>2.2.2.3.12.2</v>
          </cell>
          <cell r="B428" t="str">
            <v xml:space="preserve"> SERVICIO DE TELEFONIA CELULAR </v>
          </cell>
          <cell r="C428">
            <v>86614.049999995565</v>
          </cell>
          <cell r="D428">
            <v>0</v>
          </cell>
          <cell r="E428">
            <v>3838.8800000000092</v>
          </cell>
          <cell r="F428">
            <v>0</v>
          </cell>
          <cell r="G428">
            <v>90452.929999995569</v>
          </cell>
          <cell r="H428">
            <v>0</v>
          </cell>
        </row>
        <row r="429">
          <cell r="A429" t="str">
            <v>2.2.2.3.12.2.1</v>
          </cell>
          <cell r="B429" t="str">
            <v>SERVICIO DE TELEFONIA CELULAR</v>
          </cell>
          <cell r="C429">
            <v>80165.049999995565</v>
          </cell>
          <cell r="D429">
            <v>0</v>
          </cell>
          <cell r="E429">
            <v>3838.8800000000092</v>
          </cell>
          <cell r="F429">
            <v>0</v>
          </cell>
          <cell r="G429">
            <v>84003.929999995569</v>
          </cell>
          <cell r="H429">
            <v>0</v>
          </cell>
        </row>
        <row r="430">
          <cell r="A430" t="str">
            <v>2.2.2.3.12.2.2</v>
          </cell>
          <cell r="B430" t="str">
            <v>SERVICIO DE TELEFONIA CELULAR EXENTO</v>
          </cell>
          <cell r="C430">
            <v>6449</v>
          </cell>
          <cell r="D430">
            <v>0</v>
          </cell>
          <cell r="E430">
            <v>0</v>
          </cell>
          <cell r="F430">
            <v>0</v>
          </cell>
          <cell r="G430">
            <v>6449</v>
          </cell>
          <cell r="H430">
            <v>0</v>
          </cell>
        </row>
        <row r="431">
          <cell r="A431" t="str">
            <v>2.2.2.3.13</v>
          </cell>
          <cell r="B431" t="str">
            <v>INTERNET</v>
          </cell>
          <cell r="C431">
            <v>500</v>
          </cell>
          <cell r="D431">
            <v>0</v>
          </cell>
          <cell r="E431">
            <v>0</v>
          </cell>
          <cell r="F431">
            <v>0</v>
          </cell>
          <cell r="G431">
            <v>500</v>
          </cell>
          <cell r="H431">
            <v>0</v>
          </cell>
        </row>
        <row r="432">
          <cell r="A432" t="str">
            <v>2.2.2.3.14</v>
          </cell>
          <cell r="B432" t="str">
            <v xml:space="preserve"> AGUA </v>
          </cell>
          <cell r="C432">
            <v>2521</v>
          </cell>
          <cell r="D432">
            <v>0</v>
          </cell>
          <cell r="E432">
            <v>386</v>
          </cell>
          <cell r="F432">
            <v>0</v>
          </cell>
          <cell r="G432">
            <v>2907</v>
          </cell>
          <cell r="H432">
            <v>0</v>
          </cell>
        </row>
        <row r="433">
          <cell r="A433" t="str">
            <v>2.2.2.3.14.3</v>
          </cell>
          <cell r="B433" t="str">
            <v>AGUA PURIFICADA (GASTOS)</v>
          </cell>
          <cell r="C433">
            <v>2521</v>
          </cell>
          <cell r="D433">
            <v>0</v>
          </cell>
          <cell r="E433">
            <v>386</v>
          </cell>
          <cell r="F433">
            <v>0</v>
          </cell>
          <cell r="G433">
            <v>2907</v>
          </cell>
          <cell r="H433">
            <v>0</v>
          </cell>
        </row>
        <row r="434">
          <cell r="A434" t="str">
            <v>2.2.2.3.15</v>
          </cell>
          <cell r="B434" t="str">
            <v xml:space="preserve"> ENERGIA ELECTRICA </v>
          </cell>
          <cell r="C434">
            <v>560.91999999999894</v>
          </cell>
          <cell r="D434">
            <v>0</v>
          </cell>
          <cell r="E434">
            <v>0</v>
          </cell>
          <cell r="F434">
            <v>0</v>
          </cell>
          <cell r="G434">
            <v>560.91999999999894</v>
          </cell>
          <cell r="H434">
            <v>0</v>
          </cell>
        </row>
        <row r="435">
          <cell r="A435" t="str">
            <v>2.2.2.3.15.1</v>
          </cell>
          <cell r="B435" t="str">
            <v>ENERGIA ELECTRICA</v>
          </cell>
          <cell r="C435">
            <v>519.38999999999896</v>
          </cell>
          <cell r="D435">
            <v>0</v>
          </cell>
          <cell r="E435">
            <v>0</v>
          </cell>
          <cell r="F435">
            <v>0</v>
          </cell>
          <cell r="G435">
            <v>519.38999999999896</v>
          </cell>
          <cell r="H435">
            <v>0</v>
          </cell>
        </row>
        <row r="436">
          <cell r="A436" t="str">
            <v>2.2.2.3.15.2</v>
          </cell>
          <cell r="B436" t="str">
            <v>DAP (DERECHO DE ALUMBRADO PUBLICO)</v>
          </cell>
          <cell r="C436">
            <v>41.529999999999973</v>
          </cell>
          <cell r="D436">
            <v>0</v>
          </cell>
          <cell r="E436">
            <v>0</v>
          </cell>
          <cell r="F436">
            <v>0</v>
          </cell>
          <cell r="G436">
            <v>41.529999999999973</v>
          </cell>
          <cell r="H436">
            <v>0</v>
          </cell>
        </row>
        <row r="437">
          <cell r="A437" t="str">
            <v>2.2.2.3.16</v>
          </cell>
          <cell r="B437" t="str">
            <v xml:space="preserve"> VIGILANCIA Y SEGURIDAD </v>
          </cell>
          <cell r="C437">
            <v>10857.090000000011</v>
          </cell>
          <cell r="D437">
            <v>0</v>
          </cell>
          <cell r="E437">
            <v>1261.3499999999999</v>
          </cell>
          <cell r="F437">
            <v>0</v>
          </cell>
          <cell r="G437">
            <v>12118.440000000011</v>
          </cell>
          <cell r="H437">
            <v>0</v>
          </cell>
        </row>
        <row r="438">
          <cell r="A438" t="str">
            <v>2.2.2.3.16.1</v>
          </cell>
          <cell r="B438" t="str">
            <v>MONITOREO ALARMA</v>
          </cell>
          <cell r="C438">
            <v>10857.090000000011</v>
          </cell>
          <cell r="D438">
            <v>0</v>
          </cell>
          <cell r="E438">
            <v>1261.3499999999999</v>
          </cell>
          <cell r="F438">
            <v>0</v>
          </cell>
          <cell r="G438">
            <v>12118.440000000011</v>
          </cell>
          <cell r="H438">
            <v>0</v>
          </cell>
        </row>
        <row r="439">
          <cell r="A439" t="str">
            <v>2.2.2.3.17</v>
          </cell>
          <cell r="B439" t="str">
            <v>LIMPIEZA Y ASEO</v>
          </cell>
          <cell r="C439">
            <v>10291.8271</v>
          </cell>
          <cell r="D439">
            <v>0</v>
          </cell>
          <cell r="E439">
            <v>683.44580000000008</v>
          </cell>
          <cell r="F439">
            <v>0</v>
          </cell>
          <cell r="G439">
            <v>10975.2729</v>
          </cell>
          <cell r="H439">
            <v>0</v>
          </cell>
        </row>
        <row r="440">
          <cell r="A440" t="str">
            <v>2.2.2.3.18</v>
          </cell>
          <cell r="B440" t="str">
            <v xml:space="preserve"> PAPELERIA Y ARTICULOS DE OFICINA </v>
          </cell>
          <cell r="C440">
            <v>80188.558200000116</v>
          </cell>
          <cell r="D440">
            <v>0</v>
          </cell>
          <cell r="E440">
            <v>0</v>
          </cell>
          <cell r="F440">
            <v>0</v>
          </cell>
          <cell r="G440">
            <v>80188.558200000116</v>
          </cell>
          <cell r="H440">
            <v>0</v>
          </cell>
        </row>
        <row r="441">
          <cell r="A441" t="str">
            <v>2.2.2.3.18.1</v>
          </cell>
          <cell r="B441" t="str">
            <v>PAPELERIA Y ARTICULOS DE OFICINA</v>
          </cell>
          <cell r="C441">
            <v>80188.558200000116</v>
          </cell>
          <cell r="D441">
            <v>0</v>
          </cell>
          <cell r="E441">
            <v>0</v>
          </cell>
          <cell r="F441">
            <v>0</v>
          </cell>
          <cell r="G441">
            <v>80188.558200000116</v>
          </cell>
          <cell r="H441">
            <v>0</v>
          </cell>
        </row>
        <row r="442">
          <cell r="A442" t="str">
            <v>2.2.2.3.19</v>
          </cell>
          <cell r="B442" t="str">
            <v xml:space="preserve"> MANTENIMIENTO Y CONSERVACION </v>
          </cell>
          <cell r="C442">
            <v>266572.11409999989</v>
          </cell>
          <cell r="D442">
            <v>0</v>
          </cell>
          <cell r="E442">
            <v>20145.240000000002</v>
          </cell>
          <cell r="F442">
            <v>0</v>
          </cell>
          <cell r="G442">
            <v>286717.35409999988</v>
          </cell>
          <cell r="H442">
            <v>0</v>
          </cell>
        </row>
        <row r="443">
          <cell r="A443" t="str">
            <v>2.2.2.3.19.1</v>
          </cell>
          <cell r="B443" t="str">
            <v>MANTENIMIENTO DE MAQUINARIA Y EQUIPO</v>
          </cell>
          <cell r="C443">
            <v>121436</v>
          </cell>
          <cell r="D443">
            <v>0</v>
          </cell>
          <cell r="E443">
            <v>12700</v>
          </cell>
          <cell r="F443">
            <v>0</v>
          </cell>
          <cell r="G443">
            <v>134136</v>
          </cell>
          <cell r="H443">
            <v>0</v>
          </cell>
        </row>
        <row r="444">
          <cell r="A444" t="str">
            <v>2.2.2.3.19.2</v>
          </cell>
          <cell r="B444" t="str">
            <v>MANTENIMIENTO DE EDIFICIO</v>
          </cell>
          <cell r="C444">
            <v>12994.781000000039</v>
          </cell>
          <cell r="D444">
            <v>0</v>
          </cell>
          <cell r="E444">
            <v>4540.93</v>
          </cell>
          <cell r="F444">
            <v>0</v>
          </cell>
          <cell r="G444">
            <v>17535.711000000039</v>
          </cell>
          <cell r="H444">
            <v>0</v>
          </cell>
        </row>
        <row r="445">
          <cell r="A445" t="str">
            <v>2.2.2.3.19.4</v>
          </cell>
          <cell r="B445" t="str">
            <v>MANTENIMIENTO DE EQUIPO DE COMPUTO</v>
          </cell>
          <cell r="C445">
            <v>35916.118300000031</v>
          </cell>
          <cell r="D445">
            <v>0</v>
          </cell>
          <cell r="E445">
            <v>0</v>
          </cell>
          <cell r="F445">
            <v>0</v>
          </cell>
          <cell r="G445">
            <v>35916.118300000031</v>
          </cell>
          <cell r="H445">
            <v>0</v>
          </cell>
        </row>
        <row r="446">
          <cell r="A446" t="str">
            <v>2.2.2.3.19.5</v>
          </cell>
          <cell r="B446" t="str">
            <v>MANTENIMIENTO DE EQUIPO DE TRANSPORTE</v>
          </cell>
          <cell r="C446">
            <v>49228.714799999783</v>
          </cell>
          <cell r="D446">
            <v>0</v>
          </cell>
          <cell r="E446">
            <v>2904.31</v>
          </cell>
          <cell r="F446">
            <v>0</v>
          </cell>
          <cell r="G446">
            <v>52133.024799999781</v>
          </cell>
          <cell r="H446">
            <v>0</v>
          </cell>
        </row>
        <row r="447">
          <cell r="A447" t="str">
            <v>2.2.2.3.19.7</v>
          </cell>
          <cell r="B447" t="str">
            <v>MANTENIMIENTO DE OTROS EQUIPOS</v>
          </cell>
          <cell r="C447">
            <v>46996.5</v>
          </cell>
          <cell r="D447">
            <v>0</v>
          </cell>
          <cell r="E447">
            <v>0</v>
          </cell>
          <cell r="F447">
            <v>0</v>
          </cell>
          <cell r="G447">
            <v>46996.5</v>
          </cell>
          <cell r="H447">
            <v>0</v>
          </cell>
        </row>
        <row r="448">
          <cell r="A448" t="str">
            <v>2.2.2.3.20</v>
          </cell>
          <cell r="B448" t="str">
            <v xml:space="preserve"> SEGUROS Y FIANZAS </v>
          </cell>
          <cell r="C448">
            <v>23912.8100000001</v>
          </cell>
          <cell r="D448">
            <v>0</v>
          </cell>
          <cell r="E448">
            <v>1675.44</v>
          </cell>
          <cell r="F448">
            <v>0</v>
          </cell>
          <cell r="G448">
            <v>25588.250000000098</v>
          </cell>
          <cell r="H448">
            <v>0</v>
          </cell>
        </row>
        <row r="449">
          <cell r="A449" t="str">
            <v>2.2.2.3.20.3</v>
          </cell>
          <cell r="B449" t="str">
            <v>SEGUROS DE AUTOMOVIL</v>
          </cell>
          <cell r="C449">
            <v>23330.869999999995</v>
          </cell>
          <cell r="D449">
            <v>0</v>
          </cell>
          <cell r="E449">
            <v>1610.78</v>
          </cell>
          <cell r="F449">
            <v>0</v>
          </cell>
          <cell r="G449">
            <v>24941.649999999994</v>
          </cell>
          <cell r="H449">
            <v>0</v>
          </cell>
        </row>
        <row r="450">
          <cell r="A450" t="str">
            <v>2.2.2.3.20.7</v>
          </cell>
          <cell r="B450" t="str">
            <v>OTROS SEGUROS Y FIANZAS</v>
          </cell>
          <cell r="C450">
            <v>581.94000000010419</v>
          </cell>
          <cell r="D450">
            <v>0</v>
          </cell>
          <cell r="E450">
            <v>64.66</v>
          </cell>
          <cell r="F450">
            <v>0</v>
          </cell>
          <cell r="G450">
            <v>646.60000000010416</v>
          </cell>
          <cell r="H450">
            <v>0</v>
          </cell>
        </row>
        <row r="451">
          <cell r="A451" t="str">
            <v>2.2.2.3.21</v>
          </cell>
          <cell r="B451" t="str">
            <v xml:space="preserve"> OTROS IMPUESTOS Y DERECHOS </v>
          </cell>
          <cell r="C451">
            <v>9825.3700000000008</v>
          </cell>
          <cell r="D451">
            <v>0</v>
          </cell>
          <cell r="E451">
            <v>617.91</v>
          </cell>
          <cell r="F451">
            <v>0</v>
          </cell>
          <cell r="G451">
            <v>10443.280000000001</v>
          </cell>
          <cell r="H451">
            <v>0</v>
          </cell>
        </row>
        <row r="452">
          <cell r="A452" t="str">
            <v>2.2.2.3.21.3</v>
          </cell>
          <cell r="B452" t="str">
            <v>PAGO DE DERECHOS</v>
          </cell>
          <cell r="C452">
            <v>9825.3700000000008</v>
          </cell>
          <cell r="D452">
            <v>0</v>
          </cell>
          <cell r="E452">
            <v>617.91</v>
          </cell>
          <cell r="F452">
            <v>0</v>
          </cell>
          <cell r="G452">
            <v>10443.280000000001</v>
          </cell>
          <cell r="H452">
            <v>0</v>
          </cell>
        </row>
        <row r="453">
          <cell r="A453" t="str">
            <v>2.2.2.3.22</v>
          </cell>
          <cell r="B453" t="str">
            <v>RECARGOS FISCALES</v>
          </cell>
          <cell r="C453">
            <v>221</v>
          </cell>
          <cell r="D453">
            <v>0</v>
          </cell>
          <cell r="E453">
            <v>0</v>
          </cell>
          <cell r="F453">
            <v>0</v>
          </cell>
          <cell r="G453">
            <v>221</v>
          </cell>
          <cell r="H453">
            <v>0</v>
          </cell>
        </row>
        <row r="454">
          <cell r="A454" t="str">
            <v>2.2.2.3.23</v>
          </cell>
          <cell r="B454" t="str">
            <v xml:space="preserve"> MULTAS </v>
          </cell>
          <cell r="C454">
            <v>5939.1999999999898</v>
          </cell>
          <cell r="D454">
            <v>0</v>
          </cell>
          <cell r="E454">
            <v>3136.7</v>
          </cell>
          <cell r="F454">
            <v>0</v>
          </cell>
          <cell r="G454">
            <v>9075.8999999999905</v>
          </cell>
          <cell r="H454">
            <v>0</v>
          </cell>
        </row>
        <row r="455">
          <cell r="A455" t="str">
            <v>2.2.2.3.23.1</v>
          </cell>
          <cell r="B455" t="str">
            <v>MULTAS</v>
          </cell>
          <cell r="C455">
            <v>0</v>
          </cell>
          <cell r="D455">
            <v>0</v>
          </cell>
          <cell r="E455">
            <v>1792.4</v>
          </cell>
          <cell r="F455">
            <v>0</v>
          </cell>
          <cell r="G455">
            <v>1792.4</v>
          </cell>
          <cell r="H455">
            <v>0</v>
          </cell>
        </row>
        <row r="456">
          <cell r="A456" t="str">
            <v>2.2.2.3.23.2</v>
          </cell>
          <cell r="B456" t="str">
            <v>MULTAS DE TRANSITO</v>
          </cell>
          <cell r="C456">
            <v>5939.1999999999898</v>
          </cell>
          <cell r="D456">
            <v>0</v>
          </cell>
          <cell r="E456">
            <v>1344.3</v>
          </cell>
          <cell r="F456">
            <v>0</v>
          </cell>
          <cell r="G456">
            <v>7283.49999999999</v>
          </cell>
          <cell r="H456">
            <v>0</v>
          </cell>
        </row>
        <row r="457">
          <cell r="A457" t="str">
            <v>2.2.2.3.24</v>
          </cell>
          <cell r="B457" t="str">
            <v xml:space="preserve"> CUOTAS Y SUSCRIPCIONES </v>
          </cell>
          <cell r="C457">
            <v>15086.215399999985</v>
          </cell>
          <cell r="D457">
            <v>0</v>
          </cell>
          <cell r="E457">
            <v>1619.9241</v>
          </cell>
          <cell r="F457">
            <v>0</v>
          </cell>
          <cell r="G457">
            <v>16706.139499999987</v>
          </cell>
          <cell r="H457">
            <v>0</v>
          </cell>
        </row>
        <row r="458">
          <cell r="A458" t="str">
            <v>2.2.2.3.24.8</v>
          </cell>
          <cell r="B458" t="str">
            <v>OTRAS CUOTAS Y SUSCRIPCIONES</v>
          </cell>
          <cell r="C458">
            <v>15086.206799999985</v>
          </cell>
          <cell r="D458">
            <v>0</v>
          </cell>
          <cell r="E458">
            <v>1619.9241</v>
          </cell>
          <cell r="F458">
            <v>0</v>
          </cell>
          <cell r="G458">
            <v>16706.130899999986</v>
          </cell>
          <cell r="H458">
            <v>0</v>
          </cell>
        </row>
        <row r="459">
          <cell r="A459" t="str">
            <v>2.2.2.3.25</v>
          </cell>
          <cell r="B459" t="str">
            <v>PROPAGANDA Y PUBLICIDAD</v>
          </cell>
          <cell r="C459">
            <v>10250</v>
          </cell>
          <cell r="D459">
            <v>0</v>
          </cell>
          <cell r="E459">
            <v>0</v>
          </cell>
          <cell r="F459">
            <v>0</v>
          </cell>
          <cell r="G459">
            <v>10250</v>
          </cell>
          <cell r="H459">
            <v>0</v>
          </cell>
        </row>
        <row r="460">
          <cell r="A460" t="str">
            <v>2.2.2.3.26</v>
          </cell>
          <cell r="B460" t="str">
            <v>CAPACITACION AL PERSONAL</v>
          </cell>
          <cell r="C460">
            <v>20000</v>
          </cell>
          <cell r="D460">
            <v>0</v>
          </cell>
          <cell r="E460">
            <v>0</v>
          </cell>
          <cell r="F460">
            <v>0</v>
          </cell>
          <cell r="G460">
            <v>20000</v>
          </cell>
          <cell r="H460">
            <v>0</v>
          </cell>
        </row>
        <row r="461">
          <cell r="A461" t="str">
            <v>2.2.2.3.28</v>
          </cell>
          <cell r="B461" t="str">
            <v>ASISTENCIA TECNICA</v>
          </cell>
          <cell r="C461">
            <v>5796.7199999999993</v>
          </cell>
          <cell r="D461">
            <v>0</v>
          </cell>
          <cell r="E461">
            <v>0</v>
          </cell>
          <cell r="F461">
            <v>0</v>
          </cell>
          <cell r="G461">
            <v>5796.7199999999993</v>
          </cell>
          <cell r="H461">
            <v>0</v>
          </cell>
        </row>
        <row r="462">
          <cell r="A462" t="str">
            <v>2.2.2.3.33</v>
          </cell>
          <cell r="B462" t="str">
            <v>COMISIONES SOBRE VENTAS</v>
          </cell>
          <cell r="C462">
            <v>22759.760000000002</v>
          </cell>
          <cell r="D462">
            <v>0</v>
          </cell>
          <cell r="E462">
            <v>0</v>
          </cell>
          <cell r="F462">
            <v>0</v>
          </cell>
          <cell r="G462">
            <v>22759.760000000002</v>
          </cell>
          <cell r="H462">
            <v>0</v>
          </cell>
        </row>
        <row r="463">
          <cell r="A463" t="str">
            <v>2.2.2.3.34</v>
          </cell>
          <cell r="B463" t="str">
            <v xml:space="preserve"> COMISIONES BANCARIAS </v>
          </cell>
          <cell r="C463">
            <v>7939.4700000000303</v>
          </cell>
          <cell r="D463">
            <v>0</v>
          </cell>
          <cell r="E463">
            <v>642</v>
          </cell>
          <cell r="F463">
            <v>0</v>
          </cell>
          <cell r="G463">
            <v>8581.46000000003</v>
          </cell>
          <cell r="H463">
            <v>0</v>
          </cell>
        </row>
        <row r="464">
          <cell r="A464" t="str">
            <v>2.2.2.3.34.1</v>
          </cell>
          <cell r="B464" t="str">
            <v>COMISIONES BANCARIAS</v>
          </cell>
          <cell r="C464">
            <v>7939.4700000000303</v>
          </cell>
          <cell r="D464">
            <v>0</v>
          </cell>
          <cell r="E464">
            <v>642</v>
          </cell>
          <cell r="F464">
            <v>0</v>
          </cell>
          <cell r="G464">
            <v>8581.46000000003</v>
          </cell>
          <cell r="H464">
            <v>0</v>
          </cell>
        </row>
        <row r="465">
          <cell r="A465" t="str">
            <v>2.2.2.3.36</v>
          </cell>
          <cell r="B465" t="str">
            <v>OTRAS COMISIONES</v>
          </cell>
          <cell r="C465">
            <v>1023.5391999999993</v>
          </cell>
          <cell r="D465">
            <v>0</v>
          </cell>
          <cell r="E465">
            <v>0</v>
          </cell>
          <cell r="F465">
            <v>0</v>
          </cell>
          <cell r="G465">
            <v>1023.5391999999993</v>
          </cell>
          <cell r="H465">
            <v>0</v>
          </cell>
        </row>
        <row r="466">
          <cell r="A466" t="str">
            <v>2.2.2.3.38</v>
          </cell>
          <cell r="B466" t="str">
            <v>UNIFORMES</v>
          </cell>
          <cell r="C466">
            <v>819.09799999998359</v>
          </cell>
          <cell r="D466">
            <v>0</v>
          </cell>
          <cell r="E466">
            <v>0</v>
          </cell>
          <cell r="F466">
            <v>0</v>
          </cell>
          <cell r="G466">
            <v>819.09799999998359</v>
          </cell>
          <cell r="H466">
            <v>0</v>
          </cell>
        </row>
        <row r="467">
          <cell r="A467" t="str">
            <v>2.2.2.3.45</v>
          </cell>
          <cell r="B467" t="str">
            <v>CORREO O SERVICIO  POSTAL</v>
          </cell>
          <cell r="C467">
            <v>0</v>
          </cell>
          <cell r="D467">
            <v>0</v>
          </cell>
          <cell r="E467">
            <v>163</v>
          </cell>
          <cell r="F467">
            <v>0</v>
          </cell>
          <cell r="G467">
            <v>163</v>
          </cell>
          <cell r="H467">
            <v>0</v>
          </cell>
        </row>
        <row r="468">
          <cell r="A468" t="str">
            <v>2.2.2.3.50</v>
          </cell>
          <cell r="B468" t="str">
            <v>CAFETERIA Y GASTOS DE COMEDOR</v>
          </cell>
          <cell r="C468">
            <v>34687.60069999969</v>
          </cell>
          <cell r="D468">
            <v>0</v>
          </cell>
          <cell r="E468">
            <v>2124.0099</v>
          </cell>
          <cell r="F468">
            <v>0</v>
          </cell>
          <cell r="G468">
            <v>36811.610599999687</v>
          </cell>
          <cell r="H468">
            <v>0</v>
          </cell>
        </row>
        <row r="469">
          <cell r="A469" t="str">
            <v>2.2.2.3.51</v>
          </cell>
          <cell r="B469" t="str">
            <v>HERRAMIENTAS DE MANO  Y EQUIPO MENOR</v>
          </cell>
          <cell r="C469">
            <v>1352.2700000000004</v>
          </cell>
          <cell r="D469">
            <v>0</v>
          </cell>
          <cell r="E469">
            <v>5248.71</v>
          </cell>
          <cell r="F469">
            <v>0</v>
          </cell>
          <cell r="G469">
            <v>6600.9800000000005</v>
          </cell>
          <cell r="H469">
            <v>0</v>
          </cell>
        </row>
        <row r="470">
          <cell r="A470" t="str">
            <v>2.2.2.3.52</v>
          </cell>
          <cell r="B470" t="str">
            <v>BOTIQUIN DE PRIMEROS AUXILIOS</v>
          </cell>
          <cell r="C470">
            <v>74.5</v>
          </cell>
          <cell r="D470">
            <v>0</v>
          </cell>
          <cell r="E470">
            <v>0</v>
          </cell>
          <cell r="F470">
            <v>0</v>
          </cell>
          <cell r="G470">
            <v>74.5</v>
          </cell>
          <cell r="H470">
            <v>0</v>
          </cell>
        </row>
        <row r="471">
          <cell r="A471" t="str">
            <v>2.2.2.3.54</v>
          </cell>
          <cell r="B471" t="str">
            <v>RENTA DE AUTOMOVILES</v>
          </cell>
          <cell r="C471">
            <v>293751.63000000024</v>
          </cell>
          <cell r="D471">
            <v>0</v>
          </cell>
          <cell r="E471">
            <v>26639.07</v>
          </cell>
          <cell r="F471">
            <v>0</v>
          </cell>
          <cell r="G471">
            <v>320390.70000000024</v>
          </cell>
          <cell r="H471">
            <v>0</v>
          </cell>
        </row>
        <row r="472">
          <cell r="A472" t="str">
            <v>2.2.2.3.61</v>
          </cell>
          <cell r="B472" t="str">
            <v>GASTOS VARIOS</v>
          </cell>
          <cell r="C472">
            <v>29403.341700000223</v>
          </cell>
          <cell r="D472">
            <v>0</v>
          </cell>
          <cell r="E472">
            <v>611.26</v>
          </cell>
          <cell r="F472">
            <v>0</v>
          </cell>
          <cell r="G472">
            <v>30014.601700000221</v>
          </cell>
          <cell r="H472">
            <v>0</v>
          </cell>
        </row>
        <row r="473">
          <cell r="A473" t="str">
            <v>2.2.2.3.72</v>
          </cell>
          <cell r="B473" t="str">
            <v>ESTACIONAMIENTOS PUBLICOS</v>
          </cell>
          <cell r="C473">
            <v>2857.2079999997804</v>
          </cell>
          <cell r="D473">
            <v>0</v>
          </cell>
          <cell r="E473">
            <v>107.75</v>
          </cell>
          <cell r="F473">
            <v>0</v>
          </cell>
          <cell r="G473">
            <v>2964.9579999997804</v>
          </cell>
          <cell r="H473">
            <v>0</v>
          </cell>
        </row>
        <row r="474">
          <cell r="A474" t="str">
            <v>2.2.2.3.82</v>
          </cell>
          <cell r="B474" t="str">
            <v xml:space="preserve"> OTROS GASTOS GENERALES </v>
          </cell>
          <cell r="C474">
            <v>13028.600000000079</v>
          </cell>
          <cell r="D474">
            <v>0</v>
          </cell>
          <cell r="E474">
            <v>768.32</v>
          </cell>
          <cell r="F474">
            <v>0</v>
          </cell>
          <cell r="G474">
            <v>13796.920000000078</v>
          </cell>
          <cell r="H474">
            <v>0</v>
          </cell>
        </row>
        <row r="475">
          <cell r="A475" t="str">
            <v>2.2.2.3.82.1</v>
          </cell>
          <cell r="B475" t="str">
            <v>SERVICIOS TENENCIA/REFRENDO</v>
          </cell>
          <cell r="C475">
            <v>9741.1000000000931</v>
          </cell>
          <cell r="D475">
            <v>0</v>
          </cell>
          <cell r="E475">
            <v>634.42000000000007</v>
          </cell>
          <cell r="F475">
            <v>0</v>
          </cell>
          <cell r="G475">
            <v>10375.520000000093</v>
          </cell>
          <cell r="H475">
            <v>0</v>
          </cell>
        </row>
        <row r="476">
          <cell r="A476" t="str">
            <v>2.2.2.3.82.3</v>
          </cell>
          <cell r="B476" t="str">
            <v>EMPAQUES, ENVIOS</v>
          </cell>
          <cell r="C476">
            <v>3287.4999999999854</v>
          </cell>
          <cell r="D476">
            <v>0</v>
          </cell>
          <cell r="E476">
            <v>133.9</v>
          </cell>
          <cell r="F476">
            <v>0</v>
          </cell>
          <cell r="G476">
            <v>3421.3999999999855</v>
          </cell>
          <cell r="H476">
            <v>0</v>
          </cell>
        </row>
        <row r="477">
          <cell r="A477" t="str">
            <v>2.3</v>
          </cell>
          <cell r="B477" t="str">
            <v xml:space="preserve"> OTROS INGRESOS Y OTROS GASTOS </v>
          </cell>
          <cell r="C477">
            <v>0</v>
          </cell>
          <cell r="D477">
            <v>-360173.76789000025</v>
          </cell>
          <cell r="E477">
            <v>10730.858205</v>
          </cell>
          <cell r="F477">
            <v>2.0651999999999999</v>
          </cell>
          <cell r="G477">
            <v>0</v>
          </cell>
          <cell r="H477">
            <v>-370902.56089500024</v>
          </cell>
        </row>
        <row r="478">
          <cell r="A478" t="str">
            <v>2.3.1</v>
          </cell>
          <cell r="B478" t="str">
            <v xml:space="preserve"> OTROS INGRESOS </v>
          </cell>
          <cell r="C478">
            <v>0</v>
          </cell>
          <cell r="D478">
            <v>-87.806622000007337</v>
          </cell>
          <cell r="E478">
            <v>0.63190499999999983</v>
          </cell>
          <cell r="F478">
            <v>2.0651999999999999</v>
          </cell>
          <cell r="G478">
            <v>0</v>
          </cell>
          <cell r="H478">
            <v>-86.373327000007336</v>
          </cell>
        </row>
        <row r="479">
          <cell r="A479" t="str">
            <v>2.3.1.13</v>
          </cell>
          <cell r="B479" t="str">
            <v>AJUSTE POR SALDOS PEQUEÑOS</v>
          </cell>
          <cell r="C479">
            <v>0</v>
          </cell>
          <cell r="D479">
            <v>-86.806622000007337</v>
          </cell>
          <cell r="E479">
            <v>0.63190499999999983</v>
          </cell>
          <cell r="F479">
            <v>2.0651999999999999</v>
          </cell>
          <cell r="G479">
            <v>0</v>
          </cell>
          <cell r="H479">
            <v>-85.373327000007336</v>
          </cell>
        </row>
        <row r="480">
          <cell r="A480" t="str">
            <v>2.3.1.14</v>
          </cell>
          <cell r="B480" t="str">
            <v>REDONDEO</v>
          </cell>
          <cell r="C480">
            <v>0</v>
          </cell>
          <cell r="D480">
            <v>-0.99999999999999978</v>
          </cell>
          <cell r="E480">
            <v>0</v>
          </cell>
          <cell r="F480">
            <v>0</v>
          </cell>
          <cell r="G480">
            <v>0</v>
          </cell>
          <cell r="H480">
            <v>-0.99999999999999978</v>
          </cell>
        </row>
        <row r="481">
          <cell r="A481" t="str">
            <v>2.3.2</v>
          </cell>
          <cell r="B481" t="str">
            <v xml:space="preserve"> OTROS GASTOS </v>
          </cell>
          <cell r="C481">
            <v>360085.96126800025</v>
          </cell>
          <cell r="D481">
            <v>0</v>
          </cell>
          <cell r="E481">
            <v>10730.2263</v>
          </cell>
          <cell r="F481">
            <v>0</v>
          </cell>
          <cell r="G481">
            <v>370816.18756800023</v>
          </cell>
          <cell r="H481">
            <v>0</v>
          </cell>
        </row>
        <row r="482">
          <cell r="A482" t="str">
            <v>2.3.2.1</v>
          </cell>
          <cell r="B482" t="str">
            <v>OTROS GASTOS</v>
          </cell>
          <cell r="C482">
            <v>44626.390099998913</v>
          </cell>
          <cell r="D482">
            <v>0</v>
          </cell>
          <cell r="E482">
            <v>10730.2263</v>
          </cell>
          <cell r="F482">
            <v>0</v>
          </cell>
          <cell r="G482">
            <v>55356.616399998915</v>
          </cell>
          <cell r="H482">
            <v>0</v>
          </cell>
        </row>
        <row r="483">
          <cell r="A483" t="str">
            <v>2.3.2.8</v>
          </cell>
          <cell r="B483" t="str">
            <v>PERDIDA POR CUENTAS INCOBRABLES</v>
          </cell>
          <cell r="C483">
            <v>211944.70143700001</v>
          </cell>
          <cell r="D483">
            <v>0</v>
          </cell>
          <cell r="E483">
            <v>0</v>
          </cell>
          <cell r="F483">
            <v>0</v>
          </cell>
          <cell r="G483">
            <v>211944.70143700001</v>
          </cell>
          <cell r="H483">
            <v>0</v>
          </cell>
        </row>
        <row r="484">
          <cell r="A484" t="str">
            <v>2.3.2.11</v>
          </cell>
          <cell r="B484" t="str">
            <v>MERMAS Y/O DESPERDICIOS DE INVENTARIOS</v>
          </cell>
          <cell r="C484">
            <v>63008.509731000173</v>
          </cell>
          <cell r="D484">
            <v>0</v>
          </cell>
          <cell r="E484">
            <v>0</v>
          </cell>
          <cell r="F484">
            <v>0</v>
          </cell>
          <cell r="G484">
            <v>63008.509731000173</v>
          </cell>
          <cell r="H484">
            <v>0</v>
          </cell>
        </row>
        <row r="485">
          <cell r="A485" t="str">
            <v>2.3.2.14</v>
          </cell>
          <cell r="B485" t="str">
            <v xml:space="preserve"> GASTOS PERSONALES </v>
          </cell>
          <cell r="C485">
            <v>40506.360000000204</v>
          </cell>
          <cell r="D485">
            <v>0</v>
          </cell>
          <cell r="E485">
            <v>0</v>
          </cell>
          <cell r="F485">
            <v>0</v>
          </cell>
          <cell r="G485">
            <v>40506.360000000204</v>
          </cell>
          <cell r="H485">
            <v>0</v>
          </cell>
        </row>
        <row r="486">
          <cell r="A486" t="str">
            <v>2.3.2.14.2</v>
          </cell>
          <cell r="B486" t="str">
            <v xml:space="preserve"> DEDUCCIONES PERSONALES </v>
          </cell>
          <cell r="C486">
            <v>40506.360000000204</v>
          </cell>
          <cell r="D486">
            <v>0</v>
          </cell>
          <cell r="E486">
            <v>0</v>
          </cell>
          <cell r="F486">
            <v>0</v>
          </cell>
          <cell r="G486">
            <v>40506.360000000204</v>
          </cell>
          <cell r="H486">
            <v>0</v>
          </cell>
        </row>
        <row r="487">
          <cell r="A487" t="str">
            <v>2.3.2.14.2.1</v>
          </cell>
          <cell r="B487" t="str">
            <v>PRIMAS DE SEGUROS  DE GASTOS MEDICOS</v>
          </cell>
          <cell r="C487">
            <v>40506.360000000219</v>
          </cell>
          <cell r="D487">
            <v>0</v>
          </cell>
          <cell r="E487">
            <v>0</v>
          </cell>
          <cell r="F487">
            <v>0</v>
          </cell>
          <cell r="G487">
            <v>40506.360000000219</v>
          </cell>
          <cell r="H487">
            <v>0</v>
          </cell>
        </row>
        <row r="488">
          <cell r="A488" t="str">
            <v>2.4</v>
          </cell>
          <cell r="B488" t="str">
            <v xml:space="preserve"> RESULTADO INTEGRAL DE FINANCIAMIENTO </v>
          </cell>
          <cell r="C488">
            <v>69061.580300000525</v>
          </cell>
          <cell r="D488">
            <v>0</v>
          </cell>
          <cell r="E488">
            <v>6124.9454000000005</v>
          </cell>
          <cell r="F488">
            <v>28.895700000000001</v>
          </cell>
          <cell r="G488">
            <v>75157.630000000529</v>
          </cell>
          <cell r="H488">
            <v>0</v>
          </cell>
        </row>
        <row r="489">
          <cell r="A489" t="str">
            <v>2.4.1</v>
          </cell>
          <cell r="B489" t="str">
            <v xml:space="preserve"> INTERESES A CARGO </v>
          </cell>
          <cell r="C489">
            <v>37462.46</v>
          </cell>
          <cell r="D489">
            <v>0</v>
          </cell>
          <cell r="E489">
            <v>3790.69</v>
          </cell>
          <cell r="F489">
            <v>0</v>
          </cell>
          <cell r="G489">
            <v>41253.15</v>
          </cell>
          <cell r="H489">
            <v>0</v>
          </cell>
        </row>
        <row r="490">
          <cell r="A490" t="str">
            <v>2.4.1.1</v>
          </cell>
          <cell r="B490" t="str">
            <v xml:space="preserve"> INTERESES A CARGO BANCARIOS </v>
          </cell>
          <cell r="C490">
            <v>24502.36</v>
          </cell>
          <cell r="D490">
            <v>0</v>
          </cell>
          <cell r="E490">
            <v>2761.67</v>
          </cell>
          <cell r="F490">
            <v>0</v>
          </cell>
          <cell r="G490">
            <v>27264.03</v>
          </cell>
          <cell r="H490">
            <v>0</v>
          </cell>
        </row>
        <row r="491">
          <cell r="A491" t="str">
            <v>2.4.1.1.1</v>
          </cell>
          <cell r="B491" t="str">
            <v>INTERESES A CARGO NACIONALES BANCARIOS</v>
          </cell>
          <cell r="C491">
            <v>24502.36</v>
          </cell>
          <cell r="D491">
            <v>0</v>
          </cell>
          <cell r="E491">
            <v>2761.67</v>
          </cell>
          <cell r="F491">
            <v>0</v>
          </cell>
          <cell r="G491">
            <v>27264.03</v>
          </cell>
          <cell r="H491">
            <v>0</v>
          </cell>
        </row>
        <row r="492">
          <cell r="A492" t="str">
            <v>2.4.1.3</v>
          </cell>
          <cell r="B492" t="str">
            <v xml:space="preserve"> INTERESES A CARGO DE PERSONAS MORALES </v>
          </cell>
          <cell r="C492">
            <v>12960.1</v>
          </cell>
          <cell r="D492">
            <v>0</v>
          </cell>
          <cell r="E492">
            <v>1029.02</v>
          </cell>
          <cell r="F492">
            <v>0</v>
          </cell>
          <cell r="G492">
            <v>13989.12</v>
          </cell>
          <cell r="H492">
            <v>0</v>
          </cell>
        </row>
        <row r="493">
          <cell r="A493" t="str">
            <v>2.4.1.3.1</v>
          </cell>
          <cell r="B493" t="str">
            <v>INTERESES A CARGO DE PERSONAS MORALES NACIONAL</v>
          </cell>
          <cell r="C493">
            <v>12960.1</v>
          </cell>
          <cell r="D493">
            <v>0</v>
          </cell>
          <cell r="E493">
            <v>1029.02</v>
          </cell>
          <cell r="F493">
            <v>0</v>
          </cell>
          <cell r="G493">
            <v>13989.12</v>
          </cell>
          <cell r="H493">
            <v>0</v>
          </cell>
        </row>
        <row r="494">
          <cell r="A494" t="str">
            <v>2.4.3</v>
          </cell>
          <cell r="B494" t="str">
            <v xml:space="preserve"> FLUCTUACION CAMBIARIA </v>
          </cell>
          <cell r="C494">
            <v>42241.284100000514</v>
          </cell>
          <cell r="D494">
            <v>0</v>
          </cell>
          <cell r="E494">
            <v>2334.2554</v>
          </cell>
          <cell r="F494">
            <v>28.895700000000001</v>
          </cell>
          <cell r="G494">
            <v>44546.643800000515</v>
          </cell>
          <cell r="H494">
            <v>0</v>
          </cell>
        </row>
        <row r="495">
          <cell r="A495" t="str">
            <v>2.4.3.1</v>
          </cell>
          <cell r="B495" t="str">
            <v xml:space="preserve"> PERDIDA CAMBIARIA </v>
          </cell>
          <cell r="C495">
            <v>169968.8665</v>
          </cell>
          <cell r="D495">
            <v>0</v>
          </cell>
          <cell r="E495">
            <v>2334.2554</v>
          </cell>
          <cell r="F495">
            <v>0</v>
          </cell>
          <cell r="G495">
            <v>172303.1219</v>
          </cell>
          <cell r="H495">
            <v>0</v>
          </cell>
        </row>
        <row r="496">
          <cell r="A496" t="str">
            <v>2.4.3.1.1</v>
          </cell>
          <cell r="B496" t="str">
            <v>PERDIDA CAMBIARIA</v>
          </cell>
          <cell r="C496">
            <v>169968.8665</v>
          </cell>
          <cell r="D496">
            <v>0</v>
          </cell>
          <cell r="E496">
            <v>2334.2554</v>
          </cell>
          <cell r="F496">
            <v>0</v>
          </cell>
          <cell r="G496">
            <v>172303.1219</v>
          </cell>
          <cell r="H496">
            <v>0</v>
          </cell>
        </row>
        <row r="497">
          <cell r="A497" t="str">
            <v>2.4.3.2</v>
          </cell>
          <cell r="B497" t="str">
            <v xml:space="preserve"> GANANCIA CAMBIARIA </v>
          </cell>
          <cell r="C497">
            <v>0</v>
          </cell>
          <cell r="D497">
            <v>127727.58239999949</v>
          </cell>
          <cell r="E497">
            <v>0</v>
          </cell>
          <cell r="F497">
            <v>28.895700000000001</v>
          </cell>
          <cell r="G497">
            <v>0</v>
          </cell>
          <cell r="H497">
            <v>127756.47809999948</v>
          </cell>
        </row>
        <row r="498">
          <cell r="A498" t="str">
            <v>2.4.3.2.1</v>
          </cell>
          <cell r="B498" t="str">
            <v>GANANCIA CAMBIARIA</v>
          </cell>
          <cell r="C498">
            <v>0</v>
          </cell>
          <cell r="D498">
            <v>127727.58239999949</v>
          </cell>
          <cell r="E498">
            <v>0</v>
          </cell>
          <cell r="F498">
            <v>28.895700000000001</v>
          </cell>
          <cell r="G498">
            <v>0</v>
          </cell>
          <cell r="H498">
            <v>127756.47809999948</v>
          </cell>
        </row>
        <row r="499">
          <cell r="A499" t="str">
            <v>2.4.6</v>
          </cell>
          <cell r="B499" t="str">
            <v xml:space="preserve"> OTROS CONCEPTOS FINANCIEROS </v>
          </cell>
          <cell r="C499">
            <v>-10642.16379999998</v>
          </cell>
          <cell r="D499">
            <v>0</v>
          </cell>
          <cell r="E499">
            <v>0</v>
          </cell>
          <cell r="F499">
            <v>0</v>
          </cell>
          <cell r="G499">
            <v>-10642.16379999998</v>
          </cell>
          <cell r="H499">
            <v>0</v>
          </cell>
        </row>
        <row r="500">
          <cell r="A500" t="str">
            <v>2.4.6.1</v>
          </cell>
          <cell r="B500" t="str">
            <v xml:space="preserve"> OTROS CONCEPTOS FINANCIEROS A CARGO </v>
          </cell>
          <cell r="C500">
            <v>245</v>
          </cell>
          <cell r="D500">
            <v>0</v>
          </cell>
          <cell r="E500">
            <v>0</v>
          </cell>
          <cell r="F500">
            <v>0</v>
          </cell>
          <cell r="G500">
            <v>245</v>
          </cell>
          <cell r="H500">
            <v>0</v>
          </cell>
        </row>
        <row r="501">
          <cell r="A501" t="str">
            <v>2.4.6.1.2</v>
          </cell>
          <cell r="B501" t="str">
            <v>ACTUALIZACION DE CONTRIBUCIONES</v>
          </cell>
          <cell r="C501">
            <v>245</v>
          </cell>
          <cell r="D501">
            <v>0</v>
          </cell>
          <cell r="E501">
            <v>0</v>
          </cell>
          <cell r="F501">
            <v>0</v>
          </cell>
          <cell r="G501">
            <v>245</v>
          </cell>
          <cell r="H501">
            <v>0</v>
          </cell>
        </row>
        <row r="502">
          <cell r="A502" t="str">
            <v>2.4.6.2</v>
          </cell>
          <cell r="B502" t="str">
            <v xml:space="preserve"> OTROS CONCEPTOS FINANCIEROS A FAVOR </v>
          </cell>
          <cell r="C502">
            <v>0</v>
          </cell>
          <cell r="D502">
            <v>10887.16379999998</v>
          </cell>
          <cell r="E502">
            <v>0</v>
          </cell>
          <cell r="F502">
            <v>0</v>
          </cell>
          <cell r="G502">
            <v>0</v>
          </cell>
          <cell r="H502">
            <v>10887.16379999998</v>
          </cell>
        </row>
        <row r="503">
          <cell r="A503" t="str">
            <v>2.4.6.2.2</v>
          </cell>
          <cell r="B503" t="str">
            <v>DESCUENTO SOBRE COMPRAS COMERCIAL</v>
          </cell>
          <cell r="C503">
            <v>0</v>
          </cell>
          <cell r="D503">
            <v>10887.16379999998</v>
          </cell>
          <cell r="E503">
            <v>0</v>
          </cell>
          <cell r="F503">
            <v>0</v>
          </cell>
          <cell r="G503">
            <v>0</v>
          </cell>
          <cell r="H503">
            <v>10887.16379999998</v>
          </cell>
        </row>
        <row r="504">
          <cell r="A504"/>
          <cell r="B504" t="str">
            <v>&lt;div align="right"&gt; TOTALES &lt;/div&gt;</v>
          </cell>
          <cell r="C504">
            <v>33281909.666570492</v>
          </cell>
          <cell r="D504">
            <v>33281910.338987492</v>
          </cell>
          <cell r="E504">
            <v>15788621.090321835</v>
          </cell>
          <cell r="F504">
            <v>15788621.090511484</v>
          </cell>
          <cell r="G504">
            <v>35829119.672827855</v>
          </cell>
          <cell r="H504">
            <v>35829120.345434502</v>
          </cell>
        </row>
      </sheetData>
      <sheetData sheetId="10">
        <row r="2">
          <cell r="A2" t="str">
            <v>1.1</v>
          </cell>
          <cell r="B2" t="str">
            <v xml:space="preserve"> ACTIVO </v>
          </cell>
          <cell r="C2">
            <v>21835352.945648331</v>
          </cell>
          <cell r="D2">
            <v>0</v>
          </cell>
          <cell r="E2">
            <v>9091779.5809886493</v>
          </cell>
          <cell r="F2">
            <v>8617656.6750546526</v>
          </cell>
          <cell r="G2">
            <v>22309475.851582337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18517041.812748291</v>
          </cell>
          <cell r="D3">
            <v>0</v>
          </cell>
          <cell r="E3">
            <v>9091779.5809886493</v>
          </cell>
          <cell r="F3">
            <v>8556132.4625546522</v>
          </cell>
          <cell r="G3">
            <v>19052688.931182295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464552.0184522433</v>
          </cell>
          <cell r="D4">
            <v>0</v>
          </cell>
          <cell r="E4">
            <v>4955325.46</v>
          </cell>
          <cell r="F4">
            <v>4842136.4900000021</v>
          </cell>
          <cell r="G4">
            <v>577740.98845224199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464552.0184522433</v>
          </cell>
          <cell r="D5">
            <v>0</v>
          </cell>
          <cell r="E5">
            <v>4955325.46</v>
          </cell>
          <cell r="F5">
            <v>4842136.4900000021</v>
          </cell>
          <cell r="G5">
            <v>577740.98845224199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464552.0184522433</v>
          </cell>
          <cell r="D6">
            <v>0</v>
          </cell>
          <cell r="E6">
            <v>4955325.46</v>
          </cell>
          <cell r="F6">
            <v>4842136.4900000021</v>
          </cell>
          <cell r="G6">
            <v>577740.98845224199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50069.9</v>
          </cell>
          <cell r="F7">
            <v>50069.9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50069.9</v>
          </cell>
          <cell r="F8">
            <v>50069.9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50069.9</v>
          </cell>
          <cell r="F9">
            <v>50069.9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450877.11565224396</v>
          </cell>
          <cell r="D10">
            <v>0</v>
          </cell>
          <cell r="E10">
            <v>4905255.5599999996</v>
          </cell>
          <cell r="F10">
            <v>4792066.5900000017</v>
          </cell>
          <cell r="G10">
            <v>564066.08565224265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450877.11565224396</v>
          </cell>
          <cell r="D11">
            <v>0</v>
          </cell>
          <cell r="E11">
            <v>4905255.5599999996</v>
          </cell>
          <cell r="F11">
            <v>4792066.5900000017</v>
          </cell>
          <cell r="G11">
            <v>564066.08565224265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399531.26570020616</v>
          </cell>
          <cell r="D12">
            <v>0</v>
          </cell>
          <cell r="E12">
            <v>3559944.92</v>
          </cell>
          <cell r="F12">
            <v>3640904.8900000011</v>
          </cell>
          <cell r="G12">
            <v>318571.29570020502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30538.710000035353</v>
          </cell>
          <cell r="D13">
            <v>0</v>
          </cell>
          <cell r="E13">
            <v>126920</v>
          </cell>
          <cell r="F13">
            <v>111958.18</v>
          </cell>
          <cell r="G13">
            <v>45500.53000003536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20807.140000002459</v>
          </cell>
          <cell r="D14">
            <v>0</v>
          </cell>
          <cell r="E14">
            <v>1218390.6399999999</v>
          </cell>
          <cell r="F14">
            <v>1039203.52</v>
          </cell>
          <cell r="G14">
            <v>199994.26000000234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4422455.9231864652</v>
          </cell>
          <cell r="D15">
            <v>0</v>
          </cell>
          <cell r="E15">
            <v>1623746.2794240001</v>
          </cell>
          <cell r="F15">
            <v>2436649.8212270001</v>
          </cell>
          <cell r="G15">
            <v>3609552.3813834642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4136403.5716307056</v>
          </cell>
          <cell r="D16">
            <v>0</v>
          </cell>
          <cell r="E16">
            <v>1621068.907224</v>
          </cell>
          <cell r="F16">
            <v>2436649.8212270001</v>
          </cell>
          <cell r="G16">
            <v>3320822.6576277046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4136403.5716307056</v>
          </cell>
          <cell r="D17">
            <v>0</v>
          </cell>
          <cell r="E17">
            <v>1621068.907224</v>
          </cell>
          <cell r="F17">
            <v>2436649.8212270001</v>
          </cell>
          <cell r="G17">
            <v>3320822.6576277046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24818.152799998876</v>
          </cell>
          <cell r="D18">
            <v>0</v>
          </cell>
          <cell r="E18">
            <v>0</v>
          </cell>
          <cell r="F18">
            <v>17278.2</v>
          </cell>
          <cell r="G18">
            <v>7539.952799998875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14609.732706254348</v>
          </cell>
          <cell r="D19">
            <v>0</v>
          </cell>
          <cell r="E19">
            <v>55933.657200000009</v>
          </cell>
          <cell r="F19">
            <v>60933.657200000009</v>
          </cell>
          <cell r="G19">
            <v>9609.7327062543482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187558.69639700651</v>
          </cell>
          <cell r="D20">
            <v>0</v>
          </cell>
          <cell r="E20">
            <v>91456.105199999991</v>
          </cell>
          <cell r="F20">
            <v>172201.50120100001</v>
          </cell>
          <cell r="G20">
            <v>106813.3003960065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228456.00280000083</v>
          </cell>
          <cell r="D21">
            <v>0</v>
          </cell>
          <cell r="E21">
            <v>0</v>
          </cell>
          <cell r="F21">
            <v>0</v>
          </cell>
          <cell r="G21">
            <v>228456.00280000083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138631.27730400115</v>
          </cell>
          <cell r="D22">
            <v>0</v>
          </cell>
          <cell r="E22">
            <v>0</v>
          </cell>
          <cell r="F22">
            <v>0</v>
          </cell>
          <cell r="G22">
            <v>138631.27730400115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-13935.987499999814</v>
          </cell>
          <cell r="D23">
            <v>0</v>
          </cell>
          <cell r="E23">
            <v>13935.99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1.1.1.3.1.1.15</v>
          </cell>
          <cell r="B24" t="str">
            <v xml:space="preserve">INTER MEDICA SOLUTIONS DM S.A. DE C.V.  </v>
          </cell>
          <cell r="C24">
            <v>73541.615399013273</v>
          </cell>
          <cell r="D24">
            <v>0</v>
          </cell>
          <cell r="E24">
            <v>60903.178399999997</v>
          </cell>
          <cell r="F24">
            <v>0</v>
          </cell>
          <cell r="G24">
            <v>134444.79379901328</v>
          </cell>
          <cell r="H24">
            <v>0</v>
          </cell>
        </row>
        <row r="25">
          <cell r="A25" t="str">
            <v>1.1.1.3.1.1.20</v>
          </cell>
          <cell r="B25" t="str">
            <v xml:space="preserve">CENTRO HOSPITALARIO UNIVERSIDAD S.A. DE C.V.  </v>
          </cell>
          <cell r="C25">
            <v>194511.12880804017</v>
          </cell>
          <cell r="D25">
            <v>0</v>
          </cell>
          <cell r="E25">
            <v>0</v>
          </cell>
          <cell r="F25">
            <v>194511.0968</v>
          </cell>
          <cell r="G25">
            <v>3.2008040172513574E-2</v>
          </cell>
          <cell r="H25">
            <v>0</v>
          </cell>
        </row>
        <row r="26">
          <cell r="A26" t="str">
            <v>1.1.1.3.1.1.21</v>
          </cell>
          <cell r="B26" t="str">
            <v xml:space="preserve">CENTRO HOSPITALARIO PATRIOTISMO S.A. DE C.V.  </v>
          </cell>
          <cell r="C26">
            <v>510435.674199</v>
          </cell>
          <cell r="D26">
            <v>0</v>
          </cell>
          <cell r="E26">
            <v>22187.4244</v>
          </cell>
          <cell r="F26">
            <v>260606.20319999999</v>
          </cell>
          <cell r="G26">
            <v>272016.89539900003</v>
          </cell>
          <cell r="H26">
            <v>0</v>
          </cell>
        </row>
        <row r="27">
          <cell r="A27" t="str">
            <v>1.1.1.3.1.1.22</v>
          </cell>
          <cell r="B27" t="str">
            <v xml:space="preserve">WTC SPORTS CLINIC AMBULATORIAS S.A. DE C.V.  </v>
          </cell>
          <cell r="C27">
            <v>173343.4636050011</v>
          </cell>
          <cell r="D27">
            <v>0</v>
          </cell>
          <cell r="E27">
            <v>0</v>
          </cell>
          <cell r="F27">
            <v>0</v>
          </cell>
          <cell r="G27">
            <v>173343.4636050011</v>
          </cell>
          <cell r="H27">
            <v>0</v>
          </cell>
        </row>
        <row r="28">
          <cell r="A28" t="str">
            <v>1.1.1.3.1.1.23</v>
          </cell>
          <cell r="B28" t="str">
            <v xml:space="preserve">DISTRIBUIDORA DE ARTROSERVICIOS SA DE CV  </v>
          </cell>
          <cell r="C28">
            <v>9860.0047999999952</v>
          </cell>
          <cell r="D28">
            <v>0</v>
          </cell>
          <cell r="E28">
            <v>0</v>
          </cell>
          <cell r="F28">
            <v>9860</v>
          </cell>
          <cell r="G28">
            <v>0</v>
          </cell>
          <cell r="H28">
            <v>0</v>
          </cell>
        </row>
        <row r="29">
          <cell r="A29" t="str">
            <v>1.1.1.3.1.1.26</v>
          </cell>
          <cell r="B29" t="str">
            <v xml:space="preserve">STAR MEDICA, S.A. DE C.V.  </v>
          </cell>
          <cell r="C29">
            <v>327715.1074030092</v>
          </cell>
          <cell r="D29">
            <v>0</v>
          </cell>
          <cell r="E29">
            <v>90397.292000000001</v>
          </cell>
          <cell r="F29">
            <v>169327.682401</v>
          </cell>
          <cell r="G29">
            <v>248784.71700200922</v>
          </cell>
          <cell r="H29">
            <v>0</v>
          </cell>
        </row>
        <row r="30">
          <cell r="A30" t="str">
            <v>1.1.1.3.1.1.29</v>
          </cell>
          <cell r="B30" t="str">
            <v xml:space="preserve">OPERADORA SAN ANGEL INN S.A. DE C.V.  </v>
          </cell>
          <cell r="C30">
            <v>238621.74159700098</v>
          </cell>
          <cell r="D30">
            <v>0</v>
          </cell>
          <cell r="E30">
            <v>1716.8</v>
          </cell>
          <cell r="F30">
            <v>100120.8992</v>
          </cell>
          <cell r="G30">
            <v>140217.64239700098</v>
          </cell>
          <cell r="H30">
            <v>0</v>
          </cell>
        </row>
        <row r="31">
          <cell r="A31" t="str">
            <v>1.1.1.3.1.1.30</v>
          </cell>
          <cell r="B31" t="str">
            <v xml:space="preserve">OPERADORA HMG S.A DE C.V  </v>
          </cell>
          <cell r="C31">
            <v>33754.601200998761</v>
          </cell>
          <cell r="D31">
            <v>0</v>
          </cell>
          <cell r="E31">
            <v>50938.372399999993</v>
          </cell>
          <cell r="F31">
            <v>33754.596400000002</v>
          </cell>
          <cell r="G31">
            <v>50938.377200998752</v>
          </cell>
          <cell r="H31">
            <v>0</v>
          </cell>
        </row>
        <row r="32">
          <cell r="A32" t="str">
            <v>1.1.1.3.1.1.34</v>
          </cell>
          <cell r="B32" t="str">
            <v xml:space="preserve">SERGIO BERNAL CADENA  </v>
          </cell>
          <cell r="C32">
            <v>96822.997600999661</v>
          </cell>
          <cell r="D32">
            <v>0</v>
          </cell>
          <cell r="E32">
            <v>0</v>
          </cell>
          <cell r="F32">
            <v>0</v>
          </cell>
          <cell r="G32">
            <v>96822.997600999661</v>
          </cell>
          <cell r="H32">
            <v>0</v>
          </cell>
        </row>
        <row r="33">
          <cell r="A33" t="str">
            <v>1.1.1.3.1.1.37</v>
          </cell>
          <cell r="B33" t="str">
            <v xml:space="preserve">CLS MEDICA EN ORTOPEDIA S DE RL DE CV  </v>
          </cell>
          <cell r="C33">
            <v>92084.517200000235</v>
          </cell>
          <cell r="D33">
            <v>0</v>
          </cell>
          <cell r="E33">
            <v>0</v>
          </cell>
          <cell r="F33">
            <v>0</v>
          </cell>
          <cell r="G33">
            <v>92084.517200000235</v>
          </cell>
          <cell r="H33">
            <v>0</v>
          </cell>
        </row>
        <row r="34">
          <cell r="A34" t="str">
            <v>1.1.1.3.1.1.38</v>
          </cell>
          <cell r="B34" t="str">
            <v xml:space="preserve">SERVICIOS DE SALUD DEL ESTADO DE QUERETARO  </v>
          </cell>
          <cell r="C34">
            <v>8000.4136013792595</v>
          </cell>
          <cell r="D34">
            <v>0</v>
          </cell>
          <cell r="E34">
            <v>0</v>
          </cell>
          <cell r="F34">
            <v>0</v>
          </cell>
          <cell r="G34">
            <v>8000.4136013792595</v>
          </cell>
          <cell r="H34">
            <v>0</v>
          </cell>
        </row>
        <row r="35">
          <cell r="A35" t="str">
            <v>1.1.1.3.1.1.39</v>
          </cell>
          <cell r="B35" t="str">
            <v xml:space="preserve">COMERCIALIZADORA Y DISTRIBUIDORA METROPOLITANA S.A. DE C.V.  </v>
          </cell>
          <cell r="C35">
            <v>0</v>
          </cell>
          <cell r="D35">
            <v>0</v>
          </cell>
          <cell r="E35">
            <v>14645</v>
          </cell>
          <cell r="F35">
            <v>0</v>
          </cell>
          <cell r="G35">
            <v>14645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64676.00840000005</v>
          </cell>
          <cell r="D37">
            <v>0</v>
          </cell>
          <cell r="E37">
            <v>0</v>
          </cell>
          <cell r="F37">
            <v>0</v>
          </cell>
          <cell r="G37">
            <v>64676.00840000005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5693.1191930021159</v>
          </cell>
          <cell r="D38">
            <v>0</v>
          </cell>
          <cell r="E38">
            <v>0</v>
          </cell>
          <cell r="F38">
            <v>5693.1292000000003</v>
          </cell>
          <cell r="G38">
            <v>0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19796.571999999695</v>
          </cell>
          <cell r="D39">
            <v>0</v>
          </cell>
          <cell r="E39">
            <v>0</v>
          </cell>
          <cell r="F39">
            <v>0</v>
          </cell>
          <cell r="G39">
            <v>19796.571999999695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234771.93599999999</v>
          </cell>
          <cell r="F40">
            <v>234771.93599900001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36780.804399999994</v>
          </cell>
          <cell r="D41">
            <v>0</v>
          </cell>
          <cell r="E41">
            <v>0</v>
          </cell>
          <cell r="F41">
            <v>36780.804400999987</v>
          </cell>
          <cell r="G41">
            <v>0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68879.876000999939</v>
          </cell>
          <cell r="D43">
            <v>0</v>
          </cell>
          <cell r="E43">
            <v>0</v>
          </cell>
          <cell r="F43">
            <v>68879.871999999988</v>
          </cell>
          <cell r="G43">
            <v>0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84993.64320299495</v>
          </cell>
          <cell r="D47">
            <v>0</v>
          </cell>
          <cell r="E47">
            <v>521189.8907999997</v>
          </cell>
          <cell r="F47">
            <v>5811.6</v>
          </cell>
          <cell r="G47">
            <v>600371.93400299468</v>
          </cell>
          <cell r="H47">
            <v>0</v>
          </cell>
        </row>
        <row r="48">
          <cell r="A48" t="str">
            <v>1.1.1.3.1.1.215</v>
          </cell>
          <cell r="B48" t="str">
            <v xml:space="preserve">CLINICA DE ESPECIALIDADES EN ORTOPEDIA Y TRAUMATOLOGIA BURGOS S.C  </v>
          </cell>
          <cell r="C48">
            <v>0</v>
          </cell>
          <cell r="D48">
            <v>0</v>
          </cell>
          <cell r="E48">
            <v>43265.000008000003</v>
          </cell>
          <cell r="F48">
            <v>43265.000008000003</v>
          </cell>
          <cell r="G48">
            <v>0</v>
          </cell>
          <cell r="H48">
            <v>0</v>
          </cell>
        </row>
        <row r="49">
          <cell r="A49" t="str">
            <v>1.1.1.3.1.1.260</v>
          </cell>
          <cell r="B49" t="str">
            <v xml:space="preserve">ORTHOPEDICS HADAR, S.A. DE C.V.  </v>
          </cell>
          <cell r="C49">
            <v>35011.705567999976</v>
          </cell>
          <cell r="D49">
            <v>0</v>
          </cell>
          <cell r="E49">
            <v>6483.24</v>
          </cell>
          <cell r="F49">
            <v>0</v>
          </cell>
          <cell r="G49">
            <v>41494.945567999974</v>
          </cell>
          <cell r="H49">
            <v>0</v>
          </cell>
        </row>
        <row r="50">
          <cell r="A50" t="str">
            <v>1.1.1.3.1.1.277</v>
          </cell>
          <cell r="B50" t="str">
            <v xml:space="preserve">CENTRO HOSPITALARIO MAC S.A. DE C.V.  </v>
          </cell>
          <cell r="C50">
            <v>114698.79319800003</v>
          </cell>
          <cell r="D50">
            <v>0</v>
          </cell>
          <cell r="E50">
            <v>132580.7732</v>
          </cell>
          <cell r="F50">
            <v>106949.9932</v>
          </cell>
          <cell r="G50">
            <v>140329.57319800003</v>
          </cell>
          <cell r="H50">
            <v>0</v>
          </cell>
        </row>
        <row r="51">
          <cell r="A51" t="str">
            <v>1.1.1.3.1.1.283</v>
          </cell>
          <cell r="B51" t="str">
            <v xml:space="preserve">SERVICIENTIFICA-MEDICA S.A. DE C.V.  </v>
          </cell>
          <cell r="C51">
            <v>713510.23999899812</v>
          </cell>
          <cell r="D51">
            <v>0</v>
          </cell>
          <cell r="E51">
            <v>0</v>
          </cell>
          <cell r="F51">
            <v>713510.23999999987</v>
          </cell>
          <cell r="G51">
            <v>0</v>
          </cell>
          <cell r="H51">
            <v>0</v>
          </cell>
        </row>
        <row r="52">
          <cell r="A52" t="str">
            <v>1.1.1.3.1.1.318</v>
          </cell>
          <cell r="B52" t="str">
            <v xml:space="preserve">RECYORTOPEDICS S.A. DE C.V.  </v>
          </cell>
          <cell r="C52">
            <v>18390.64000000013</v>
          </cell>
          <cell r="D52">
            <v>0</v>
          </cell>
          <cell r="E52">
            <v>5663.12</v>
          </cell>
          <cell r="F52">
            <v>18390.64</v>
          </cell>
          <cell r="G52">
            <v>5663.1200000001299</v>
          </cell>
          <cell r="H52">
            <v>0</v>
          </cell>
        </row>
        <row r="53">
          <cell r="A53" t="str">
            <v>1.1.1.3.1.1.331</v>
          </cell>
          <cell r="B53" t="str">
            <v xml:space="preserve">TEMPO MEDICAL, SA DE CV  </v>
          </cell>
          <cell r="C53">
            <v>440.00006399999984</v>
          </cell>
          <cell r="D53">
            <v>0</v>
          </cell>
          <cell r="E53">
            <v>0</v>
          </cell>
          <cell r="F53">
            <v>0</v>
          </cell>
          <cell r="G53">
            <v>440.00006399999984</v>
          </cell>
          <cell r="H53">
            <v>0</v>
          </cell>
        </row>
        <row r="54">
          <cell r="A54" t="str">
            <v>1.1.1.3.1.1.335</v>
          </cell>
          <cell r="B54" t="str">
            <v xml:space="preserve">PLATINUM MEDIC SOLUTIONS, S.A. DE C.V.  </v>
          </cell>
          <cell r="C54">
            <v>0</v>
          </cell>
          <cell r="D54">
            <v>0</v>
          </cell>
          <cell r="E54">
            <v>98741.009600000005</v>
          </cell>
          <cell r="F54">
            <v>33188.203200000004</v>
          </cell>
          <cell r="G54">
            <v>65552.806401000009</v>
          </cell>
          <cell r="H54">
            <v>0</v>
          </cell>
        </row>
        <row r="55">
          <cell r="A55" t="str">
            <v>1.1.1.3.1.1.376</v>
          </cell>
          <cell r="B55" t="str">
            <v xml:space="preserve">ORTOLAP DEL SURESTE SA DE CV  </v>
          </cell>
          <cell r="C55">
            <v>117977.8348</v>
          </cell>
          <cell r="D55">
            <v>0</v>
          </cell>
          <cell r="E55">
            <v>0</v>
          </cell>
          <cell r="F55">
            <v>0</v>
          </cell>
          <cell r="G55">
            <v>117977.8348</v>
          </cell>
          <cell r="H55">
            <v>0</v>
          </cell>
        </row>
        <row r="56">
          <cell r="A56" t="str">
            <v>1.1.1.3.1.1.384</v>
          </cell>
          <cell r="B56" t="str">
            <v xml:space="preserve">SURGICAL SKILLS SC  </v>
          </cell>
          <cell r="C56">
            <v>2900</v>
          </cell>
          <cell r="D56">
            <v>0</v>
          </cell>
          <cell r="E56">
            <v>20648</v>
          </cell>
          <cell r="F56">
            <v>11600</v>
          </cell>
          <cell r="G56">
            <v>11948</v>
          </cell>
          <cell r="H56">
            <v>0</v>
          </cell>
        </row>
        <row r="57">
          <cell r="A57" t="str">
            <v>1.1.1.3.1.1.388</v>
          </cell>
          <cell r="B57" t="str">
            <v>KARINA ALEJANDRA MEDINA TENA</v>
          </cell>
          <cell r="C57">
            <v>0</v>
          </cell>
          <cell r="D57">
            <v>0</v>
          </cell>
          <cell r="E57">
            <v>39144.78</v>
          </cell>
          <cell r="F57">
            <v>0</v>
          </cell>
          <cell r="G57">
            <v>39144.780001000006</v>
          </cell>
          <cell r="H57">
            <v>0</v>
          </cell>
        </row>
        <row r="58">
          <cell r="A58" t="str">
            <v>1.1.1.3.1.1.393</v>
          </cell>
          <cell r="B58" t="str">
            <v xml:space="preserve">GRUPO ORTOPEDICO DAVOS, S.A. DE C.V.  </v>
          </cell>
          <cell r="C58">
            <v>0</v>
          </cell>
          <cell r="D58">
            <v>0</v>
          </cell>
          <cell r="E58">
            <v>33000.000044</v>
          </cell>
          <cell r="F58">
            <v>33000.000044</v>
          </cell>
          <cell r="G58">
            <v>0</v>
          </cell>
          <cell r="H58">
            <v>0</v>
          </cell>
        </row>
        <row r="59">
          <cell r="A59" t="str">
            <v>1.1.1.3.1.1.406</v>
          </cell>
          <cell r="B59" t="str">
            <v xml:space="preserve">CADE INSTRUMENTS &amp;amp; TECH, S.A. DE C.V.  </v>
          </cell>
          <cell r="C59">
            <v>16188.774398999987</v>
          </cell>
          <cell r="D59">
            <v>0</v>
          </cell>
          <cell r="E59">
            <v>17665.964800000002</v>
          </cell>
          <cell r="F59">
            <v>22932.457600999998</v>
          </cell>
          <cell r="G59">
            <v>10922.28159799999</v>
          </cell>
          <cell r="H59">
            <v>0</v>
          </cell>
        </row>
        <row r="60">
          <cell r="A60" t="str">
            <v>1.1.1.3.1.1.433</v>
          </cell>
          <cell r="B60" t="str">
            <v xml:space="preserve">INTEGRADORA GENESIS, S.A. DE C.V.  </v>
          </cell>
          <cell r="C60">
            <v>17480.736000000001</v>
          </cell>
          <cell r="D60">
            <v>0</v>
          </cell>
          <cell r="E60">
            <v>31381.375599999999</v>
          </cell>
          <cell r="F60">
            <v>48862.111599999997</v>
          </cell>
          <cell r="G60">
            <v>0</v>
          </cell>
          <cell r="H60">
            <v>0</v>
          </cell>
        </row>
        <row r="61">
          <cell r="A61" t="str">
            <v>1.1.1.3.1.1.436</v>
          </cell>
          <cell r="B61" t="str">
            <v>OTILIA PERICHART PERERA</v>
          </cell>
          <cell r="C61">
            <v>0</v>
          </cell>
          <cell r="D61">
            <v>0</v>
          </cell>
          <cell r="E61">
            <v>11919.997600000001</v>
          </cell>
          <cell r="F61">
            <v>11919.997600000001</v>
          </cell>
          <cell r="G61">
            <v>0</v>
          </cell>
          <cell r="H61">
            <v>0</v>
          </cell>
        </row>
        <row r="62">
          <cell r="A62" t="str">
            <v>1.1.1.3.1.1.437</v>
          </cell>
          <cell r="B62" t="str">
            <v>CLAUDIA CRUZ VILLAGRÁN</v>
          </cell>
          <cell r="C62">
            <v>0</v>
          </cell>
          <cell r="D62">
            <v>0</v>
          </cell>
          <cell r="E62">
            <v>22499.999972000001</v>
          </cell>
          <cell r="F62">
            <v>22499.999972000001</v>
          </cell>
          <cell r="G62">
            <v>0</v>
          </cell>
          <cell r="H62">
            <v>0</v>
          </cell>
        </row>
        <row r="63">
          <cell r="A63" t="str">
            <v>1.1.1.3.2</v>
          </cell>
          <cell r="B63" t="str">
            <v xml:space="preserve"> A CARGO DE OTROS DEUDORES </v>
          </cell>
          <cell r="C63">
            <v>286052.35155575979</v>
          </cell>
          <cell r="D63">
            <v>0</v>
          </cell>
          <cell r="E63">
            <v>2677.3721999999998</v>
          </cell>
          <cell r="F63">
            <v>0</v>
          </cell>
          <cell r="G63">
            <v>288729.72375575977</v>
          </cell>
          <cell r="H63">
            <v>0</v>
          </cell>
        </row>
        <row r="64">
          <cell r="A64" t="str">
            <v>1.1.1.3.2.3</v>
          </cell>
          <cell r="B64" t="str">
            <v xml:space="preserve"> FUNCIONARIOS Y EMPLEADOS </v>
          </cell>
          <cell r="C64">
            <v>20000.000000000011</v>
          </cell>
          <cell r="D64">
            <v>0</v>
          </cell>
          <cell r="E64">
            <v>0</v>
          </cell>
          <cell r="F64">
            <v>0</v>
          </cell>
          <cell r="G64">
            <v>20000.000000000011</v>
          </cell>
          <cell r="H64">
            <v>0</v>
          </cell>
        </row>
        <row r="65">
          <cell r="A65" t="str">
            <v>1.1.1.3.2.3.1</v>
          </cell>
          <cell r="B65" t="str">
            <v xml:space="preserve"> PRESTAMOS A EMPLEADOS DIRECTO </v>
          </cell>
          <cell r="C65">
            <v>20000</v>
          </cell>
          <cell r="D65">
            <v>0</v>
          </cell>
          <cell r="E65">
            <v>0</v>
          </cell>
          <cell r="F65">
            <v>0</v>
          </cell>
          <cell r="G65">
            <v>20000</v>
          </cell>
          <cell r="H65">
            <v>0</v>
          </cell>
        </row>
        <row r="66">
          <cell r="A66" t="str">
            <v>1.1.1.3.2.3.1.6</v>
          </cell>
          <cell r="B66" t="str">
            <v xml:space="preserve"> JULIO CESAR FUENTES MENDOZA </v>
          </cell>
          <cell r="C66">
            <v>20000</v>
          </cell>
          <cell r="D66">
            <v>0</v>
          </cell>
          <cell r="E66">
            <v>0</v>
          </cell>
          <cell r="F66">
            <v>0</v>
          </cell>
          <cell r="G66">
            <v>20000</v>
          </cell>
          <cell r="H66">
            <v>0</v>
          </cell>
        </row>
        <row r="67">
          <cell r="A67" t="str">
            <v>1.1.1.3.2.3.1.6.1</v>
          </cell>
          <cell r="B67" t="str">
            <v>JULIO CESAR FUENTES MENDOZA 12/08/2021 PRESTAMO PERSONAL 20,000.00 Tasa: 0.00 Plazo: 0 Sin definir</v>
          </cell>
          <cell r="C67">
            <v>20000</v>
          </cell>
          <cell r="D67">
            <v>0</v>
          </cell>
          <cell r="E67">
            <v>0</v>
          </cell>
          <cell r="F67">
            <v>0</v>
          </cell>
          <cell r="G67">
            <v>20000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21579.781555759764</v>
          </cell>
          <cell r="D68">
            <v>0</v>
          </cell>
          <cell r="E68">
            <v>2677.3721999999998</v>
          </cell>
          <cell r="F68">
            <v>0</v>
          </cell>
          <cell r="G68">
            <v>24257.153755759766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21579.781555759764</v>
          </cell>
          <cell r="D69">
            <v>0</v>
          </cell>
          <cell r="E69">
            <v>2677.3721999999998</v>
          </cell>
          <cell r="F69">
            <v>0</v>
          </cell>
          <cell r="G69">
            <v>24257.153755759766</v>
          </cell>
          <cell r="H69">
            <v>0</v>
          </cell>
        </row>
        <row r="70">
          <cell r="A70" t="str">
            <v>1.1.1.3.2.4.1.3</v>
          </cell>
          <cell r="B70" t="str">
            <v xml:space="preserve">CRESTA NARVARTE S.A. DE C.V.  </v>
          </cell>
          <cell r="C70">
            <v>0</v>
          </cell>
          <cell r="D70">
            <v>0</v>
          </cell>
          <cell r="E70">
            <v>465</v>
          </cell>
          <cell r="F70">
            <v>0</v>
          </cell>
          <cell r="G70">
            <v>464.99790775962902</v>
          </cell>
          <cell r="H70">
            <v>0</v>
          </cell>
        </row>
        <row r="71">
          <cell r="A71" t="str">
            <v>1.1.1.3.2.4.1.7</v>
          </cell>
          <cell r="B71" t="str">
            <v xml:space="preserve">DIVERSOS  </v>
          </cell>
          <cell r="C71">
            <v>2193.5555480001494</v>
          </cell>
          <cell r="D71">
            <v>0</v>
          </cell>
          <cell r="E71">
            <v>2212.3721999999998</v>
          </cell>
          <cell r="F71">
            <v>0</v>
          </cell>
          <cell r="G71">
            <v>4405.9277480001492</v>
          </cell>
          <cell r="H71">
            <v>0</v>
          </cell>
        </row>
        <row r="72">
          <cell r="A72" t="str">
            <v>1.1.1.3.2.4.1.8</v>
          </cell>
          <cell r="B72" t="str">
            <v xml:space="preserve"> LOURDES VELAZQUEZ MERIN </v>
          </cell>
          <cell r="C72">
            <v>5443.0499999999884</v>
          </cell>
          <cell r="D72">
            <v>0</v>
          </cell>
          <cell r="E72">
            <v>0</v>
          </cell>
          <cell r="F72">
            <v>0</v>
          </cell>
          <cell r="G72">
            <v>5443.0499999999884</v>
          </cell>
          <cell r="H72">
            <v>0</v>
          </cell>
        </row>
        <row r="73">
          <cell r="A73" t="str">
            <v>1.1.1.3.2.4.1.11</v>
          </cell>
          <cell r="B73" t="str">
            <v>JULIO CESAR FUENTES MENDOZA</v>
          </cell>
          <cell r="C73">
            <v>13943.178</v>
          </cell>
          <cell r="D73">
            <v>0</v>
          </cell>
          <cell r="E73">
            <v>0</v>
          </cell>
          <cell r="F73">
            <v>0</v>
          </cell>
          <cell r="G73">
            <v>13943.178</v>
          </cell>
          <cell r="H73">
            <v>0</v>
          </cell>
        </row>
        <row r="74">
          <cell r="A74" t="str">
            <v>1.1.1.3.2.5</v>
          </cell>
          <cell r="B74" t="str">
            <v xml:space="preserve"> IMPUESTOS A FAVOR </v>
          </cell>
          <cell r="C74">
            <v>244472.57</v>
          </cell>
          <cell r="D74">
            <v>0</v>
          </cell>
          <cell r="E74">
            <v>0</v>
          </cell>
          <cell r="F74">
            <v>0</v>
          </cell>
          <cell r="G74">
            <v>244472.57</v>
          </cell>
          <cell r="H74">
            <v>0</v>
          </cell>
        </row>
        <row r="75">
          <cell r="A75" t="str">
            <v>1.1.1.3.2.5.1</v>
          </cell>
          <cell r="B75" t="str">
            <v>IVA A FAVOR</v>
          </cell>
          <cell r="C75">
            <v>-0.15000000000145519</v>
          </cell>
          <cell r="D75">
            <v>0</v>
          </cell>
          <cell r="E75">
            <v>0</v>
          </cell>
          <cell r="F75">
            <v>0</v>
          </cell>
          <cell r="G75">
            <v>-0.15000000000145519</v>
          </cell>
          <cell r="H75">
            <v>0</v>
          </cell>
        </row>
        <row r="76">
          <cell r="A76" t="str">
            <v>1.1.1.3.2.5.2</v>
          </cell>
          <cell r="B76" t="str">
            <v xml:space="preserve"> ISR A FAVOR 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1.1.1.3.2.5.2.1</v>
          </cell>
          <cell r="B77" t="str">
            <v>ISR  PERSONAS MORALES REGIMEN GENERAL A FAVOR</v>
          </cell>
          <cell r="C77">
            <v>243286</v>
          </cell>
          <cell r="D77">
            <v>0</v>
          </cell>
          <cell r="E77">
            <v>0</v>
          </cell>
          <cell r="F77">
            <v>0</v>
          </cell>
          <cell r="G77">
            <v>243286</v>
          </cell>
          <cell r="H77">
            <v>0</v>
          </cell>
        </row>
        <row r="78">
          <cell r="A78" t="str">
            <v>1.1.1.3.2.5.7</v>
          </cell>
          <cell r="B78" t="str">
            <v>PAGO DE LO INDEBIDO</v>
          </cell>
          <cell r="C78">
            <v>1186.7199999999998</v>
          </cell>
          <cell r="D78">
            <v>0</v>
          </cell>
          <cell r="E78">
            <v>0</v>
          </cell>
          <cell r="F78">
            <v>0</v>
          </cell>
          <cell r="G78">
            <v>1186.7199999999998</v>
          </cell>
          <cell r="H78">
            <v>0</v>
          </cell>
        </row>
        <row r="79">
          <cell r="A79" t="str">
            <v>1.1.1.5</v>
          </cell>
          <cell r="B79" t="str">
            <v xml:space="preserve"> INVENTARIOS </v>
          </cell>
          <cell r="C79">
            <v>11548888.297320992</v>
          </cell>
          <cell r="D79">
            <v>0</v>
          </cell>
          <cell r="E79">
            <v>572144.72</v>
          </cell>
          <cell r="F79">
            <v>660116.42426299979</v>
          </cell>
          <cell r="G79">
            <v>11460916.593057998</v>
          </cell>
          <cell r="H79">
            <v>0</v>
          </cell>
        </row>
        <row r="80">
          <cell r="A80" t="str">
            <v>1.1.1.5.1</v>
          </cell>
          <cell r="B80" t="str">
            <v xml:space="preserve"> PRODUCTOS TERMINADOS </v>
          </cell>
          <cell r="C80">
            <v>11548888.29732099</v>
          </cell>
          <cell r="D80">
            <v>0</v>
          </cell>
          <cell r="E80">
            <v>572144.72</v>
          </cell>
          <cell r="F80">
            <v>660116.42426299979</v>
          </cell>
          <cell r="G80">
            <v>11460916.593057996</v>
          </cell>
          <cell r="H80">
            <v>0</v>
          </cell>
        </row>
        <row r="81">
          <cell r="A81" t="str">
            <v>1.1.1.5.1.1</v>
          </cell>
          <cell r="B81" t="str">
            <v xml:space="preserve"> ALMACÉN GENERAL </v>
          </cell>
          <cell r="C81">
            <v>11730972.92678299</v>
          </cell>
          <cell r="D81">
            <v>0</v>
          </cell>
          <cell r="E81">
            <v>570056.81999999995</v>
          </cell>
          <cell r="F81">
            <v>652991.42426299979</v>
          </cell>
          <cell r="G81">
            <v>11648038.322519995</v>
          </cell>
          <cell r="H81">
            <v>0</v>
          </cell>
        </row>
        <row r="82">
          <cell r="A82" t="str">
            <v>1.1.1.5.1.3</v>
          </cell>
          <cell r="B82" t="str">
            <v xml:space="preserve"> ALMACEN REMISIONES </v>
          </cell>
          <cell r="C82">
            <v>61388.196865000362</v>
          </cell>
          <cell r="D82">
            <v>0</v>
          </cell>
          <cell r="E82">
            <v>232.9</v>
          </cell>
          <cell r="F82">
            <v>0</v>
          </cell>
          <cell r="G82">
            <v>61621.096865000385</v>
          </cell>
          <cell r="H82">
            <v>0</v>
          </cell>
        </row>
        <row r="83">
          <cell r="A83" t="str">
            <v>1.1.1.5.1.4</v>
          </cell>
          <cell r="B83" t="str">
            <v xml:space="preserve"> ALMACÉN CONSIGNACION </v>
          </cell>
          <cell r="C83">
            <v>533.68222100000457</v>
          </cell>
          <cell r="D83">
            <v>0</v>
          </cell>
          <cell r="E83">
            <v>1855</v>
          </cell>
          <cell r="F83">
            <v>7125</v>
          </cell>
          <cell r="G83">
            <v>-4736.3177789999954</v>
          </cell>
          <cell r="H83">
            <v>0</v>
          </cell>
        </row>
        <row r="84">
          <cell r="A84" t="str">
            <v>1.1.1.5.1.5</v>
          </cell>
          <cell r="B84" t="str">
            <v xml:space="preserve"> ALMACÉN QUERÉTARO </v>
          </cell>
          <cell r="C84">
            <v>-1603.5287360000411</v>
          </cell>
          <cell r="D84">
            <v>0</v>
          </cell>
          <cell r="E84">
            <v>0</v>
          </cell>
          <cell r="F84">
            <v>0</v>
          </cell>
          <cell r="G84">
            <v>-1603.5287360000411</v>
          </cell>
          <cell r="H84">
            <v>0</v>
          </cell>
        </row>
        <row r="85">
          <cell r="A85" t="str">
            <v>1.1.1.5.1.6</v>
          </cell>
          <cell r="B85" t="str">
            <v xml:space="preserve"> ALMACÉN MEDSTENT </v>
          </cell>
          <cell r="C85">
            <v>-242402.98396699922</v>
          </cell>
          <cell r="D85">
            <v>0</v>
          </cell>
          <cell r="E85">
            <v>0</v>
          </cell>
          <cell r="F85">
            <v>0</v>
          </cell>
          <cell r="G85">
            <v>-242402.98396699922</v>
          </cell>
          <cell r="H85">
            <v>0</v>
          </cell>
        </row>
        <row r="86">
          <cell r="A86" t="str">
            <v>1.1.1.9</v>
          </cell>
          <cell r="B86" t="str">
            <v xml:space="preserve"> PAGOS ANTICIPADOS </v>
          </cell>
          <cell r="C86">
            <v>69442.022192240343</v>
          </cell>
          <cell r="D86">
            <v>0</v>
          </cell>
          <cell r="E86">
            <v>1520746.5</v>
          </cell>
          <cell r="F86">
            <v>115603.68</v>
          </cell>
          <cell r="G86">
            <v>1474584.8421922405</v>
          </cell>
          <cell r="H86">
            <v>0</v>
          </cell>
        </row>
        <row r="87">
          <cell r="A87" t="str">
            <v>1.1.1.9.1</v>
          </cell>
          <cell r="B87" t="str">
            <v xml:space="preserve"> ANTICIPO A PROVEEDORES </v>
          </cell>
          <cell r="C87">
            <v>11401.792192240348</v>
          </cell>
          <cell r="D87">
            <v>0</v>
          </cell>
          <cell r="E87">
            <v>1431342.6</v>
          </cell>
          <cell r="F87">
            <v>29709.18</v>
          </cell>
          <cell r="G87">
            <v>1413035.2121922404</v>
          </cell>
          <cell r="H87">
            <v>0</v>
          </cell>
        </row>
        <row r="88">
          <cell r="A88" t="str">
            <v>1.1.1.9.1.1</v>
          </cell>
          <cell r="B88" t="str">
            <v xml:space="preserve"> ANTICIPO A PROVEEDORES NACIONAL </v>
          </cell>
          <cell r="C88">
            <v>11401.792192240348</v>
          </cell>
          <cell r="D88">
            <v>0</v>
          </cell>
          <cell r="E88">
            <v>1431342.6</v>
          </cell>
          <cell r="F88">
            <v>29709.18</v>
          </cell>
          <cell r="G88">
            <v>1413035.2121922404</v>
          </cell>
          <cell r="H88">
            <v>0</v>
          </cell>
        </row>
        <row r="89">
          <cell r="A89" t="str">
            <v>1.1.1.9.1.1.2</v>
          </cell>
          <cell r="B89" t="str">
            <v xml:space="preserve">CRESTA NARVARTE S.A. DE C.V.  </v>
          </cell>
          <cell r="C89">
            <v>0</v>
          </cell>
          <cell r="D89">
            <v>0</v>
          </cell>
          <cell r="E89">
            <v>5586.21</v>
          </cell>
          <cell r="F89">
            <v>3000</v>
          </cell>
          <cell r="G89">
            <v>2586.2120922403637</v>
          </cell>
          <cell r="H89">
            <v>0</v>
          </cell>
        </row>
        <row r="90">
          <cell r="A90" t="str">
            <v>1.1.1.9.1.1.4</v>
          </cell>
          <cell r="B90" t="str">
            <v xml:space="preserve">SMITH &amp;amp; NEPHEW, S.A DE, C.V  </v>
          </cell>
          <cell r="C90">
            <v>0</v>
          </cell>
          <cell r="D90">
            <v>0</v>
          </cell>
          <cell r="E90">
            <v>1400000</v>
          </cell>
          <cell r="F90">
            <v>0</v>
          </cell>
          <cell r="G90">
            <v>1400000</v>
          </cell>
          <cell r="H90">
            <v>0</v>
          </cell>
        </row>
        <row r="91">
          <cell r="A91" t="str">
            <v>1.1.1.9.1.1.9</v>
          </cell>
          <cell r="B91" t="str">
            <v xml:space="preserve">VOLKSWAGEN LEASING SA DE CV  </v>
          </cell>
          <cell r="C91">
            <v>0</v>
          </cell>
          <cell r="D91">
            <v>0</v>
          </cell>
          <cell r="E91">
            <v>10418.870000000001</v>
          </cell>
          <cell r="F91">
            <v>10418.870000000001</v>
          </cell>
          <cell r="G91">
            <v>0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12064</v>
          </cell>
          <cell r="F92">
            <v>12064</v>
          </cell>
          <cell r="G92">
            <v>0</v>
          </cell>
          <cell r="H92">
            <v>0</v>
          </cell>
        </row>
        <row r="93">
          <cell r="A93" t="str">
            <v>1.1.1.9.1.1.11</v>
          </cell>
          <cell r="B93" t="str">
            <v xml:space="preserve">SERVICIO GASOLINERO XOLA SA DE CV  </v>
          </cell>
          <cell r="C93">
            <v>10000</v>
          </cell>
          <cell r="D93">
            <v>0</v>
          </cell>
          <cell r="E93">
            <v>0</v>
          </cell>
          <cell r="F93">
            <v>0</v>
          </cell>
          <cell r="G93">
            <v>10000</v>
          </cell>
          <cell r="H93">
            <v>0</v>
          </cell>
        </row>
        <row r="94">
          <cell r="A94" t="str">
            <v>1.1.1.9.1.1.41</v>
          </cell>
          <cell r="B94" t="str">
            <v xml:space="preserve">MATTAR ISSI SERVICES S.A. DE C.V.  </v>
          </cell>
          <cell r="C94">
            <v>0</v>
          </cell>
          <cell r="D94">
            <v>0</v>
          </cell>
          <cell r="E94">
            <v>3273.52</v>
          </cell>
          <cell r="F94">
            <v>3273.52</v>
          </cell>
          <cell r="G94">
            <v>0</v>
          </cell>
          <cell r="H94">
            <v>0</v>
          </cell>
        </row>
        <row r="95">
          <cell r="A95" t="str">
            <v>1.1.1.9.1.1.52</v>
          </cell>
          <cell r="B95" t="str">
            <v>LOURDES VELAZQUEZ MERIN</v>
          </cell>
          <cell r="C95">
            <v>449</v>
          </cell>
          <cell r="D95">
            <v>0</v>
          </cell>
          <cell r="E95">
            <v>0</v>
          </cell>
          <cell r="F95">
            <v>0</v>
          </cell>
          <cell r="G95">
            <v>449</v>
          </cell>
          <cell r="H95">
            <v>0</v>
          </cell>
        </row>
        <row r="96">
          <cell r="A96" t="str">
            <v>1.1.1.9.1.1.57</v>
          </cell>
          <cell r="B96" t="str">
            <v xml:space="preserve">LUIS CABALLERO NAVARRO  </v>
          </cell>
          <cell r="C96">
            <v>952.79</v>
          </cell>
          <cell r="D96">
            <v>0</v>
          </cell>
          <cell r="E96">
            <v>0</v>
          </cell>
          <cell r="F96">
            <v>952.79</v>
          </cell>
          <cell r="G96">
            <v>0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58040.23</v>
          </cell>
          <cell r="D97">
            <v>0</v>
          </cell>
          <cell r="E97">
            <v>3509.4</v>
          </cell>
          <cell r="F97">
            <v>0</v>
          </cell>
          <cell r="G97">
            <v>61549.630000000005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58040.23</v>
          </cell>
          <cell r="D98">
            <v>0</v>
          </cell>
          <cell r="E98">
            <v>3509.4</v>
          </cell>
          <cell r="F98">
            <v>0</v>
          </cell>
          <cell r="G98">
            <v>61549.630000000005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58040.23</v>
          </cell>
          <cell r="D99">
            <v>0</v>
          </cell>
          <cell r="E99">
            <v>3509.4</v>
          </cell>
          <cell r="F99">
            <v>0</v>
          </cell>
          <cell r="G99">
            <v>61549.630000000005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0</v>
          </cell>
          <cell r="D100">
            <v>0</v>
          </cell>
          <cell r="E100">
            <v>85894.5</v>
          </cell>
          <cell r="F100">
            <v>85894.5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0</v>
          </cell>
          <cell r="D101">
            <v>0</v>
          </cell>
          <cell r="E101">
            <v>85894.5</v>
          </cell>
          <cell r="F101">
            <v>85894.5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0</v>
          </cell>
          <cell r="D102">
            <v>0</v>
          </cell>
          <cell r="E102">
            <v>77971.460000000006</v>
          </cell>
          <cell r="F102">
            <v>77971.460000000006</v>
          </cell>
          <cell r="G102">
            <v>0</v>
          </cell>
          <cell r="H102">
            <v>0</v>
          </cell>
        </row>
        <row r="103">
          <cell r="A103" t="str">
            <v>1.1.1.9.13.1.9</v>
          </cell>
          <cell r="B103" t="str">
            <v>LEOPOLDO MELO GONZALEZ</v>
          </cell>
          <cell r="C103">
            <v>0</v>
          </cell>
          <cell r="D103">
            <v>0</v>
          </cell>
          <cell r="E103">
            <v>7923.04</v>
          </cell>
          <cell r="F103">
            <v>7923.04</v>
          </cell>
          <cell r="G103">
            <v>0</v>
          </cell>
          <cell r="H103">
            <v>0</v>
          </cell>
        </row>
        <row r="104">
          <cell r="A104" t="str">
            <v>1.1.1.10</v>
          </cell>
          <cell r="B104" t="str">
            <v xml:space="preserve"> OTROS ACTIVOS A CORTO PLAZO </v>
          </cell>
          <cell r="C104">
            <v>2011703.5515963524</v>
          </cell>
          <cell r="D104">
            <v>0</v>
          </cell>
          <cell r="E104">
            <v>419816.62156465027</v>
          </cell>
          <cell r="F104">
            <v>501626.04706465034</v>
          </cell>
          <cell r="G104">
            <v>1929894.1260963525</v>
          </cell>
          <cell r="H104">
            <v>0</v>
          </cell>
        </row>
        <row r="105">
          <cell r="A105" t="str">
            <v>1.1.1.10.1</v>
          </cell>
          <cell r="B105" t="str">
            <v xml:space="preserve"> IMPUESTOS ACREDITABLES PAGADOS </v>
          </cell>
          <cell r="C105">
            <v>-1022.6903157492861</v>
          </cell>
          <cell r="D105">
            <v>0</v>
          </cell>
          <cell r="E105">
            <v>250892.63706465031</v>
          </cell>
          <cell r="F105">
            <v>250892.64</v>
          </cell>
          <cell r="G105">
            <v>-1022.6932510989946</v>
          </cell>
          <cell r="H105">
            <v>0</v>
          </cell>
        </row>
        <row r="106">
          <cell r="A106" t="str">
            <v>1.1.1.10.1.1</v>
          </cell>
          <cell r="B106" t="str">
            <v xml:space="preserve"> IVA ACREDITABLE PAGADO </v>
          </cell>
          <cell r="C106">
            <v>-1022.6871157493442</v>
          </cell>
          <cell r="D106">
            <v>0</v>
          </cell>
          <cell r="E106">
            <v>250892.63706465031</v>
          </cell>
          <cell r="F106">
            <v>250892.64</v>
          </cell>
          <cell r="G106">
            <v>-1022.6900510990527</v>
          </cell>
          <cell r="H106">
            <v>0</v>
          </cell>
        </row>
        <row r="107">
          <cell r="A107" t="str">
            <v>1.1.1.10.1.1.1</v>
          </cell>
          <cell r="B107" t="str">
            <v>IVA ACREDITABLE 16% PAGADO</v>
          </cell>
          <cell r="C107">
            <v>-1022.6871157493442</v>
          </cell>
          <cell r="D107">
            <v>0</v>
          </cell>
          <cell r="E107">
            <v>250892.63706465031</v>
          </cell>
          <cell r="F107">
            <v>250892.64</v>
          </cell>
          <cell r="G107">
            <v>-1022.6900510990527</v>
          </cell>
          <cell r="H107">
            <v>0</v>
          </cell>
        </row>
        <row r="108">
          <cell r="A108" t="str">
            <v>1.1.1.10.2</v>
          </cell>
          <cell r="B108" t="str">
            <v xml:space="preserve"> IMPUESTOS ACREDITABLES POR PAGAR </v>
          </cell>
          <cell r="C108">
            <v>2012399.4319121016</v>
          </cell>
          <cell r="D108">
            <v>0</v>
          </cell>
          <cell r="E108">
            <v>168660.1845</v>
          </cell>
          <cell r="F108">
            <v>250403.4070646503</v>
          </cell>
          <cell r="G108">
            <v>1930656.2093474513</v>
          </cell>
          <cell r="H108">
            <v>0</v>
          </cell>
        </row>
        <row r="109">
          <cell r="A109" t="str">
            <v>1.1.1.10.2.1</v>
          </cell>
          <cell r="B109" t="str">
            <v xml:space="preserve"> IVA PENDIENTE DE PAGO </v>
          </cell>
          <cell r="C109">
            <v>2012399.4320121016</v>
          </cell>
          <cell r="D109">
            <v>0</v>
          </cell>
          <cell r="E109">
            <v>168660.1845</v>
          </cell>
          <cell r="F109">
            <v>250403.4070646503</v>
          </cell>
          <cell r="G109">
            <v>1930656.2094474514</v>
          </cell>
          <cell r="H109">
            <v>0</v>
          </cell>
        </row>
        <row r="110">
          <cell r="A110" t="str">
            <v>1.1.1.10.2.1.1</v>
          </cell>
          <cell r="B110" t="str">
            <v>IVA ACREDITABLE 16% PENDIENTE DE PAGO</v>
          </cell>
          <cell r="C110">
            <v>2012399.4320121016</v>
          </cell>
          <cell r="D110">
            <v>0</v>
          </cell>
          <cell r="E110">
            <v>168660.1845</v>
          </cell>
          <cell r="F110">
            <v>250403.4070646503</v>
          </cell>
          <cell r="G110">
            <v>1930656.2094474514</v>
          </cell>
          <cell r="H110">
            <v>0</v>
          </cell>
        </row>
        <row r="111">
          <cell r="A111" t="str">
            <v>1.1.1.10.5</v>
          </cell>
          <cell r="B111" t="str">
            <v xml:space="preserve"> ESTIMULOS FISCALES </v>
          </cell>
          <cell r="C111">
            <v>326.8100000000195</v>
          </cell>
          <cell r="D111">
            <v>0</v>
          </cell>
          <cell r="E111">
            <v>263.8</v>
          </cell>
          <cell r="F111">
            <v>330</v>
          </cell>
          <cell r="G111">
            <v>260.61000000001951</v>
          </cell>
          <cell r="H111">
            <v>0</v>
          </cell>
        </row>
        <row r="112">
          <cell r="A112" t="str">
            <v>1.1.1.10.5.1</v>
          </cell>
          <cell r="B112" t="str">
            <v xml:space="preserve"> SUBSIDIO AL EMPLEO POR APLICAR </v>
          </cell>
          <cell r="C112">
            <v>326.8100000000195</v>
          </cell>
          <cell r="D112">
            <v>0</v>
          </cell>
          <cell r="E112">
            <v>263.8</v>
          </cell>
          <cell r="F112">
            <v>330</v>
          </cell>
          <cell r="G112">
            <v>260.61000000001951</v>
          </cell>
          <cell r="H112">
            <v>0</v>
          </cell>
        </row>
        <row r="113">
          <cell r="A113" t="str">
            <v>1.1.1.10.5.1.1</v>
          </cell>
          <cell r="B113" t="str">
            <v>SUBSIDIO AL EMPLEO POR APLICAR</v>
          </cell>
          <cell r="C113">
            <v>326.8100000000195</v>
          </cell>
          <cell r="D113">
            <v>0</v>
          </cell>
          <cell r="E113">
            <v>263.8</v>
          </cell>
          <cell r="F113">
            <v>330</v>
          </cell>
          <cell r="G113">
            <v>260.61000000001951</v>
          </cell>
          <cell r="H113">
            <v>0</v>
          </cell>
        </row>
        <row r="114">
          <cell r="A114" t="str">
            <v>1.1.2</v>
          </cell>
          <cell r="B114" t="str">
            <v xml:space="preserve"> ACTIVOS A LARGO PLAZO </v>
          </cell>
          <cell r="C114">
            <v>3318311.1329000401</v>
          </cell>
          <cell r="D114">
            <v>0</v>
          </cell>
          <cell r="E114">
            <v>0</v>
          </cell>
          <cell r="F114">
            <v>61524.212500000045</v>
          </cell>
          <cell r="G114">
            <v>3256786.9204000407</v>
          </cell>
          <cell r="H114">
            <v>0</v>
          </cell>
        </row>
        <row r="115">
          <cell r="A115" t="str">
            <v>1.1.2.1</v>
          </cell>
          <cell r="B115" t="str">
            <v xml:space="preserve"> PROPIEDADES, PLANTA Y EQUIPO </v>
          </cell>
          <cell r="C115">
            <v>3231380.6929000402</v>
          </cell>
          <cell r="D115">
            <v>0</v>
          </cell>
          <cell r="E115">
            <v>0</v>
          </cell>
          <cell r="F115">
            <v>61524.212500000045</v>
          </cell>
          <cell r="G115">
            <v>3169856.4804000407</v>
          </cell>
          <cell r="H115">
            <v>0</v>
          </cell>
        </row>
        <row r="116">
          <cell r="A116" t="str">
            <v>1.1.2.1.2</v>
          </cell>
          <cell r="B116" t="str">
            <v xml:space="preserve"> COMPONENTES SUJETOS A DEPRECIACION </v>
          </cell>
          <cell r="C116">
            <v>10925791.3191</v>
          </cell>
          <cell r="D116">
            <v>0</v>
          </cell>
          <cell r="E116">
            <v>0</v>
          </cell>
          <cell r="F116">
            <v>0</v>
          </cell>
          <cell r="G116">
            <v>10925791.3191</v>
          </cell>
          <cell r="H116">
            <v>0</v>
          </cell>
        </row>
        <row r="117">
          <cell r="A117" t="str">
            <v>1.1.2.1.2.2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</v>
          </cell>
          <cell r="B118" t="str">
            <v xml:space="preserve"> MAQUINARIA Y EQUIPO </v>
          </cell>
          <cell r="C118">
            <v>7399085.2199999997</v>
          </cell>
          <cell r="D118">
            <v>0</v>
          </cell>
          <cell r="E118">
            <v>0</v>
          </cell>
          <cell r="F118">
            <v>0</v>
          </cell>
          <cell r="G118">
            <v>7399085.2199999997</v>
          </cell>
          <cell r="H118">
            <v>0</v>
          </cell>
        </row>
        <row r="119">
          <cell r="A119" t="str">
            <v>1.1.2.1.2.2.1.2</v>
          </cell>
          <cell r="B119" t="str">
            <v>MAQUINARIA Y EQUIPO</v>
          </cell>
          <cell r="C119">
            <v>6713370.2999999998</v>
          </cell>
          <cell r="D119">
            <v>0</v>
          </cell>
          <cell r="E119">
            <v>0</v>
          </cell>
          <cell r="F119">
            <v>0</v>
          </cell>
          <cell r="G119">
            <v>6713370.2999999998</v>
          </cell>
          <cell r="H119">
            <v>0</v>
          </cell>
        </row>
        <row r="120">
          <cell r="A120" t="str">
            <v>1.1.2.1.2.3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1.1.2.1.2.3.1</v>
          </cell>
          <cell r="B121" t="str">
            <v xml:space="preserve"> EQUIPO DE TRANSPORTE </v>
          </cell>
          <cell r="C121">
            <v>74870.69</v>
          </cell>
          <cell r="D121">
            <v>0</v>
          </cell>
          <cell r="E121">
            <v>0</v>
          </cell>
          <cell r="F121">
            <v>0</v>
          </cell>
          <cell r="G121">
            <v>74870.69</v>
          </cell>
          <cell r="H121">
            <v>0</v>
          </cell>
        </row>
        <row r="122">
          <cell r="A122" t="str">
            <v>1.1.2.1.2.4</v>
          </cell>
          <cell r="B122" t="str">
            <v xml:space="preserve"> MOBILIARIO Y EQUIPO DE OFICINA </v>
          </cell>
          <cell r="C122">
            <v>12357.29</v>
          </cell>
          <cell r="D122">
            <v>0</v>
          </cell>
          <cell r="E122">
            <v>0</v>
          </cell>
          <cell r="F122">
            <v>0</v>
          </cell>
          <cell r="G122">
            <v>12357.29</v>
          </cell>
          <cell r="H122">
            <v>0</v>
          </cell>
        </row>
        <row r="123">
          <cell r="A123" t="str">
            <v>1.1.2.1.2.4.1</v>
          </cell>
          <cell r="B123" t="str">
            <v xml:space="preserve"> MOBILIARIO Y EQUIPO DE OFICINA </v>
          </cell>
          <cell r="C123">
            <v>12357.29</v>
          </cell>
          <cell r="D123">
            <v>0</v>
          </cell>
          <cell r="E123">
            <v>0</v>
          </cell>
          <cell r="F123">
            <v>0</v>
          </cell>
          <cell r="G123">
            <v>12357.29</v>
          </cell>
          <cell r="H123">
            <v>0</v>
          </cell>
        </row>
        <row r="124">
          <cell r="A124" t="str">
            <v>1.1.2.1.2.4.1.1</v>
          </cell>
          <cell r="B124" t="str">
            <v>MOBILIARIO Y EQUIPO DE OFICINA</v>
          </cell>
          <cell r="C124">
            <v>8091</v>
          </cell>
          <cell r="D124">
            <v>0</v>
          </cell>
          <cell r="E124">
            <v>0</v>
          </cell>
          <cell r="F124">
            <v>0</v>
          </cell>
          <cell r="G124">
            <v>8091</v>
          </cell>
          <cell r="H124">
            <v>0</v>
          </cell>
        </row>
        <row r="125">
          <cell r="A125" t="str">
            <v>1.1.2.1.2.5</v>
          </cell>
          <cell r="B125" t="str">
            <v xml:space="preserve"> EQUIPO DE COMPUTO </v>
          </cell>
          <cell r="C125">
            <v>3413578.1191000002</v>
          </cell>
          <cell r="D125">
            <v>0</v>
          </cell>
          <cell r="E125">
            <v>0</v>
          </cell>
          <cell r="F125">
            <v>0</v>
          </cell>
          <cell r="G125">
            <v>3413578.1191000002</v>
          </cell>
          <cell r="H125">
            <v>0</v>
          </cell>
        </row>
        <row r="126">
          <cell r="A126" t="str">
            <v>1.1.2.1.2.5.1</v>
          </cell>
          <cell r="B126" t="str">
            <v xml:space="preserve"> EQUIPO DE COMPUTO </v>
          </cell>
          <cell r="C126">
            <v>3413578.1191000002</v>
          </cell>
          <cell r="D126">
            <v>0</v>
          </cell>
          <cell r="E126">
            <v>0</v>
          </cell>
          <cell r="F126">
            <v>0</v>
          </cell>
          <cell r="G126">
            <v>3413578.1191000002</v>
          </cell>
          <cell r="H126">
            <v>0</v>
          </cell>
        </row>
        <row r="127">
          <cell r="A127" t="str">
            <v>1.1.2.1.2.5.1.1</v>
          </cell>
          <cell r="B127" t="str">
            <v>EQUIPO DE COMPUTO</v>
          </cell>
          <cell r="C127">
            <v>3378583.3</v>
          </cell>
          <cell r="D127">
            <v>0</v>
          </cell>
          <cell r="E127">
            <v>0</v>
          </cell>
          <cell r="F127">
            <v>0</v>
          </cell>
          <cell r="G127">
            <v>3378583.3</v>
          </cell>
          <cell r="H127">
            <v>0</v>
          </cell>
        </row>
        <row r="128">
          <cell r="A128" t="str">
            <v>1.1.2.1.2.16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</v>
          </cell>
          <cell r="B129" t="str">
            <v xml:space="preserve"> OTROS ACTIVOS FIJOS 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1.1.2.1.2.16.1.4</v>
          </cell>
          <cell r="B130" t="str">
            <v>OTROS ACTIVOS FIJOS</v>
          </cell>
          <cell r="C130">
            <v>25900</v>
          </cell>
          <cell r="D130">
            <v>0</v>
          </cell>
          <cell r="E130">
            <v>0</v>
          </cell>
          <cell r="F130">
            <v>0</v>
          </cell>
          <cell r="G130">
            <v>25900</v>
          </cell>
          <cell r="H130">
            <v>0</v>
          </cell>
        </row>
        <row r="131">
          <cell r="A131" t="str">
            <v>1.1.2.1.3</v>
          </cell>
          <cell r="B131" t="str">
            <v xml:space="preserve"> DEPRECIACIONES ACUMULADAS </v>
          </cell>
          <cell r="C131">
            <v>0</v>
          </cell>
          <cell r="D131">
            <v>7694410.6261999598</v>
          </cell>
          <cell r="E131">
            <v>0</v>
          </cell>
          <cell r="F131">
            <v>61524.212500000045</v>
          </cell>
          <cell r="G131">
            <v>0</v>
          </cell>
          <cell r="H131">
            <v>7755934.8386999592</v>
          </cell>
        </row>
        <row r="132">
          <cell r="A132" t="str">
            <v>1.1.2.1.3.2</v>
          </cell>
          <cell r="B132" t="str">
            <v>DEPRECIACION ACUMULADA DE MAQUINARIA  Y EQUIPO</v>
          </cell>
          <cell r="C132">
            <v>0</v>
          </cell>
          <cell r="D132">
            <v>4192418.2816999871</v>
          </cell>
          <cell r="E132">
            <v>0</v>
          </cell>
          <cell r="F132">
            <v>59596.883800000047</v>
          </cell>
          <cell r="G132">
            <v>0</v>
          </cell>
          <cell r="H132">
            <v>4252015.1654999871</v>
          </cell>
        </row>
        <row r="133">
          <cell r="A133" t="str">
            <v>1.1.2.1.3.3</v>
          </cell>
          <cell r="B133" t="str">
            <v>DEPRECIACION ACUMULADA DE EQUIPO DE TRANSPORTE</v>
          </cell>
          <cell r="C133">
            <v>0</v>
          </cell>
          <cell r="D133">
            <v>65511.869999999974</v>
          </cell>
          <cell r="E133">
            <v>0</v>
          </cell>
          <cell r="F133">
            <v>1559.806</v>
          </cell>
          <cell r="G133">
            <v>0</v>
          </cell>
          <cell r="H133">
            <v>67071.675999999978</v>
          </cell>
        </row>
        <row r="134">
          <cell r="A134" t="str">
            <v>1.1.2.1.3.4</v>
          </cell>
          <cell r="B134" t="str">
            <v>DEPRECIACION ACUMULADA DE MOBILIARIO Y EQUIPO DE OFICINA</v>
          </cell>
          <cell r="C134">
            <v>0</v>
          </cell>
          <cell r="D134">
            <v>7055.1438000000117</v>
          </cell>
          <cell r="E134">
            <v>0</v>
          </cell>
          <cell r="F134">
            <v>102.9757</v>
          </cell>
          <cell r="G134">
            <v>0</v>
          </cell>
          <cell r="H134">
            <v>7158.1195000000116</v>
          </cell>
        </row>
        <row r="135">
          <cell r="A135" t="str">
            <v>1.1.2.1.3.5</v>
          </cell>
          <cell r="B135" t="str">
            <v>DEPRECIACION ACUMULADA DE EQUIPO DE COMPUTO</v>
          </cell>
          <cell r="C135">
            <v>0</v>
          </cell>
          <cell r="D135">
            <v>3403525.3306999728</v>
          </cell>
          <cell r="E135">
            <v>0</v>
          </cell>
          <cell r="F135">
            <v>264.54700000000003</v>
          </cell>
          <cell r="G135">
            <v>0</v>
          </cell>
          <cell r="H135">
            <v>3403789.8776999726</v>
          </cell>
        </row>
        <row r="136">
          <cell r="A136" t="str">
            <v>1.1.2.1.3.16</v>
          </cell>
          <cell r="B136" t="str">
            <v>DEPRECIACION ACUMULADA DE OTROS ACTIVOS FIJOS</v>
          </cell>
          <cell r="C136">
            <v>0</v>
          </cell>
          <cell r="D136">
            <v>25900</v>
          </cell>
          <cell r="E136">
            <v>0</v>
          </cell>
          <cell r="F136">
            <v>0</v>
          </cell>
          <cell r="G136">
            <v>0</v>
          </cell>
          <cell r="H136">
            <v>25900</v>
          </cell>
        </row>
        <row r="137">
          <cell r="A137" t="str">
            <v>1.1.2.5</v>
          </cell>
          <cell r="B137" t="str">
            <v xml:space="preserve"> OTROS ACTIVOS A LARGO PLAZO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</v>
          </cell>
          <cell r="B138" t="str">
            <v xml:space="preserve"> DEPOSITOS EN GARANTIA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</v>
          </cell>
          <cell r="B139" t="str">
            <v xml:space="preserve"> DEPOSITOS EN GARANTIA DE ARRENDAMIENTO DE BIENES INMUEBLES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1.1.2.5.7.2.1</v>
          </cell>
          <cell r="B140" t="str">
            <v xml:space="preserve">DEPOSITOS EN GARANTIA  </v>
          </cell>
          <cell r="C140">
            <v>86930.44</v>
          </cell>
          <cell r="D140">
            <v>0</v>
          </cell>
          <cell r="E140">
            <v>0</v>
          </cell>
          <cell r="F140">
            <v>0</v>
          </cell>
          <cell r="G140">
            <v>86930.44</v>
          </cell>
          <cell r="H140">
            <v>0</v>
          </cell>
        </row>
        <row r="141">
          <cell r="A141" t="str">
            <v>1.2</v>
          </cell>
          <cell r="B141" t="str">
            <v xml:space="preserve"> PASIVO </v>
          </cell>
          <cell r="C141">
            <v>0</v>
          </cell>
          <cell r="D141">
            <v>15759623.45818508</v>
          </cell>
          <cell r="E141">
            <v>3004755.1308670007</v>
          </cell>
          <cell r="F141">
            <v>3617919.5342850005</v>
          </cell>
          <cell r="G141">
            <v>0</v>
          </cell>
          <cell r="H141">
            <v>16372787.861603081</v>
          </cell>
        </row>
        <row r="142">
          <cell r="A142" t="str">
            <v>1.2.1</v>
          </cell>
          <cell r="B142" t="str">
            <v xml:space="preserve"> PASIVOS A CORTO PLAZO </v>
          </cell>
          <cell r="C142">
            <v>0</v>
          </cell>
          <cell r="D142">
            <v>15759623.45818508</v>
          </cell>
          <cell r="E142">
            <v>3004755.1308670007</v>
          </cell>
          <cell r="F142">
            <v>3617919.5342850005</v>
          </cell>
          <cell r="G142">
            <v>0</v>
          </cell>
          <cell r="H142">
            <v>16372787.861603081</v>
          </cell>
        </row>
        <row r="143">
          <cell r="A143" t="str">
            <v>1.2.1.1</v>
          </cell>
          <cell r="B143" t="str">
            <v xml:space="preserve"> PROVEEDORES </v>
          </cell>
          <cell r="C143">
            <v>0</v>
          </cell>
          <cell r="D143">
            <v>14719825.484306149</v>
          </cell>
          <cell r="E143">
            <v>1836559.2304000002</v>
          </cell>
          <cell r="F143">
            <v>1413633.9738000005</v>
          </cell>
          <cell r="G143">
            <v>0</v>
          </cell>
          <cell r="H143">
            <v>14296900.227706147</v>
          </cell>
        </row>
        <row r="144">
          <cell r="A144" t="str">
            <v>1.2.1.1.1</v>
          </cell>
          <cell r="B144" t="str">
            <v xml:space="preserve"> PROVEEDORES NACIONALES </v>
          </cell>
          <cell r="C144">
            <v>0</v>
          </cell>
          <cell r="D144">
            <v>14719825.484306149</v>
          </cell>
          <cell r="E144">
            <v>1836559.2304000002</v>
          </cell>
          <cell r="F144">
            <v>1413633.9738000005</v>
          </cell>
          <cell r="G144">
            <v>0</v>
          </cell>
          <cell r="H144">
            <v>14296900.227706147</v>
          </cell>
        </row>
        <row r="145">
          <cell r="A145" t="str">
            <v>1.2.1.1.1.1</v>
          </cell>
          <cell r="B145" t="str">
            <v xml:space="preserve">ARTROMED SA DE CV  </v>
          </cell>
          <cell r="C145">
            <v>0</v>
          </cell>
          <cell r="D145">
            <v>1101428.120000001</v>
          </cell>
          <cell r="E145">
            <v>148422</v>
          </cell>
          <cell r="F145">
            <v>117948.8</v>
          </cell>
          <cell r="G145">
            <v>0</v>
          </cell>
          <cell r="H145">
            <v>1070954.9200000011</v>
          </cell>
        </row>
        <row r="146">
          <cell r="A146" t="str">
            <v>1.2.1.1.1.2</v>
          </cell>
          <cell r="B146" t="str">
            <v xml:space="preserve">TEMPO MEDICAL, SA DE CV  </v>
          </cell>
          <cell r="C146">
            <v>0</v>
          </cell>
          <cell r="D146">
            <v>15080</v>
          </cell>
          <cell r="E146">
            <v>0</v>
          </cell>
          <cell r="F146">
            <v>0</v>
          </cell>
          <cell r="G146">
            <v>0</v>
          </cell>
          <cell r="H146">
            <v>15080</v>
          </cell>
        </row>
        <row r="147">
          <cell r="A147" t="str">
            <v>1.2.1.1.1.3</v>
          </cell>
          <cell r="B147" t="str">
            <v xml:space="preserve">SMITH &amp;amp; NEPHEW, S.A DE, C.V  </v>
          </cell>
          <cell r="C147">
            <v>0</v>
          </cell>
          <cell r="D147">
            <v>1620913.1481998935</v>
          </cell>
          <cell r="E147">
            <v>1008802.4</v>
          </cell>
          <cell r="F147">
            <v>537474.0901000005</v>
          </cell>
          <cell r="G147">
            <v>0</v>
          </cell>
          <cell r="H147">
            <v>1149584.838299894</v>
          </cell>
        </row>
        <row r="148">
          <cell r="A148" t="str">
            <v>1.2.1.1.1.4</v>
          </cell>
          <cell r="B148" t="str">
            <v xml:space="preserve">CATARINO SEBASTIAN ESTRELLA MENDEZ  </v>
          </cell>
          <cell r="C148">
            <v>0</v>
          </cell>
          <cell r="D148">
            <v>0</v>
          </cell>
          <cell r="E148">
            <v>38133.360000000001</v>
          </cell>
          <cell r="F148">
            <v>38133.360000000001</v>
          </cell>
          <cell r="G148">
            <v>0</v>
          </cell>
          <cell r="H148">
            <v>0</v>
          </cell>
        </row>
        <row r="149">
          <cell r="A149" t="str">
            <v>1.2.1.1.1.5</v>
          </cell>
          <cell r="B149" t="str">
            <v xml:space="preserve">DISTRIBUIDORA ORTHO, S. DE R.L. DE C.V.  </v>
          </cell>
          <cell r="C149">
            <v>0</v>
          </cell>
          <cell r="D149">
            <v>12099.800000000047</v>
          </cell>
          <cell r="E149">
            <v>12098.8</v>
          </cell>
          <cell r="F149">
            <v>0</v>
          </cell>
          <cell r="G149">
            <v>0</v>
          </cell>
          <cell r="H149">
            <v>1.0000000000472937</v>
          </cell>
        </row>
        <row r="150">
          <cell r="A150" t="str">
            <v>1.2.1.1.1.6</v>
          </cell>
          <cell r="B150" t="str">
            <v xml:space="preserve">GOBIERNO DEL DISTRITO FEDERAL  </v>
          </cell>
          <cell r="C150">
            <v>0</v>
          </cell>
          <cell r="D150">
            <v>0</v>
          </cell>
          <cell r="E150">
            <v>1206</v>
          </cell>
          <cell r="F150">
            <v>1206</v>
          </cell>
          <cell r="G150">
            <v>0</v>
          </cell>
          <cell r="H150">
            <v>0</v>
          </cell>
        </row>
        <row r="151">
          <cell r="A151" t="str">
            <v>1.2.1.1.1.7</v>
          </cell>
          <cell r="B151" t="str">
            <v xml:space="preserve">CRESTA NARVARTE S.A. DE C.V.  </v>
          </cell>
          <cell r="C151">
            <v>0</v>
          </cell>
          <cell r="D151">
            <v>0</v>
          </cell>
          <cell r="E151">
            <v>3000</v>
          </cell>
          <cell r="F151">
            <v>3000</v>
          </cell>
          <cell r="G151">
            <v>0</v>
          </cell>
          <cell r="H151">
            <v>0</v>
          </cell>
        </row>
        <row r="152">
          <cell r="A152" t="str">
            <v>1.2.1.1.1.9</v>
          </cell>
          <cell r="B152" t="str">
            <v xml:space="preserve">INGENIERIA Y TECNOLOGIA ESPECIALIZADA ARMANI SA DE CV  </v>
          </cell>
          <cell r="C152">
            <v>0</v>
          </cell>
          <cell r="D152">
            <v>53303.160000000149</v>
          </cell>
          <cell r="E152">
            <v>194461.24</v>
          </cell>
          <cell r="F152">
            <v>194461.24</v>
          </cell>
          <cell r="G152">
            <v>0</v>
          </cell>
          <cell r="H152">
            <v>53303.160000000149</v>
          </cell>
        </row>
        <row r="153">
          <cell r="A153" t="str">
            <v>1.2.1.1.1.11</v>
          </cell>
          <cell r="B153" t="str">
            <v xml:space="preserve">CLS MEDICA EN ORTOPEDIA S DE RL DE CV  </v>
          </cell>
          <cell r="C153">
            <v>0</v>
          </cell>
          <cell r="D153">
            <v>521940.38</v>
          </cell>
          <cell r="E153">
            <v>0</v>
          </cell>
          <cell r="F153">
            <v>0</v>
          </cell>
          <cell r="G153">
            <v>0</v>
          </cell>
          <cell r="H153">
            <v>521940.38</v>
          </cell>
        </row>
        <row r="154">
          <cell r="A154" t="str">
            <v>1.2.1.1.1.12</v>
          </cell>
          <cell r="B154" t="str">
            <v xml:space="preserve">MOISES VELAZQUEZ MERIN  </v>
          </cell>
          <cell r="C154">
            <v>0</v>
          </cell>
          <cell r="D154">
            <v>348.00039999990258</v>
          </cell>
          <cell r="E154">
            <v>11890</v>
          </cell>
          <cell r="F154">
            <v>11890</v>
          </cell>
          <cell r="G154">
            <v>0</v>
          </cell>
          <cell r="H154">
            <v>348.00039999990258</v>
          </cell>
        </row>
        <row r="155">
          <cell r="A155" t="str">
            <v>1.2.1.1.1.14</v>
          </cell>
          <cell r="B155" t="str">
            <v xml:space="preserve">SERVICIO GASOLINERO XOLA SA DE CV  </v>
          </cell>
          <cell r="C155">
            <v>0</v>
          </cell>
          <cell r="D155">
            <v>0</v>
          </cell>
          <cell r="E155">
            <v>15000</v>
          </cell>
          <cell r="F155">
            <v>15000</v>
          </cell>
          <cell r="G155">
            <v>0</v>
          </cell>
          <cell r="H155">
            <v>0</v>
          </cell>
        </row>
        <row r="156">
          <cell r="A156" t="str">
            <v>1.2.1.1.1.15</v>
          </cell>
          <cell r="B156" t="str">
            <v xml:space="preserve">Facileasing S.A. de C.V.  </v>
          </cell>
          <cell r="C156">
            <v>0</v>
          </cell>
          <cell r="D156">
            <v>0</v>
          </cell>
          <cell r="E156">
            <v>10622.27</v>
          </cell>
          <cell r="F156">
            <v>10622.27</v>
          </cell>
          <cell r="G156">
            <v>0</v>
          </cell>
          <cell r="H156">
            <v>0</v>
          </cell>
        </row>
        <row r="157">
          <cell r="A157" t="str">
            <v>1.2.1.1.1.17</v>
          </cell>
          <cell r="B157" t="str">
            <v xml:space="preserve">MATTAR ISSI SERVICES S.A. DE C.V.  </v>
          </cell>
          <cell r="C157">
            <v>0</v>
          </cell>
          <cell r="D157">
            <v>0</v>
          </cell>
          <cell r="E157">
            <v>3273.52</v>
          </cell>
          <cell r="F157">
            <v>3273.52</v>
          </cell>
          <cell r="G157">
            <v>0</v>
          </cell>
          <cell r="H157">
            <v>0</v>
          </cell>
        </row>
        <row r="158">
          <cell r="A158" t="str">
            <v>1.2.1.1.1.18</v>
          </cell>
          <cell r="B158" t="str">
            <v xml:space="preserve">SERVICONTACTO CORPORATIVO Y MULTIEMPRESARIAL ARL, S.A. DE C.V.  </v>
          </cell>
          <cell r="C158">
            <v>0</v>
          </cell>
          <cell r="D158">
            <v>0</v>
          </cell>
          <cell r="E158">
            <v>153212.79999999999</v>
          </cell>
          <cell r="F158">
            <v>153212.79999999999</v>
          </cell>
          <cell r="G158">
            <v>0</v>
          </cell>
          <cell r="H158">
            <v>0</v>
          </cell>
        </row>
        <row r="159">
          <cell r="A159" t="str">
            <v>1.2.1.1.1.19</v>
          </cell>
          <cell r="B159" t="str">
            <v xml:space="preserve">INSTRUMENTACIÓN MÉDICA, S. A. DE C. V.  </v>
          </cell>
          <cell r="C159">
            <v>0</v>
          </cell>
          <cell r="D159">
            <v>24376.500020461623</v>
          </cell>
          <cell r="E159">
            <v>0</v>
          </cell>
          <cell r="F159">
            <v>0</v>
          </cell>
          <cell r="G159">
            <v>0</v>
          </cell>
          <cell r="H159">
            <v>24376.500020461623</v>
          </cell>
        </row>
        <row r="160">
          <cell r="A160" t="str">
            <v>1.2.1.1.1.21</v>
          </cell>
          <cell r="B160" t="str">
            <v xml:space="preserve">HOSPITAL SANTA COLETA, S.A.DE C.V.  </v>
          </cell>
          <cell r="C160">
            <v>0</v>
          </cell>
          <cell r="D160">
            <v>0</v>
          </cell>
          <cell r="E160">
            <v>13340</v>
          </cell>
          <cell r="F160">
            <v>13340</v>
          </cell>
          <cell r="G160">
            <v>0</v>
          </cell>
          <cell r="H160">
            <v>0</v>
          </cell>
        </row>
        <row r="161">
          <cell r="A161" t="str">
            <v>1.2.1.1.1.24</v>
          </cell>
          <cell r="B161" t="str">
            <v xml:space="preserve">Nueva Wal Mart de México, S. de R. L. de C.V.  </v>
          </cell>
          <cell r="C161">
            <v>0</v>
          </cell>
          <cell r="D161">
            <v>518.00129999988712</v>
          </cell>
          <cell r="E161">
            <v>10142.930200000001</v>
          </cell>
          <cell r="F161">
            <v>10142.930200000001</v>
          </cell>
          <cell r="G161">
            <v>0</v>
          </cell>
          <cell r="H161">
            <v>518.00129999988712</v>
          </cell>
        </row>
        <row r="162">
          <cell r="A162" t="str">
            <v>1.2.1.1.1.31</v>
          </cell>
          <cell r="B162" t="str">
            <v xml:space="preserve">Envasadoras de Aguas en Mexico S  de RL  de CV  </v>
          </cell>
          <cell r="C162">
            <v>0</v>
          </cell>
          <cell r="D162">
            <v>0</v>
          </cell>
          <cell r="E162">
            <v>48</v>
          </cell>
          <cell r="F162">
            <v>79</v>
          </cell>
          <cell r="G162">
            <v>0</v>
          </cell>
          <cell r="H162">
            <v>31</v>
          </cell>
        </row>
        <row r="163">
          <cell r="A163" t="str">
            <v>1.2.1.1.1.33</v>
          </cell>
          <cell r="B163" t="str">
            <v xml:space="preserve">QUALITAS COMPAÑIA DE SEGUROS, S.A. DE C.V.  </v>
          </cell>
          <cell r="C163">
            <v>0</v>
          </cell>
          <cell r="D163">
            <v>20294.080000000002</v>
          </cell>
          <cell r="E163">
            <v>0</v>
          </cell>
          <cell r="F163">
            <v>0</v>
          </cell>
          <cell r="G163">
            <v>0</v>
          </cell>
          <cell r="H163">
            <v>20294.080000000002</v>
          </cell>
        </row>
        <row r="164">
          <cell r="A164" t="str">
            <v>1.2.1.1.1.34</v>
          </cell>
          <cell r="B164" t="str">
            <v xml:space="preserve">TELEFONOS DE MEXICO S.A.B. DE C.V.  </v>
          </cell>
          <cell r="C164">
            <v>0</v>
          </cell>
          <cell r="D164">
            <v>0</v>
          </cell>
          <cell r="E164">
            <v>3176</v>
          </cell>
          <cell r="F164">
            <v>3176</v>
          </cell>
          <cell r="G164">
            <v>0</v>
          </cell>
          <cell r="H164">
            <v>0</v>
          </cell>
        </row>
        <row r="165">
          <cell r="A165" t="str">
            <v>1.2.1.1.1.36</v>
          </cell>
          <cell r="B165" t="str">
            <v xml:space="preserve">VOLKSWAGEN LEASING SA DE CV  </v>
          </cell>
          <cell r="C165">
            <v>0</v>
          </cell>
          <cell r="D165">
            <v>47594.741199999582</v>
          </cell>
          <cell r="E165">
            <v>43660.11</v>
          </cell>
          <cell r="F165">
            <v>31103.07</v>
          </cell>
          <cell r="G165">
            <v>0</v>
          </cell>
          <cell r="H165">
            <v>35037.701199999581</v>
          </cell>
        </row>
        <row r="166">
          <cell r="A166" t="str">
            <v>1.2.1.1.1.37</v>
          </cell>
          <cell r="B166" t="str">
            <v xml:space="preserve">PANTRA MED, S.A. DE C.V.  </v>
          </cell>
          <cell r="C166">
            <v>0</v>
          </cell>
          <cell r="D166">
            <v>27840</v>
          </cell>
          <cell r="E166">
            <v>0</v>
          </cell>
          <cell r="F166">
            <v>0</v>
          </cell>
          <cell r="G166">
            <v>0</v>
          </cell>
          <cell r="H166">
            <v>27840</v>
          </cell>
        </row>
        <row r="167">
          <cell r="A167" t="str">
            <v>1.2.1.1.1.41</v>
          </cell>
          <cell r="B167" t="str">
            <v xml:space="preserve">I+D MEXICO S.A DE C.V.  </v>
          </cell>
          <cell r="C167">
            <v>0</v>
          </cell>
          <cell r="D167">
            <v>500</v>
          </cell>
          <cell r="E167">
            <v>4800</v>
          </cell>
          <cell r="F167">
            <v>4800</v>
          </cell>
          <cell r="G167">
            <v>0</v>
          </cell>
          <cell r="H167">
            <v>500</v>
          </cell>
        </row>
        <row r="168">
          <cell r="A168" t="str">
            <v>1.2.1.1.1.43</v>
          </cell>
          <cell r="B168" t="str">
            <v xml:space="preserve">ETN TURISTAR LUJO, S.A. DE C.V.  </v>
          </cell>
          <cell r="C168">
            <v>0</v>
          </cell>
          <cell r="D168">
            <v>0</v>
          </cell>
          <cell r="E168">
            <v>596.04</v>
          </cell>
          <cell r="F168">
            <v>596.04</v>
          </cell>
          <cell r="G168">
            <v>0</v>
          </cell>
          <cell r="H168">
            <v>0</v>
          </cell>
        </row>
        <row r="169">
          <cell r="A169" t="str">
            <v>1.2.1.1.1.44</v>
          </cell>
          <cell r="B169" t="str">
            <v xml:space="preserve">ESTACIONAMIENTO MONTECITO, S.A DE C.V  </v>
          </cell>
          <cell r="C169">
            <v>0</v>
          </cell>
          <cell r="D169">
            <v>0</v>
          </cell>
          <cell r="E169">
            <v>35</v>
          </cell>
          <cell r="F169">
            <v>35</v>
          </cell>
          <cell r="G169">
            <v>0</v>
          </cell>
          <cell r="H169">
            <v>0</v>
          </cell>
        </row>
        <row r="170">
          <cell r="A170" t="str">
            <v>1.2.1.1.1.45</v>
          </cell>
          <cell r="B170" t="str">
            <v xml:space="preserve">Casa Cravioto S.A. de C.V.  </v>
          </cell>
          <cell r="C170">
            <v>0</v>
          </cell>
          <cell r="D170">
            <v>0</v>
          </cell>
          <cell r="E170">
            <v>744.69999999999993</v>
          </cell>
          <cell r="F170">
            <v>744.69999999999993</v>
          </cell>
          <cell r="G170">
            <v>0</v>
          </cell>
          <cell r="H170">
            <v>0</v>
          </cell>
        </row>
        <row r="171">
          <cell r="A171" t="str">
            <v>1.2.1.1.1.50</v>
          </cell>
          <cell r="B171" t="str">
            <v xml:space="preserve">TIENDAS SORIANA, S.A DE C.V  </v>
          </cell>
          <cell r="C171">
            <v>0</v>
          </cell>
          <cell r="D171">
            <v>322.75009999999747</v>
          </cell>
          <cell r="E171">
            <v>322.75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1.2.1.1.1.52</v>
          </cell>
          <cell r="B172" t="str">
            <v xml:space="preserve">ELECTRICA PALMA, S.A. DE C.V.  </v>
          </cell>
          <cell r="C172">
            <v>0</v>
          </cell>
          <cell r="D172">
            <v>208.00060000000121</v>
          </cell>
          <cell r="E172">
            <v>0</v>
          </cell>
          <cell r="F172">
            <v>0</v>
          </cell>
          <cell r="G172">
            <v>0</v>
          </cell>
          <cell r="H172">
            <v>208.00060000000121</v>
          </cell>
        </row>
        <row r="173">
          <cell r="A173" t="str">
            <v>1.2.1.1.1.55</v>
          </cell>
          <cell r="B173" t="str">
            <v xml:space="preserve">AXA Seguros, S.A. de C.V.  </v>
          </cell>
          <cell r="C173">
            <v>0</v>
          </cell>
          <cell r="D173">
            <v>12804.039999999892</v>
          </cell>
          <cell r="E173">
            <v>6402.02</v>
          </cell>
          <cell r="F173">
            <v>0</v>
          </cell>
          <cell r="G173">
            <v>0</v>
          </cell>
          <cell r="H173">
            <v>6402.0199999998913</v>
          </cell>
        </row>
        <row r="174">
          <cell r="A174" t="str">
            <v>1.2.1.1.1.56</v>
          </cell>
          <cell r="B174" t="str">
            <v xml:space="preserve">MEDSTENT, S.A. DE C.V.  </v>
          </cell>
          <cell r="C174">
            <v>0</v>
          </cell>
          <cell r="D174">
            <v>10829517.566456515</v>
          </cell>
          <cell r="E174">
            <v>0</v>
          </cell>
          <cell r="F174">
            <v>178720.17319999999</v>
          </cell>
          <cell r="G174">
            <v>0</v>
          </cell>
          <cell r="H174">
            <v>11008237.739656515</v>
          </cell>
        </row>
        <row r="175">
          <cell r="A175" t="str">
            <v>1.2.1.1.1.67</v>
          </cell>
          <cell r="B175" t="str">
            <v xml:space="preserve">Rocio Ruiz Olvera  </v>
          </cell>
          <cell r="C175">
            <v>0</v>
          </cell>
          <cell r="D175">
            <v>37263.840000000084</v>
          </cell>
          <cell r="E175">
            <v>23084.560000000001</v>
          </cell>
          <cell r="F175">
            <v>0</v>
          </cell>
          <cell r="G175">
            <v>0</v>
          </cell>
          <cell r="H175">
            <v>14179.280000000083</v>
          </cell>
        </row>
        <row r="176">
          <cell r="A176" t="str">
            <v>1.2.1.1.1.68</v>
          </cell>
          <cell r="B176" t="str">
            <v xml:space="preserve">NR FINANCE MEXICO S.A. DE C.V. SOFOM ER  </v>
          </cell>
          <cell r="C176">
            <v>0</v>
          </cell>
          <cell r="D176">
            <v>86850</v>
          </cell>
          <cell r="E176">
            <v>0</v>
          </cell>
          <cell r="F176">
            <v>0</v>
          </cell>
          <cell r="G176">
            <v>0</v>
          </cell>
          <cell r="H176">
            <v>86850</v>
          </cell>
        </row>
        <row r="177">
          <cell r="A177" t="str">
            <v>1.2.1.1.1.69</v>
          </cell>
          <cell r="B177" t="str">
            <v xml:space="preserve">Roberto Osante Kretchmar  </v>
          </cell>
          <cell r="C177">
            <v>0</v>
          </cell>
          <cell r="D177">
            <v>50732.6</v>
          </cell>
          <cell r="E177">
            <v>0</v>
          </cell>
          <cell r="F177">
            <v>0</v>
          </cell>
          <cell r="G177">
            <v>0</v>
          </cell>
          <cell r="H177">
            <v>50732.6</v>
          </cell>
        </row>
        <row r="178">
          <cell r="A178" t="str">
            <v>1.2.1.1.1.70</v>
          </cell>
          <cell r="B178" t="str">
            <v xml:space="preserve">AT&amp;amp;T Comercializacion Movil, S. de R.L. de C.V.  </v>
          </cell>
          <cell r="C178">
            <v>0</v>
          </cell>
          <cell r="D178">
            <v>4353.0076292796293</v>
          </cell>
          <cell r="E178">
            <v>8880.0001999999986</v>
          </cell>
          <cell r="F178">
            <v>4527.0002999999988</v>
          </cell>
          <cell r="G178">
            <v>0</v>
          </cell>
          <cell r="H178">
            <v>0</v>
          </cell>
        </row>
        <row r="179">
          <cell r="A179" t="str">
            <v>1.2.1.1.1.76</v>
          </cell>
          <cell r="B179" t="str">
            <v xml:space="preserve">CFE SUMINISTRADOR DE SERVICIOS BASICOS  </v>
          </cell>
          <cell r="C179">
            <v>0</v>
          </cell>
          <cell r="D179">
            <v>704.38000000000056</v>
          </cell>
          <cell r="E179">
            <v>0</v>
          </cell>
          <cell r="F179">
            <v>0</v>
          </cell>
          <cell r="G179">
            <v>0</v>
          </cell>
          <cell r="H179">
            <v>704.38000000000056</v>
          </cell>
        </row>
        <row r="180">
          <cell r="A180" t="str">
            <v>1.2.1.1.1.79</v>
          </cell>
          <cell r="B180" t="str">
            <v xml:space="preserve">RCH DE MEXICO, S.A. DE C.V.  </v>
          </cell>
          <cell r="C180">
            <v>0</v>
          </cell>
          <cell r="D180">
            <v>2416.2799999999997</v>
          </cell>
          <cell r="E180">
            <v>2416.2800000000002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1.2.1.1.1.80</v>
          </cell>
          <cell r="B181" t="str">
            <v xml:space="preserve">MERAKI BARRAGAN DISTRIBUIDORES SA DE CV  </v>
          </cell>
          <cell r="C181">
            <v>0</v>
          </cell>
          <cell r="D181">
            <v>6911.4702000000107</v>
          </cell>
          <cell r="E181">
            <v>519.16999999999996</v>
          </cell>
          <cell r="F181">
            <v>0</v>
          </cell>
          <cell r="G181">
            <v>0</v>
          </cell>
          <cell r="H181">
            <v>6392.3002000000106</v>
          </cell>
        </row>
        <row r="182">
          <cell r="A182" t="str">
            <v>1.2.1.1.1.84</v>
          </cell>
          <cell r="B182" t="str">
            <v xml:space="preserve">Miranda Lagunas y Asociados S.C.  </v>
          </cell>
          <cell r="C182">
            <v>0</v>
          </cell>
          <cell r="D182">
            <v>167736</v>
          </cell>
          <cell r="E182">
            <v>53592</v>
          </cell>
          <cell r="F182">
            <v>17864</v>
          </cell>
          <cell r="G182">
            <v>0</v>
          </cell>
          <cell r="H182">
            <v>132008</v>
          </cell>
        </row>
        <row r="183">
          <cell r="A183" t="str">
            <v>1.2.1.1.1.85</v>
          </cell>
          <cell r="B183" t="str">
            <v xml:space="preserve">AB&amp;amp;C LEASING DE MEXICO SAPI DE CV  </v>
          </cell>
          <cell r="C183">
            <v>0</v>
          </cell>
          <cell r="D183">
            <v>0</v>
          </cell>
          <cell r="E183">
            <v>11004.47</v>
          </cell>
          <cell r="F183">
            <v>11004.47</v>
          </cell>
          <cell r="G183">
            <v>0</v>
          </cell>
          <cell r="H183">
            <v>0</v>
          </cell>
        </row>
        <row r="184">
          <cell r="A184" t="str">
            <v>1.2.1.1.1.87</v>
          </cell>
          <cell r="B184" t="str">
            <v xml:space="preserve">MARTINEZ GALVAN JAIME  </v>
          </cell>
          <cell r="C184">
            <v>0</v>
          </cell>
          <cell r="D184">
            <v>0</v>
          </cell>
          <cell r="E184">
            <v>6420.6</v>
          </cell>
          <cell r="F184">
            <v>6420.6</v>
          </cell>
          <cell r="G184">
            <v>0</v>
          </cell>
          <cell r="H184">
            <v>0</v>
          </cell>
        </row>
        <row r="185">
          <cell r="A185" t="str">
            <v>1.2.1.1.1.98</v>
          </cell>
          <cell r="B185" t="str">
            <v xml:space="preserve">AUTOS PULLMAN S.A. DE C.V.  </v>
          </cell>
          <cell r="C185">
            <v>0</v>
          </cell>
          <cell r="D185">
            <v>0</v>
          </cell>
          <cell r="E185">
            <v>0</v>
          </cell>
          <cell r="F185">
            <v>498</v>
          </cell>
          <cell r="G185">
            <v>0</v>
          </cell>
          <cell r="H185">
            <v>498.00009999999747</v>
          </cell>
        </row>
        <row r="186">
          <cell r="A186" t="str">
            <v>1.2.1.1.1.134</v>
          </cell>
          <cell r="B186" t="str">
            <v xml:space="preserve">CESAR VELAZQUEZ MERIN  </v>
          </cell>
          <cell r="C186">
            <v>0</v>
          </cell>
          <cell r="D186">
            <v>2640</v>
          </cell>
          <cell r="E186">
            <v>0</v>
          </cell>
          <cell r="F186">
            <v>0</v>
          </cell>
          <cell r="G186">
            <v>0</v>
          </cell>
          <cell r="H186">
            <v>2640</v>
          </cell>
        </row>
        <row r="187">
          <cell r="A187" t="str">
            <v>1.2.1.1.1.147</v>
          </cell>
          <cell r="B187" t="str">
            <v xml:space="preserve">LANCETA GROUP, S.A. DE C.V.  </v>
          </cell>
          <cell r="C187">
            <v>0</v>
          </cell>
          <cell r="D187">
            <v>634.97999999999956</v>
          </cell>
          <cell r="E187">
            <v>634.98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1.2.1.1.1.150</v>
          </cell>
          <cell r="B188" t="str">
            <v xml:space="preserve">PARK AUTO, S.A. DE C.V.  </v>
          </cell>
          <cell r="C188">
            <v>0</v>
          </cell>
          <cell r="D188">
            <v>0</v>
          </cell>
          <cell r="E188">
            <v>104</v>
          </cell>
          <cell r="F188">
            <v>104</v>
          </cell>
          <cell r="G188">
            <v>0</v>
          </cell>
          <cell r="H188">
            <v>0</v>
          </cell>
        </row>
        <row r="189">
          <cell r="A189" t="str">
            <v>1.2.1.1.1.157</v>
          </cell>
          <cell r="B189" t="str">
            <v xml:space="preserve">Concesionaria Mexiquense, S.A. DE C.V.  </v>
          </cell>
          <cell r="C189">
            <v>0</v>
          </cell>
          <cell r="D189">
            <v>0</v>
          </cell>
          <cell r="E189">
            <v>445</v>
          </cell>
          <cell r="F189">
            <v>497</v>
          </cell>
          <cell r="G189">
            <v>0</v>
          </cell>
          <cell r="H189">
            <v>52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1463.1700000000055</v>
          </cell>
          <cell r="E190">
            <v>1463.17</v>
          </cell>
          <cell r="F190">
            <v>1463.17</v>
          </cell>
          <cell r="G190">
            <v>0</v>
          </cell>
          <cell r="H190">
            <v>1463.1700000000055</v>
          </cell>
        </row>
        <row r="191">
          <cell r="A191" t="str">
            <v>1.2.1.1.1.187</v>
          </cell>
          <cell r="B191" t="str">
            <v xml:space="preserve">CADENA COMERCIAL OXXO, S.A. DE C.V.  </v>
          </cell>
          <cell r="C191">
            <v>0</v>
          </cell>
          <cell r="D191">
            <v>-252</v>
          </cell>
          <cell r="E191">
            <v>691</v>
          </cell>
          <cell r="F191">
            <v>691</v>
          </cell>
          <cell r="G191">
            <v>0</v>
          </cell>
          <cell r="H191">
            <v>-252</v>
          </cell>
        </row>
        <row r="192">
          <cell r="A192" t="str">
            <v>1.2.1.1.1.188</v>
          </cell>
          <cell r="B192" t="str">
            <v xml:space="preserve">ARTICULOS QUIMICOS Y MEDICOS SA DE CV  </v>
          </cell>
          <cell r="C192">
            <v>0</v>
          </cell>
          <cell r="D192">
            <v>0</v>
          </cell>
          <cell r="E192">
            <v>814.99</v>
          </cell>
          <cell r="F192">
            <v>814.99</v>
          </cell>
          <cell r="G192">
            <v>0</v>
          </cell>
          <cell r="H192">
            <v>0</v>
          </cell>
        </row>
        <row r="193">
          <cell r="A193" t="str">
            <v>1.2.1.1.1.230</v>
          </cell>
          <cell r="B193" t="str">
            <v xml:space="preserve">OTROS GASTOS  </v>
          </cell>
          <cell r="C193">
            <v>0</v>
          </cell>
          <cell r="D193">
            <v>324.99999999999955</v>
          </cell>
          <cell r="E193">
            <v>0</v>
          </cell>
          <cell r="F193">
            <v>0</v>
          </cell>
          <cell r="G193">
            <v>0</v>
          </cell>
          <cell r="H193">
            <v>324.99999999999955</v>
          </cell>
        </row>
        <row r="194">
          <cell r="A194" t="str">
            <v>1.2.1.1.1.255</v>
          </cell>
          <cell r="B194" t="str">
            <v xml:space="preserve">SEDNA HOSPITAL S.A. DE C.V.  </v>
          </cell>
          <cell r="C194">
            <v>0</v>
          </cell>
          <cell r="D194">
            <v>148</v>
          </cell>
          <cell r="E194">
            <v>0</v>
          </cell>
          <cell r="F194">
            <v>0</v>
          </cell>
          <cell r="G194">
            <v>0</v>
          </cell>
          <cell r="H194">
            <v>148</v>
          </cell>
        </row>
        <row r="195">
          <cell r="A195" t="str">
            <v>1.2.1.1.1.272</v>
          </cell>
          <cell r="B195" t="str">
            <v xml:space="preserve">SERVICIENTIFICA-MEDICA S.A. DE C.V.  </v>
          </cell>
          <cell r="C195">
            <v>0</v>
          </cell>
          <cell r="D195">
            <v>5145.7600000000093</v>
          </cell>
          <cell r="E195">
            <v>0</v>
          </cell>
          <cell r="F195">
            <v>0</v>
          </cell>
          <cell r="G195">
            <v>0</v>
          </cell>
          <cell r="H195">
            <v>5145.7600000000093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1521.3499999999995</v>
          </cell>
          <cell r="E197">
            <v>0</v>
          </cell>
          <cell r="F197">
            <v>0</v>
          </cell>
          <cell r="G197">
            <v>0</v>
          </cell>
          <cell r="H197">
            <v>1521.3499999999995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34474.060299999896</v>
          </cell>
          <cell r="E198">
            <v>0</v>
          </cell>
          <cell r="F198">
            <v>0</v>
          </cell>
          <cell r="G198">
            <v>0</v>
          </cell>
          <cell r="H198">
            <v>34474.060299999896</v>
          </cell>
        </row>
        <row r="199">
          <cell r="A199" t="str">
            <v>1.2.1.1.1.328</v>
          </cell>
          <cell r="B199" t="str">
            <v xml:space="preserve">TRASCENDENCIA AUTOMOTRIZ, S.A. DE C.V.  </v>
          </cell>
          <cell r="C199">
            <v>0</v>
          </cell>
          <cell r="D199">
            <v>0</v>
          </cell>
          <cell r="E199">
            <v>9128</v>
          </cell>
          <cell r="F199">
            <v>9128</v>
          </cell>
          <cell r="G199">
            <v>0</v>
          </cell>
          <cell r="H199">
            <v>0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340</v>
          </cell>
          <cell r="E200">
            <v>160</v>
          </cell>
          <cell r="F200">
            <v>0</v>
          </cell>
          <cell r="G200">
            <v>0</v>
          </cell>
          <cell r="H200">
            <v>180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0</v>
          </cell>
          <cell r="E201">
            <v>4974</v>
          </cell>
          <cell r="F201">
            <v>4974</v>
          </cell>
          <cell r="G201">
            <v>0</v>
          </cell>
          <cell r="H201">
            <v>0</v>
          </cell>
        </row>
        <row r="202">
          <cell r="A202" t="str">
            <v>1.2.1.1.1.409</v>
          </cell>
          <cell r="B202" t="str">
            <v xml:space="preserve">Crol PFF México SAPI de CV  </v>
          </cell>
          <cell r="C202">
            <v>0</v>
          </cell>
          <cell r="D202">
            <v>0</v>
          </cell>
          <cell r="E202">
            <v>1800</v>
          </cell>
          <cell r="F202">
            <v>1800</v>
          </cell>
          <cell r="G202">
            <v>0</v>
          </cell>
          <cell r="H202">
            <v>0</v>
          </cell>
        </row>
        <row r="203">
          <cell r="A203" t="str">
            <v>1.2.1.1.1.410</v>
          </cell>
          <cell r="B203" t="str">
            <v xml:space="preserve">FIDEICOMISO IRREVOCABLE NUMERO CIB/2981  </v>
          </cell>
          <cell r="C203">
            <v>0</v>
          </cell>
          <cell r="D203">
            <v>0</v>
          </cell>
          <cell r="E203">
            <v>3717.53</v>
          </cell>
          <cell r="F203">
            <v>3717.53</v>
          </cell>
          <cell r="G203">
            <v>0</v>
          </cell>
          <cell r="H203">
            <v>0</v>
          </cell>
        </row>
        <row r="204">
          <cell r="A204" t="str">
            <v>1.2.1.1.1.506</v>
          </cell>
          <cell r="B204" t="str">
            <v xml:space="preserve">MARIA CATALINA ALDAZ SORIANO  </v>
          </cell>
          <cell r="C204">
            <v>0</v>
          </cell>
          <cell r="D204">
            <v>0</v>
          </cell>
          <cell r="E204">
            <v>0</v>
          </cell>
          <cell r="F204">
            <v>400</v>
          </cell>
          <cell r="G204">
            <v>0</v>
          </cell>
          <cell r="H204">
            <v>400</v>
          </cell>
        </row>
        <row r="205">
          <cell r="A205" t="str">
            <v>1.2.1.1.1.515</v>
          </cell>
          <cell r="B205" t="str">
            <v xml:space="preserve">INTER MEDICA SOLUTIONS DM S.A. DE C.V.  </v>
          </cell>
          <cell r="C205">
            <v>0</v>
          </cell>
          <cell r="D205">
            <v>22927.239999999998</v>
          </cell>
          <cell r="E205">
            <v>0</v>
          </cell>
          <cell r="F205">
            <v>0</v>
          </cell>
          <cell r="G205">
            <v>0</v>
          </cell>
          <cell r="H205">
            <v>22927.239999999998</v>
          </cell>
        </row>
        <row r="206">
          <cell r="A206" t="str">
            <v>1.2.1.1.1.547</v>
          </cell>
          <cell r="B206" t="str">
            <v xml:space="preserve">FERNANDO PALACIOS SALAZAR  </v>
          </cell>
          <cell r="C206">
            <v>0</v>
          </cell>
          <cell r="D206">
            <v>0</v>
          </cell>
          <cell r="E206">
            <v>10870.41</v>
          </cell>
          <cell r="F206">
            <v>10870.41</v>
          </cell>
          <cell r="G206">
            <v>0</v>
          </cell>
          <cell r="H206">
            <v>0</v>
          </cell>
        </row>
        <row r="207">
          <cell r="A207" t="str">
            <v>1.2.1.1.1.553</v>
          </cell>
          <cell r="B207" t="str">
            <v xml:space="preserve">SEGUROS BBVA BANCOMER SA DE CV GRUPO FINANCIERO BBVA BANCOMER  </v>
          </cell>
          <cell r="C207">
            <v>0</v>
          </cell>
          <cell r="D207">
            <v>606.11000000000058</v>
          </cell>
          <cell r="E207">
            <v>606.11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1.2.1.1.1.560</v>
          </cell>
          <cell r="B208" t="str">
            <v xml:space="preserve">PMC PINTURAS SA DE CV  </v>
          </cell>
          <cell r="C208">
            <v>0</v>
          </cell>
          <cell r="D208">
            <v>137.5</v>
          </cell>
          <cell r="E208">
            <v>0</v>
          </cell>
          <cell r="F208">
            <v>0</v>
          </cell>
          <cell r="G208">
            <v>0</v>
          </cell>
          <cell r="H208">
            <v>137.5</v>
          </cell>
        </row>
        <row r="209">
          <cell r="A209" t="str">
            <v>1.2.1.1.1.562</v>
          </cell>
          <cell r="B209" t="str">
            <v xml:space="preserve">PLAYCLIP S DE RL DE CV  </v>
          </cell>
          <cell r="C209">
            <v>0</v>
          </cell>
          <cell r="D209">
            <v>675.3</v>
          </cell>
          <cell r="E209">
            <v>0</v>
          </cell>
          <cell r="F209">
            <v>0</v>
          </cell>
          <cell r="G209">
            <v>0</v>
          </cell>
          <cell r="H209">
            <v>675.3</v>
          </cell>
        </row>
        <row r="210">
          <cell r="A210" t="str">
            <v>1.2.1.1.1.563</v>
          </cell>
          <cell r="B210" t="str">
            <v xml:space="preserve">CABLEBOX S.A. DE C.V.  </v>
          </cell>
          <cell r="C210">
            <v>0</v>
          </cell>
          <cell r="D210">
            <v>696</v>
          </cell>
          <cell r="E210">
            <v>0</v>
          </cell>
          <cell r="F210">
            <v>0</v>
          </cell>
          <cell r="G210">
            <v>0</v>
          </cell>
          <cell r="H210">
            <v>696</v>
          </cell>
        </row>
        <row r="211">
          <cell r="A211" t="str">
            <v>1.2.1.1.1.585</v>
          </cell>
          <cell r="B211" t="str">
            <v xml:space="preserve">GASOLINERIA PALACIOS S.A. DE C.V.  </v>
          </cell>
          <cell r="C211">
            <v>0</v>
          </cell>
          <cell r="D211">
            <v>0</v>
          </cell>
          <cell r="E211">
            <v>1200.1099999999999</v>
          </cell>
          <cell r="F211">
            <v>1200.1099999999999</v>
          </cell>
          <cell r="G211">
            <v>0</v>
          </cell>
          <cell r="H211">
            <v>0</v>
          </cell>
        </row>
        <row r="212">
          <cell r="A212" t="str">
            <v>1.2.1.1.1.589</v>
          </cell>
          <cell r="B212" t="str">
            <v xml:space="preserve">SERVICIO ORIENTAL SA DE CV  </v>
          </cell>
          <cell r="C212">
            <v>0</v>
          </cell>
          <cell r="D212">
            <v>0</v>
          </cell>
          <cell r="E212">
            <v>3606.8000000000011</v>
          </cell>
          <cell r="F212">
            <v>3606.8000000000011</v>
          </cell>
          <cell r="G212">
            <v>0</v>
          </cell>
          <cell r="H212">
            <v>0</v>
          </cell>
        </row>
        <row r="213">
          <cell r="A213" t="str">
            <v>1.2.1.1.1.596</v>
          </cell>
          <cell r="B213" t="str">
            <v xml:space="preserve">LUIS CABALLERO NAVARRO  </v>
          </cell>
          <cell r="C213">
            <v>0</v>
          </cell>
          <cell r="D213">
            <v>0</v>
          </cell>
          <cell r="E213">
            <v>2547.4</v>
          </cell>
          <cell r="F213">
            <v>2547.4</v>
          </cell>
          <cell r="G213">
            <v>0</v>
          </cell>
          <cell r="H213">
            <v>0</v>
          </cell>
        </row>
        <row r="214">
          <cell r="A214" t="str">
            <v>1.2.1.1.1.627</v>
          </cell>
          <cell r="B214" t="str">
            <v xml:space="preserve">CENTRO HOSPITALARIO MAC S.A. DE C.V.  </v>
          </cell>
          <cell r="C214">
            <v>0</v>
          </cell>
          <cell r="D214">
            <v>25</v>
          </cell>
          <cell r="E214">
            <v>148</v>
          </cell>
          <cell r="F214">
            <v>148</v>
          </cell>
          <cell r="G214">
            <v>0</v>
          </cell>
          <cell r="H214">
            <v>25</v>
          </cell>
        </row>
        <row r="215">
          <cell r="A215" t="str">
            <v>1.2.1.1.1.652</v>
          </cell>
          <cell r="B215" t="str">
            <v xml:space="preserve">P PARK ADMINISTRACION, S.A. DE C.V.  </v>
          </cell>
          <cell r="C215">
            <v>0</v>
          </cell>
          <cell r="D215">
            <v>31</v>
          </cell>
          <cell r="E215">
            <v>31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1.2.1.1.1.655</v>
          </cell>
          <cell r="B216" t="str">
            <v xml:space="preserve">JAJOMAR, S.A. DE C.V.  </v>
          </cell>
          <cell r="C216">
            <v>0</v>
          </cell>
          <cell r="D216">
            <v>50</v>
          </cell>
          <cell r="E216">
            <v>0</v>
          </cell>
          <cell r="F216">
            <v>0</v>
          </cell>
          <cell r="G216">
            <v>0</v>
          </cell>
          <cell r="H216">
            <v>50</v>
          </cell>
        </row>
        <row r="217">
          <cell r="A217" t="str">
            <v>1.2.1.1.1.662</v>
          </cell>
          <cell r="B217" t="str">
            <v xml:space="preserve">TIENDAS TRES B, SA DE CV  </v>
          </cell>
          <cell r="C217">
            <v>0</v>
          </cell>
          <cell r="D217">
            <v>560</v>
          </cell>
          <cell r="E217">
            <v>560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1.2.1.1.1.683</v>
          </cell>
          <cell r="B218" t="str">
            <v xml:space="preserve">COMERCIALIZADORA DE INSUMOS MIROMEX, S.A. DE C.V.  </v>
          </cell>
          <cell r="C218">
            <v>0</v>
          </cell>
          <cell r="D218">
            <v>1351.21</v>
          </cell>
          <cell r="E218">
            <v>1351.21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1.2.1.1.1.693</v>
          </cell>
          <cell r="B219" t="str">
            <v xml:space="preserve">CENTRO DE DISTRIBUCION ORIENTE S.A. DE C.V.  </v>
          </cell>
          <cell r="C219">
            <v>0</v>
          </cell>
          <cell r="D219">
            <v>0</v>
          </cell>
          <cell r="E219">
            <v>2398.5</v>
          </cell>
          <cell r="F219">
            <v>2398.5</v>
          </cell>
          <cell r="G219">
            <v>0</v>
          </cell>
          <cell r="H219">
            <v>0</v>
          </cell>
        </row>
        <row r="220">
          <cell r="A220" t="str">
            <v>1.2.1.1.1.701</v>
          </cell>
          <cell r="B220" t="str">
            <v xml:space="preserve">JORDAN RICARDO DE LA TORRE GONZALEZ  </v>
          </cell>
          <cell r="C220">
            <v>0</v>
          </cell>
          <cell r="D220">
            <v>89.94</v>
          </cell>
          <cell r="E220">
            <v>0</v>
          </cell>
          <cell r="F220">
            <v>0</v>
          </cell>
          <cell r="G220">
            <v>0</v>
          </cell>
          <cell r="H220">
            <v>89.94</v>
          </cell>
        </row>
        <row r="221">
          <cell r="A221" t="str">
            <v>1.2.1.3</v>
          </cell>
          <cell r="B221" t="str">
            <v xml:space="preserve"> OBLIGACIONES ACUMULADAS </v>
          </cell>
          <cell r="C221">
            <v>0</v>
          </cell>
          <cell r="D221">
            <v>92485.035170736126</v>
          </cell>
          <cell r="E221">
            <v>213255.72</v>
          </cell>
          <cell r="F221">
            <v>394483.66039999999</v>
          </cell>
          <cell r="G221">
            <v>0</v>
          </cell>
          <cell r="H221">
            <v>273712.9755707361</v>
          </cell>
        </row>
        <row r="222">
          <cell r="A222" t="str">
            <v>1.2.1.3.1</v>
          </cell>
          <cell r="B222" t="str">
            <v xml:space="preserve"> ACREEDORES DIVERSOS </v>
          </cell>
          <cell r="C222">
            <v>0</v>
          </cell>
          <cell r="D222">
            <v>4931.2851707217751</v>
          </cell>
          <cell r="E222">
            <v>50069.9</v>
          </cell>
          <cell r="F222">
            <v>49633.350399999967</v>
          </cell>
          <cell r="G222">
            <v>0</v>
          </cell>
          <cell r="H222">
            <v>4494.7355707217403</v>
          </cell>
        </row>
        <row r="223">
          <cell r="A223" t="str">
            <v>1.2.1.3.1.1</v>
          </cell>
          <cell r="B223" t="str">
            <v xml:space="preserve"> ACREEDORES DIVERSOS NACIONALES </v>
          </cell>
          <cell r="C223">
            <v>0</v>
          </cell>
          <cell r="D223">
            <v>4931.2851707217751</v>
          </cell>
          <cell r="E223">
            <v>50069.9</v>
          </cell>
          <cell r="F223">
            <v>49633.350399999967</v>
          </cell>
          <cell r="G223">
            <v>0</v>
          </cell>
          <cell r="H223">
            <v>4494.7355707217403</v>
          </cell>
        </row>
        <row r="224">
          <cell r="A224" t="str">
            <v>1.2.1.3.1.1.7</v>
          </cell>
          <cell r="B224" t="str">
            <v>RICARDO RAMOS NORIEGA</v>
          </cell>
          <cell r="C224">
            <v>0</v>
          </cell>
          <cell r="D224">
            <v>1216.5500000000002</v>
          </cell>
          <cell r="E224">
            <v>0</v>
          </cell>
          <cell r="F224">
            <v>0</v>
          </cell>
          <cell r="G224">
            <v>0</v>
          </cell>
          <cell r="H224">
            <v>1216.5500000000002</v>
          </cell>
        </row>
        <row r="225">
          <cell r="A225" t="str">
            <v>1.2.1.3.1.1.11</v>
          </cell>
          <cell r="B225" t="str">
            <v>LOURDES VELAZQUEZ MERIN</v>
          </cell>
          <cell r="C225">
            <v>0</v>
          </cell>
          <cell r="D225">
            <v>3714.7351707217749</v>
          </cell>
          <cell r="E225">
            <v>50069.9</v>
          </cell>
          <cell r="F225">
            <v>49633.350399999967</v>
          </cell>
          <cell r="G225">
            <v>0</v>
          </cell>
          <cell r="H225">
            <v>3278.1855707217401</v>
          </cell>
        </row>
        <row r="226">
          <cell r="A226" t="str">
            <v>1.2.1.3.2</v>
          </cell>
          <cell r="B226" t="str">
            <v xml:space="preserve"> IMPUESTOS Y DERECHOS POR PAGAR </v>
          </cell>
          <cell r="C226">
            <v>0</v>
          </cell>
          <cell r="D226">
            <v>41380.560000000056</v>
          </cell>
          <cell r="E226">
            <v>41379</v>
          </cell>
          <cell r="F226">
            <v>246754</v>
          </cell>
          <cell r="G226">
            <v>0</v>
          </cell>
          <cell r="H226">
            <v>246755.56000000006</v>
          </cell>
        </row>
        <row r="227">
          <cell r="A227" t="str">
            <v>1.2.1.3.2.1</v>
          </cell>
          <cell r="B227" t="str">
            <v>IVA POR PAGAR</v>
          </cell>
          <cell r="C227">
            <v>0</v>
          </cell>
          <cell r="D227">
            <v>37478.560000000056</v>
          </cell>
          <cell r="E227">
            <v>37477</v>
          </cell>
          <cell r="F227">
            <v>243513</v>
          </cell>
          <cell r="G227">
            <v>0</v>
          </cell>
          <cell r="H227">
            <v>243514.56000000006</v>
          </cell>
        </row>
        <row r="228">
          <cell r="A228" t="str">
            <v>1.2.1.3.2.3</v>
          </cell>
          <cell r="B228" t="str">
            <v>IMPUESTO ESTATAL SOBRE NOMINAS</v>
          </cell>
          <cell r="C228">
            <v>0</v>
          </cell>
          <cell r="D228">
            <v>3902</v>
          </cell>
          <cell r="E228">
            <v>3902</v>
          </cell>
          <cell r="F228">
            <v>3241</v>
          </cell>
          <cell r="G228">
            <v>0</v>
          </cell>
          <cell r="H228">
            <v>3241</v>
          </cell>
        </row>
        <row r="229">
          <cell r="A229" t="str">
            <v>1.2.1.3.3</v>
          </cell>
          <cell r="B229" t="str">
            <v xml:space="preserve"> CONTRIBUCIONES DE SEGURIDAD SOCIAL POR PAGAR </v>
          </cell>
          <cell r="C229">
            <v>0</v>
          </cell>
          <cell r="D229">
            <v>35912.320000000298</v>
          </cell>
          <cell r="E229">
            <v>35912.32</v>
          </cell>
          <cell r="F229">
            <v>12201.81</v>
          </cell>
          <cell r="G229">
            <v>0</v>
          </cell>
          <cell r="H229">
            <v>12201.810000000298</v>
          </cell>
        </row>
        <row r="230">
          <cell r="A230" t="str">
            <v>1.2.1.3.3.1</v>
          </cell>
          <cell r="B230" t="str">
            <v>CUOTAS PATRONALES IMSS POR PAGAR</v>
          </cell>
          <cell r="C230">
            <v>0</v>
          </cell>
          <cell r="D230">
            <v>12266.410000000149</v>
          </cell>
          <cell r="E230">
            <v>12266.41</v>
          </cell>
          <cell r="F230">
            <v>12201.81</v>
          </cell>
          <cell r="G230">
            <v>0</v>
          </cell>
          <cell r="H230">
            <v>12201.810000000149</v>
          </cell>
        </row>
        <row r="231">
          <cell r="A231" t="str">
            <v>1.2.1.3.3.2</v>
          </cell>
          <cell r="B231" t="str">
            <v>APORTACIONES AL INFONAVIT POR PAGAR</v>
          </cell>
          <cell r="C231">
            <v>0</v>
          </cell>
          <cell r="D231">
            <v>11871.460000000021</v>
          </cell>
          <cell r="E231">
            <v>11871.46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1.2.1.3.3.3</v>
          </cell>
          <cell r="B232" t="str">
            <v>APORTACIONES AL SAR POR PAGAR</v>
          </cell>
          <cell r="C232">
            <v>0</v>
          </cell>
          <cell r="D232">
            <v>11774.450000000128</v>
          </cell>
          <cell r="E232">
            <v>11774.45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1.2.1.3.4</v>
          </cell>
          <cell r="B233" t="str">
            <v xml:space="preserve"> BENEFICIOS A LOS EMPLEADOS </v>
          </cell>
          <cell r="C233">
            <v>0</v>
          </cell>
          <cell r="D233">
            <v>10260.870000013994</v>
          </cell>
          <cell r="E233">
            <v>85894.5</v>
          </cell>
          <cell r="F233">
            <v>85894.5</v>
          </cell>
          <cell r="G233">
            <v>0</v>
          </cell>
          <cell r="H233">
            <v>10260.870000013994</v>
          </cell>
        </row>
        <row r="234">
          <cell r="A234" t="str">
            <v>1.2.1.3.4.1</v>
          </cell>
          <cell r="B234" t="str">
            <v xml:space="preserve"> BENEFICIOS DIRECTOS </v>
          </cell>
          <cell r="C234">
            <v>0</v>
          </cell>
          <cell r="D234">
            <v>10260.870000013994</v>
          </cell>
          <cell r="E234">
            <v>85894.5</v>
          </cell>
          <cell r="F234">
            <v>85894.5</v>
          </cell>
          <cell r="G234">
            <v>0</v>
          </cell>
          <cell r="H234">
            <v>10260.870000013994</v>
          </cell>
        </row>
        <row r="235">
          <cell r="A235" t="str">
            <v>1.2.1.3.4.1.1</v>
          </cell>
          <cell r="B235" t="str">
            <v xml:space="preserve"> SUELDOS POR PAGAR </v>
          </cell>
          <cell r="C235">
            <v>0</v>
          </cell>
          <cell r="D235">
            <v>0</v>
          </cell>
          <cell r="E235">
            <v>85894.5</v>
          </cell>
          <cell r="F235">
            <v>85894.5</v>
          </cell>
          <cell r="G235">
            <v>0</v>
          </cell>
          <cell r="H235">
            <v>0</v>
          </cell>
        </row>
        <row r="236">
          <cell r="A236" t="str">
            <v>1.2.1.3.4.1.1.1</v>
          </cell>
          <cell r="B236" t="str">
            <v>SUELDOS POR PAGAR</v>
          </cell>
          <cell r="C236">
            <v>0</v>
          </cell>
          <cell r="D236">
            <v>0</v>
          </cell>
          <cell r="E236">
            <v>85894.5</v>
          </cell>
          <cell r="F236">
            <v>85894.5</v>
          </cell>
          <cell r="G236">
            <v>0</v>
          </cell>
          <cell r="H236">
            <v>0</v>
          </cell>
        </row>
        <row r="237">
          <cell r="A237" t="str">
            <v>1.2.1.3.4.1.5</v>
          </cell>
          <cell r="B237" t="str">
            <v>PARTICIPACION DE LOS TRABAJADORES EN LAS UTILIDADES POR PAGAR</v>
          </cell>
          <cell r="C237">
            <v>0</v>
          </cell>
          <cell r="D237">
            <v>10260.870000000024</v>
          </cell>
          <cell r="E237">
            <v>0</v>
          </cell>
          <cell r="F237">
            <v>0</v>
          </cell>
          <cell r="G237">
            <v>0</v>
          </cell>
          <cell r="H237">
            <v>10260.870000000024</v>
          </cell>
        </row>
        <row r="238">
          <cell r="A238" t="str">
            <v>1.2.1.4</v>
          </cell>
          <cell r="B238" t="str">
            <v xml:space="preserve"> RETENCIONES DE EFECTIVO Y COBROS POR CUENTA DE TERCEROS </v>
          </cell>
          <cell r="C238">
            <v>0</v>
          </cell>
          <cell r="D238">
            <v>50627.3000000014</v>
          </cell>
          <cell r="E238">
            <v>59208.119999999995</v>
          </cell>
          <cell r="F238">
            <v>34408.980000000003</v>
          </cell>
          <cell r="G238">
            <v>0</v>
          </cell>
          <cell r="H238">
            <v>25828.160000001404</v>
          </cell>
        </row>
        <row r="239">
          <cell r="A239" t="str">
            <v>1.2.1.4.1</v>
          </cell>
          <cell r="B239" t="str">
            <v xml:space="preserve"> IMPUESTOS RETENIDOS </v>
          </cell>
          <cell r="C239">
            <v>0</v>
          </cell>
          <cell r="D239">
            <v>19091.550000000869</v>
          </cell>
          <cell r="E239">
            <v>24157.989999999998</v>
          </cell>
          <cell r="F239">
            <v>21818.690000000002</v>
          </cell>
          <cell r="G239">
            <v>0</v>
          </cell>
          <cell r="H239">
            <v>16752.250000000869</v>
          </cell>
        </row>
        <row r="240">
          <cell r="A240" t="str">
            <v>1.2.1.4.1.1</v>
          </cell>
          <cell r="B240" t="str">
            <v xml:space="preserve"> IMPUESTO SOBRE LA RENTA RETENIDO </v>
          </cell>
          <cell r="C240">
            <v>0</v>
          </cell>
          <cell r="D240">
            <v>11097.950000000339</v>
          </cell>
          <cell r="E240">
            <v>15775</v>
          </cell>
          <cell r="F240">
            <v>13679.7</v>
          </cell>
          <cell r="G240">
            <v>0</v>
          </cell>
          <cell r="H240">
            <v>9002.6500000003398</v>
          </cell>
        </row>
        <row r="241">
          <cell r="A241" t="str">
            <v>1.2.1.4.1.1.1</v>
          </cell>
          <cell r="B241" t="str">
            <v xml:space="preserve"> ISR RETENIDO A RESIDENTES EN EL PAIS </v>
          </cell>
          <cell r="C241">
            <v>0</v>
          </cell>
          <cell r="D241">
            <v>11097.950000000339</v>
          </cell>
          <cell r="E241">
            <v>15775</v>
          </cell>
          <cell r="F241">
            <v>13679.7</v>
          </cell>
          <cell r="G241">
            <v>0</v>
          </cell>
          <cell r="H241">
            <v>9002.6500000003398</v>
          </cell>
        </row>
        <row r="242">
          <cell r="A242" t="str">
            <v>1.2.1.4.1.1.1.1</v>
          </cell>
          <cell r="B242" t="str">
            <v>ISR RETENIDO POR SALARIOS</v>
          </cell>
          <cell r="C242">
            <v>0</v>
          </cell>
          <cell r="D242">
            <v>7098.3600000004517</v>
          </cell>
          <cell r="E242">
            <v>11775</v>
          </cell>
          <cell r="F242">
            <v>9679.7000000000007</v>
          </cell>
          <cell r="G242">
            <v>0</v>
          </cell>
          <cell r="H242">
            <v>5003.0600000004524</v>
          </cell>
        </row>
        <row r="243">
          <cell r="A243" t="str">
            <v>1.2.1.4.1.1.1.4</v>
          </cell>
          <cell r="B243" t="str">
            <v>ISR RETENIDO POR ARRENDAMIENTOS AL 10%</v>
          </cell>
          <cell r="C243">
            <v>0</v>
          </cell>
          <cell r="D243">
            <v>3999.9399999998859</v>
          </cell>
          <cell r="E243">
            <v>4000</v>
          </cell>
          <cell r="F243">
            <v>4000</v>
          </cell>
          <cell r="G243">
            <v>0</v>
          </cell>
          <cell r="H243">
            <v>3999.9399999998859</v>
          </cell>
        </row>
        <row r="244">
          <cell r="A244" t="str">
            <v>1.2.1.4.1.1.1.5</v>
          </cell>
          <cell r="B244" t="str">
            <v>ISR RETENIDO POR HONORARIOS AL 10%</v>
          </cell>
          <cell r="C244">
            <v>0</v>
          </cell>
          <cell r="D244">
            <v>-0.34999999999854481</v>
          </cell>
          <cell r="E244">
            <v>0</v>
          </cell>
          <cell r="F244">
            <v>0</v>
          </cell>
          <cell r="G244">
            <v>0</v>
          </cell>
          <cell r="H244">
            <v>-0.34999999999854481</v>
          </cell>
        </row>
        <row r="245">
          <cell r="A245" t="str">
            <v>1.2.1.4.1.2</v>
          </cell>
          <cell r="B245" t="str">
            <v xml:space="preserve"> IMPUESTO AL VALOR AGREGADO RETENIDO </v>
          </cell>
          <cell r="C245">
            <v>0</v>
          </cell>
          <cell r="D245">
            <v>4264.510000000213</v>
          </cell>
          <cell r="E245">
            <v>4267</v>
          </cell>
          <cell r="F245">
            <v>5367.43</v>
          </cell>
          <cell r="G245">
            <v>0</v>
          </cell>
          <cell r="H245">
            <v>5364.9400000002133</v>
          </cell>
        </row>
        <row r="246">
          <cell r="A246" t="str">
            <v>1.2.1.4.1.2.1</v>
          </cell>
          <cell r="B246" t="str">
            <v>IVA RETENIDO POR PAGAR</v>
          </cell>
          <cell r="C246">
            <v>0</v>
          </cell>
          <cell r="D246">
            <v>4264.510000000213</v>
          </cell>
          <cell r="E246">
            <v>4267</v>
          </cell>
          <cell r="F246">
            <v>5367.43</v>
          </cell>
          <cell r="G246">
            <v>0</v>
          </cell>
          <cell r="H246">
            <v>5364.9400000002133</v>
          </cell>
        </row>
        <row r="247">
          <cell r="A247" t="str">
            <v>1.2.1.4.1.4</v>
          </cell>
          <cell r="B247" t="str">
            <v xml:space="preserve"> CUOTAS OBRERAS IMSS </v>
          </cell>
          <cell r="C247">
            <v>0</v>
          </cell>
          <cell r="D247">
            <v>3729.0900000003166</v>
          </cell>
          <cell r="E247">
            <v>4115.99</v>
          </cell>
          <cell r="F247">
            <v>2771.56</v>
          </cell>
          <cell r="G247">
            <v>0</v>
          </cell>
          <cell r="H247">
            <v>2384.6600000003168</v>
          </cell>
        </row>
        <row r="248">
          <cell r="A248" t="str">
            <v>1.2.1.4.1.4.1</v>
          </cell>
          <cell r="B248" t="str">
            <v>CUOTAS OBRERAS IMSS</v>
          </cell>
          <cell r="C248">
            <v>0</v>
          </cell>
          <cell r="D248">
            <v>3729.0900000003166</v>
          </cell>
          <cell r="E248">
            <v>4115.99</v>
          </cell>
          <cell r="F248">
            <v>2771.56</v>
          </cell>
          <cell r="G248">
            <v>0</v>
          </cell>
          <cell r="H248">
            <v>2384.6600000003168</v>
          </cell>
        </row>
        <row r="249">
          <cell r="A249" t="str">
            <v>1.2.1.4.2</v>
          </cell>
          <cell r="B249" t="str">
            <v xml:space="preserve"> COBROS POR CUENTA DE TERCEROS </v>
          </cell>
          <cell r="C249">
            <v>0</v>
          </cell>
          <cell r="D249">
            <v>31535.750000000531</v>
          </cell>
          <cell r="E249">
            <v>35050.129999999997</v>
          </cell>
          <cell r="F249">
            <v>12590.29</v>
          </cell>
          <cell r="G249">
            <v>0</v>
          </cell>
          <cell r="H249">
            <v>9075.9100000005346</v>
          </cell>
        </row>
        <row r="250">
          <cell r="A250" t="str">
            <v>1.2.1.4.2.1</v>
          </cell>
          <cell r="B250" t="str">
            <v>AMORTIZACION DE CREDITOS INFONAVIT</v>
          </cell>
          <cell r="C250">
            <v>0</v>
          </cell>
          <cell r="D250">
            <v>25594.270000001183</v>
          </cell>
          <cell r="E250">
            <v>35050.129999999997</v>
          </cell>
          <cell r="F250">
            <v>12590.29</v>
          </cell>
          <cell r="G250">
            <v>0</v>
          </cell>
          <cell r="H250">
            <v>3134.4300000011863</v>
          </cell>
        </row>
        <row r="251">
          <cell r="A251" t="str">
            <v>1.2.1.4.2.3</v>
          </cell>
          <cell r="B251" t="str">
            <v>APORTACION VOLUNTARIA AL SAR</v>
          </cell>
          <cell r="C251">
            <v>0</v>
          </cell>
          <cell r="D251">
            <v>5125.71</v>
          </cell>
          <cell r="E251">
            <v>0</v>
          </cell>
          <cell r="F251">
            <v>0</v>
          </cell>
          <cell r="G251">
            <v>0</v>
          </cell>
          <cell r="H251">
            <v>5125.71</v>
          </cell>
        </row>
        <row r="252">
          <cell r="A252" t="str">
            <v>1.2.1.4.2.6</v>
          </cell>
          <cell r="B252" t="str">
            <v>PENSION ALIMENTICIA</v>
          </cell>
          <cell r="C252">
            <v>0</v>
          </cell>
          <cell r="D252">
            <v>217.26999999998952</v>
          </cell>
          <cell r="E252">
            <v>0</v>
          </cell>
          <cell r="F252">
            <v>0</v>
          </cell>
          <cell r="G252">
            <v>0</v>
          </cell>
          <cell r="H252">
            <v>217.26999999998952</v>
          </cell>
        </row>
        <row r="253">
          <cell r="A253" t="str">
            <v>1.2.1.4.2.7</v>
          </cell>
          <cell r="B253" t="str">
            <v>DESCUENTOS DIVERSOS  VIA NOMINA</v>
          </cell>
          <cell r="C253">
            <v>0</v>
          </cell>
          <cell r="D253">
            <v>598.5</v>
          </cell>
          <cell r="E253">
            <v>0</v>
          </cell>
          <cell r="F253">
            <v>0</v>
          </cell>
          <cell r="G253">
            <v>0</v>
          </cell>
          <cell r="H253">
            <v>598.5</v>
          </cell>
        </row>
        <row r="254">
          <cell r="A254" t="str">
            <v>1.2.1.5</v>
          </cell>
          <cell r="B254" t="str">
            <v xml:space="preserve"> ANTICIPOS DE CLIENTES </v>
          </cell>
          <cell r="C254">
            <v>0</v>
          </cell>
          <cell r="D254">
            <v>81457.984211225063</v>
          </cell>
          <cell r="E254">
            <v>19477.5</v>
          </cell>
          <cell r="F254">
            <v>1022836</v>
          </cell>
          <cell r="G254">
            <v>0</v>
          </cell>
          <cell r="H254">
            <v>1084816.4842112251</v>
          </cell>
        </row>
        <row r="255">
          <cell r="A255" t="str">
            <v>1.2.1.5.1</v>
          </cell>
          <cell r="B255" t="str">
            <v xml:space="preserve"> ANTICIPOS DE CLIENTES </v>
          </cell>
          <cell r="C255">
            <v>0</v>
          </cell>
          <cell r="D255">
            <v>81457.984211225063</v>
          </cell>
          <cell r="E255">
            <v>19477.5</v>
          </cell>
          <cell r="F255">
            <v>1022836</v>
          </cell>
          <cell r="G255">
            <v>0</v>
          </cell>
          <cell r="H255">
            <v>1084816.4842112251</v>
          </cell>
        </row>
        <row r="256">
          <cell r="A256" t="str">
            <v>1.2.1.5.1.1</v>
          </cell>
          <cell r="B256" t="str">
            <v xml:space="preserve"> ANTICIPOS DE CLIENTES NACIONALES </v>
          </cell>
          <cell r="C256">
            <v>0</v>
          </cell>
          <cell r="D256">
            <v>81457.984211225063</v>
          </cell>
          <cell r="E256">
            <v>19477.5</v>
          </cell>
          <cell r="F256">
            <v>1022836</v>
          </cell>
          <cell r="G256">
            <v>0</v>
          </cell>
          <cell r="H256">
            <v>1084816.4842112251</v>
          </cell>
        </row>
        <row r="257">
          <cell r="A257" t="str">
            <v>1.2.1.5.1.1.1</v>
          </cell>
          <cell r="B257" t="str">
            <v xml:space="preserve">PUBLICO EN GENERAL  </v>
          </cell>
          <cell r="C257">
            <v>0</v>
          </cell>
          <cell r="D257">
            <v>25112.543197796913</v>
          </cell>
          <cell r="E257">
            <v>0</v>
          </cell>
          <cell r="F257">
            <v>0</v>
          </cell>
          <cell r="G257">
            <v>0</v>
          </cell>
          <cell r="H257">
            <v>25112.543197796913</v>
          </cell>
        </row>
        <row r="258">
          <cell r="A258" t="str">
            <v>1.2.1.5.1.1.13</v>
          </cell>
          <cell r="B258" t="str">
            <v xml:space="preserve">AXA Seguros, S.A. de C.V.  </v>
          </cell>
          <cell r="C258">
            <v>0</v>
          </cell>
          <cell r="D258">
            <v>29.431034000000182</v>
          </cell>
          <cell r="E258">
            <v>0</v>
          </cell>
          <cell r="F258">
            <v>0</v>
          </cell>
          <cell r="G258">
            <v>0</v>
          </cell>
          <cell r="H258">
            <v>29.431034000000182</v>
          </cell>
        </row>
        <row r="259">
          <cell r="A259" t="str">
            <v>1.2.1.5.1.1.42</v>
          </cell>
          <cell r="B259" t="str">
            <v xml:space="preserve">ORTHOPEDIC MEDICAL CENTER S.A. DE C.V.  </v>
          </cell>
          <cell r="C259">
            <v>0</v>
          </cell>
          <cell r="D259">
            <v>1000</v>
          </cell>
          <cell r="E259">
            <v>0</v>
          </cell>
          <cell r="F259">
            <v>0</v>
          </cell>
          <cell r="G259">
            <v>0</v>
          </cell>
          <cell r="H259">
            <v>1000</v>
          </cell>
        </row>
        <row r="260">
          <cell r="A260" t="str">
            <v>1.2.1.5.1.1.83</v>
          </cell>
          <cell r="B260" t="str">
            <v xml:space="preserve">BRILOS DE MÉXICO S.A. DE C.V.  </v>
          </cell>
          <cell r="C260">
            <v>0</v>
          </cell>
          <cell r="D260">
            <v>21687.126084379153</v>
          </cell>
          <cell r="E260">
            <v>0</v>
          </cell>
          <cell r="F260">
            <v>0</v>
          </cell>
          <cell r="G260">
            <v>0</v>
          </cell>
          <cell r="H260">
            <v>21687.126084379153</v>
          </cell>
        </row>
        <row r="261">
          <cell r="A261" t="str">
            <v>1.2.1.5.1.1.104</v>
          </cell>
          <cell r="B261" t="str">
            <v xml:space="preserve">SERVICIENTIFICA-MEDICA S.A. DE C.V.  </v>
          </cell>
          <cell r="C261">
            <v>0</v>
          </cell>
          <cell r="D261">
            <v>0</v>
          </cell>
          <cell r="E261">
            <v>0</v>
          </cell>
          <cell r="F261">
            <v>1022836</v>
          </cell>
          <cell r="G261">
            <v>0</v>
          </cell>
          <cell r="H261">
            <v>1022835.999996</v>
          </cell>
        </row>
        <row r="262">
          <cell r="A262" t="str">
            <v>1.2.1.5.1.1.106</v>
          </cell>
          <cell r="B262" t="str">
            <v xml:space="preserve">VOLKSWAGEN LEASING SA DE CV  </v>
          </cell>
          <cell r="C262">
            <v>0</v>
          </cell>
          <cell r="D262">
            <v>12749.956897</v>
          </cell>
          <cell r="E262">
            <v>0</v>
          </cell>
          <cell r="F262">
            <v>0</v>
          </cell>
          <cell r="G262">
            <v>0</v>
          </cell>
          <cell r="H262">
            <v>12749.956897</v>
          </cell>
        </row>
        <row r="263">
          <cell r="A263" t="str">
            <v>1.2.1.5.1.1.121</v>
          </cell>
          <cell r="B263" t="str">
            <v xml:space="preserve">HBD CENTRO DE CIRUGIA DE CORTA ESTANCIA MEXICO UNO S A P I DE C V  </v>
          </cell>
          <cell r="C263">
            <v>0</v>
          </cell>
          <cell r="D263">
            <v>1000</v>
          </cell>
          <cell r="E263">
            <v>0</v>
          </cell>
          <cell r="F263">
            <v>0</v>
          </cell>
          <cell r="G263">
            <v>0</v>
          </cell>
          <cell r="H263">
            <v>1000</v>
          </cell>
        </row>
        <row r="264">
          <cell r="A264" t="str">
            <v>1.2.1.5.1.1.122</v>
          </cell>
          <cell r="B264" t="str">
            <v>CARLOS PONCE BIUSTOS</v>
          </cell>
          <cell r="C264">
            <v>0</v>
          </cell>
          <cell r="D264">
            <v>15.862069</v>
          </cell>
          <cell r="E264">
            <v>0</v>
          </cell>
          <cell r="F264">
            <v>0</v>
          </cell>
          <cell r="G264">
            <v>0</v>
          </cell>
          <cell r="H264">
            <v>15.862069</v>
          </cell>
        </row>
        <row r="265">
          <cell r="A265" t="str">
            <v>1.2.1.5.1.1.123</v>
          </cell>
          <cell r="B265" t="str">
            <v>FLOR ADRIANA LUNA JAIME</v>
          </cell>
          <cell r="C265">
            <v>0</v>
          </cell>
          <cell r="D265">
            <v>27.043102999999999</v>
          </cell>
          <cell r="E265">
            <v>0</v>
          </cell>
          <cell r="F265">
            <v>0</v>
          </cell>
          <cell r="G265">
            <v>0</v>
          </cell>
          <cell r="H265">
            <v>27.043102999999999</v>
          </cell>
        </row>
        <row r="266">
          <cell r="A266" t="str">
            <v>1.2.1.5.1.1.124</v>
          </cell>
          <cell r="B266" t="str">
            <v>SERGIO GABRIEL NOGUEIRA PARRODI</v>
          </cell>
          <cell r="C266">
            <v>0</v>
          </cell>
          <cell r="D266">
            <v>14.543103</v>
          </cell>
          <cell r="E266">
            <v>0</v>
          </cell>
          <cell r="F266">
            <v>0</v>
          </cell>
          <cell r="G266">
            <v>0</v>
          </cell>
          <cell r="H266">
            <v>14.543103</v>
          </cell>
        </row>
        <row r="267">
          <cell r="A267" t="str">
            <v>1.2.1.5.1.1.126</v>
          </cell>
          <cell r="B267" t="str">
            <v>JANET IVON RODRIGUEZ CASTILLO</v>
          </cell>
          <cell r="C267">
            <v>0</v>
          </cell>
          <cell r="D267">
            <v>8.3448279999999997</v>
          </cell>
          <cell r="E267">
            <v>0</v>
          </cell>
          <cell r="F267">
            <v>0</v>
          </cell>
          <cell r="G267">
            <v>0</v>
          </cell>
          <cell r="H267">
            <v>8.3448279999999997</v>
          </cell>
        </row>
        <row r="268">
          <cell r="A268" t="str">
            <v>1.2.1.5.1.1.127</v>
          </cell>
          <cell r="B268" t="str">
            <v>SOFIA KARINA KURI GARCIA</v>
          </cell>
          <cell r="C268">
            <v>0</v>
          </cell>
          <cell r="D268">
            <v>335.62927199999831</v>
          </cell>
          <cell r="E268">
            <v>0</v>
          </cell>
          <cell r="F268">
            <v>0</v>
          </cell>
          <cell r="G268">
            <v>0</v>
          </cell>
          <cell r="H268">
            <v>335.62927199999831</v>
          </cell>
        </row>
        <row r="269">
          <cell r="A269" t="str">
            <v>1.2.1.5.1.1.144</v>
          </cell>
          <cell r="B269" t="str">
            <v xml:space="preserve">PROVEEDOR UNIVERSAL DE VERACRUZ, S.A. DE C.V.  </v>
          </cell>
          <cell r="C269">
            <v>0</v>
          </cell>
          <cell r="D269">
            <v>19477.5</v>
          </cell>
          <cell r="E269">
            <v>19477.5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1.2.1.8</v>
          </cell>
          <cell r="B270" t="str">
            <v xml:space="preserve"> PASIVOS FINANCIEROS E INSTRUMENTOS FINANCIEROS DE DEUDA </v>
          </cell>
          <cell r="C270">
            <v>0</v>
          </cell>
          <cell r="D270">
            <v>244687.66000000027</v>
          </cell>
          <cell r="E270">
            <v>25910.559999999998</v>
          </cell>
          <cell r="F270">
            <v>14706.439999999999</v>
          </cell>
          <cell r="G270">
            <v>0</v>
          </cell>
          <cell r="H270">
            <v>233483.54000000027</v>
          </cell>
        </row>
        <row r="271">
          <cell r="A271" t="str">
            <v>1.2.1.8.1</v>
          </cell>
          <cell r="B271" t="str">
            <v xml:space="preserve"> DOCUMENTOS POR PAGAR </v>
          </cell>
          <cell r="C271">
            <v>0</v>
          </cell>
          <cell r="D271">
            <v>244687.66000000027</v>
          </cell>
          <cell r="E271">
            <v>25910.559999999998</v>
          </cell>
          <cell r="F271">
            <v>14706.439999999999</v>
          </cell>
          <cell r="G271">
            <v>0</v>
          </cell>
          <cell r="H271">
            <v>233483.54000000027</v>
          </cell>
        </row>
        <row r="272">
          <cell r="A272" t="str">
            <v>1.2.1.8.1.1</v>
          </cell>
          <cell r="B272" t="str">
            <v xml:space="preserve"> PRESTAMOS BANCARIOS </v>
          </cell>
          <cell r="C272">
            <v>0</v>
          </cell>
          <cell r="D272">
            <v>244687.66000000027</v>
          </cell>
          <cell r="E272">
            <v>25910.559999999998</v>
          </cell>
          <cell r="F272">
            <v>14706.439999999999</v>
          </cell>
          <cell r="G272">
            <v>0</v>
          </cell>
          <cell r="H272">
            <v>233483.54000000027</v>
          </cell>
        </row>
        <row r="273">
          <cell r="A273" t="str">
            <v>1.2.1.8.1.1.1</v>
          </cell>
          <cell r="B273" t="str">
            <v xml:space="preserve"> PRESTAMOS BANCARIOS NACIONALES </v>
          </cell>
          <cell r="C273">
            <v>0</v>
          </cell>
          <cell r="D273">
            <v>244687.66000000027</v>
          </cell>
          <cell r="E273">
            <v>25910.559999999998</v>
          </cell>
          <cell r="F273">
            <v>14706.439999999999</v>
          </cell>
          <cell r="G273">
            <v>0</v>
          </cell>
          <cell r="H273">
            <v>233483.54000000027</v>
          </cell>
        </row>
        <row r="274">
          <cell r="A274" t="str">
            <v>1.2.1.8.1.1.1.1</v>
          </cell>
          <cell r="B274" t="str">
            <v>T.E. JOSE LUCIO FUENTES LUCIO</v>
          </cell>
          <cell r="C274">
            <v>0</v>
          </cell>
          <cell r="D274">
            <v>137891.70000000088</v>
          </cell>
          <cell r="E274">
            <v>16003.64</v>
          </cell>
          <cell r="F274">
            <v>12521.46</v>
          </cell>
          <cell r="G274">
            <v>0</v>
          </cell>
          <cell r="H274">
            <v>134409.52000000089</v>
          </cell>
        </row>
        <row r="275">
          <cell r="A275" t="str">
            <v>1.2.1.8.1.1.1.2</v>
          </cell>
          <cell r="B275" t="str">
            <v>T.E. LOURDES  VELAZQUEZ MARIN</v>
          </cell>
          <cell r="C275">
            <v>0</v>
          </cell>
          <cell r="D275">
            <v>106795.95999999938</v>
          </cell>
          <cell r="E275">
            <v>9906.92</v>
          </cell>
          <cell r="F275">
            <v>2184.98</v>
          </cell>
          <cell r="G275">
            <v>0</v>
          </cell>
          <cell r="H275">
            <v>99074.019999999378</v>
          </cell>
        </row>
        <row r="276">
          <cell r="A276" t="str">
            <v>1.2.1.11</v>
          </cell>
          <cell r="B276" t="str">
            <v xml:space="preserve"> OTROS PASIVOS A CORTO PLAZO </v>
          </cell>
          <cell r="C276">
            <v>0</v>
          </cell>
          <cell r="D276">
            <v>570539.99449696939</v>
          </cell>
          <cell r="E276">
            <v>850344.00046699995</v>
          </cell>
          <cell r="F276">
            <v>737850.48008500005</v>
          </cell>
          <cell r="G276">
            <v>0</v>
          </cell>
          <cell r="H276">
            <v>458046.47411496949</v>
          </cell>
        </row>
        <row r="277">
          <cell r="A277" t="str">
            <v>1.2.1.11.1</v>
          </cell>
          <cell r="B277" t="str">
            <v xml:space="preserve"> IMPUESTOS TRASLADADOS COBRADOS </v>
          </cell>
          <cell r="C277">
            <v>0</v>
          </cell>
          <cell r="D277">
            <v>1.5916550401598215</v>
          </cell>
          <cell r="E277">
            <v>495207.24</v>
          </cell>
          <cell r="F277">
            <v>495207.64426099998</v>
          </cell>
          <cell r="G277">
            <v>0</v>
          </cell>
          <cell r="H277">
            <v>1.995916040148586</v>
          </cell>
        </row>
        <row r="278">
          <cell r="A278" t="str">
            <v>1.2.1.11.1.1</v>
          </cell>
          <cell r="B278" t="str">
            <v xml:space="preserve"> IVA TRASLADADO COBRADO </v>
          </cell>
          <cell r="C278">
            <v>0</v>
          </cell>
          <cell r="D278">
            <v>1.5916550401598215</v>
          </cell>
          <cell r="E278">
            <v>495207.24</v>
          </cell>
          <cell r="F278">
            <v>495207.64426099998</v>
          </cell>
          <cell r="G278">
            <v>0</v>
          </cell>
          <cell r="H278">
            <v>1.995916040148586</v>
          </cell>
        </row>
        <row r="279">
          <cell r="A279" t="str">
            <v>1.2.1.11.1.1.1</v>
          </cell>
          <cell r="B279" t="str">
            <v>IVA TRASLADADO COBRADO</v>
          </cell>
          <cell r="C279">
            <v>0</v>
          </cell>
          <cell r="D279">
            <v>1.5916550401598215</v>
          </cell>
          <cell r="E279">
            <v>495207.24</v>
          </cell>
          <cell r="F279">
            <v>495207.64426099998</v>
          </cell>
          <cell r="G279">
            <v>0</v>
          </cell>
          <cell r="H279">
            <v>1.995916040148586</v>
          </cell>
        </row>
        <row r="280">
          <cell r="A280" t="str">
            <v>1.2.1.11.2</v>
          </cell>
          <cell r="B280" t="str">
            <v xml:space="preserve"> IMPUESTOS TRASLADADOS NO COBRADOS </v>
          </cell>
          <cell r="C280">
            <v>0</v>
          </cell>
          <cell r="D280">
            <v>570538.40284192935</v>
          </cell>
          <cell r="E280">
            <v>336089.63046700001</v>
          </cell>
          <cell r="F280">
            <v>223595.70582400009</v>
          </cell>
          <cell r="G280">
            <v>0</v>
          </cell>
          <cell r="H280">
            <v>458044.47819892946</v>
          </cell>
        </row>
        <row r="281">
          <cell r="A281" t="str">
            <v>1.2.1.11.2.1</v>
          </cell>
          <cell r="B281" t="str">
            <v xml:space="preserve"> IVA TRASLADADO NO COBRADO </v>
          </cell>
          <cell r="C281">
            <v>0</v>
          </cell>
          <cell r="D281">
            <v>570538.40284192935</v>
          </cell>
          <cell r="E281">
            <v>336089.63046700001</v>
          </cell>
          <cell r="F281">
            <v>223595.70582400009</v>
          </cell>
          <cell r="G281">
            <v>0</v>
          </cell>
          <cell r="H281">
            <v>458044.47819892946</v>
          </cell>
        </row>
        <row r="282">
          <cell r="A282" t="str">
            <v>1.2.1.11.2.1.1</v>
          </cell>
          <cell r="B282" t="str">
            <v>IVA TRASLADADO 16% NO COBRADO</v>
          </cell>
          <cell r="C282">
            <v>0</v>
          </cell>
          <cell r="D282">
            <v>570538.40284192935</v>
          </cell>
          <cell r="E282">
            <v>336089.63046700001</v>
          </cell>
          <cell r="F282">
            <v>223595.70582400009</v>
          </cell>
          <cell r="G282">
            <v>0</v>
          </cell>
          <cell r="H282">
            <v>458044.47819892946</v>
          </cell>
        </row>
        <row r="283">
          <cell r="A283" t="str">
            <v>1.2.1.11.3</v>
          </cell>
          <cell r="B283" t="str">
            <v xml:space="preserve"> IMPUESTOS RETENIDOS NO PAGADOS </v>
          </cell>
          <cell r="C283">
            <v>0</v>
          </cell>
          <cell r="D283">
            <v>0</v>
          </cell>
          <cell r="E283">
            <v>19047.13</v>
          </cell>
          <cell r="F283">
            <v>19047.13</v>
          </cell>
          <cell r="G283">
            <v>0</v>
          </cell>
          <cell r="H283">
            <v>0</v>
          </cell>
        </row>
        <row r="284">
          <cell r="A284" t="str">
            <v>1.2.1.11.3.1</v>
          </cell>
          <cell r="B284" t="str">
            <v xml:space="preserve"> ISR RETENIDO NO PAGADO </v>
          </cell>
          <cell r="C284">
            <v>0</v>
          </cell>
          <cell r="D284">
            <v>0</v>
          </cell>
          <cell r="E284">
            <v>13679.7</v>
          </cell>
          <cell r="F284">
            <v>13679.7</v>
          </cell>
          <cell r="G284">
            <v>0</v>
          </cell>
          <cell r="H284">
            <v>0</v>
          </cell>
        </row>
        <row r="285">
          <cell r="A285" t="str">
            <v>1.2.1.11.3.1.1</v>
          </cell>
          <cell r="B285" t="str">
            <v xml:space="preserve"> ISR RETENIDO A RESIDENTES EN EL PAIS NO PAGADO </v>
          </cell>
          <cell r="C285">
            <v>0</v>
          </cell>
          <cell r="D285">
            <v>0</v>
          </cell>
          <cell r="E285">
            <v>13679.7</v>
          </cell>
          <cell r="F285">
            <v>13679.7</v>
          </cell>
          <cell r="G285">
            <v>0</v>
          </cell>
          <cell r="H285">
            <v>0</v>
          </cell>
        </row>
        <row r="286">
          <cell r="A286" t="str">
            <v>1.2.1.11.3.1.1.1</v>
          </cell>
          <cell r="B286" t="str">
            <v>ISR RETENIDO POR SALARIOS</v>
          </cell>
          <cell r="C286">
            <v>0</v>
          </cell>
          <cell r="D286">
            <v>0</v>
          </cell>
          <cell r="E286">
            <v>9679.7000000000007</v>
          </cell>
          <cell r="F286">
            <v>9679.7000000000007</v>
          </cell>
          <cell r="G286">
            <v>0</v>
          </cell>
          <cell r="H286">
            <v>0</v>
          </cell>
        </row>
        <row r="287">
          <cell r="A287" t="str">
            <v>1.2.1.11.3.1.1.4</v>
          </cell>
          <cell r="B287" t="str">
            <v>ISR RETENIDO POR ARRENDAMIENTOS  AL 10% NO PAGADO</v>
          </cell>
          <cell r="C287">
            <v>0</v>
          </cell>
          <cell r="D287">
            <v>0</v>
          </cell>
          <cell r="E287">
            <v>4000</v>
          </cell>
          <cell r="F287">
            <v>4000</v>
          </cell>
          <cell r="G287">
            <v>0</v>
          </cell>
          <cell r="H287">
            <v>0</v>
          </cell>
        </row>
        <row r="288">
          <cell r="A288" t="str">
            <v>1.2.1.11.3.2</v>
          </cell>
          <cell r="B288" t="str">
            <v xml:space="preserve"> IVA RETENIDO NO PAGADO </v>
          </cell>
          <cell r="C288">
            <v>0</v>
          </cell>
          <cell r="D288">
            <v>0</v>
          </cell>
          <cell r="E288">
            <v>5367.43</v>
          </cell>
          <cell r="F288">
            <v>5367.43</v>
          </cell>
          <cell r="G288">
            <v>0</v>
          </cell>
          <cell r="H288">
            <v>0</v>
          </cell>
        </row>
        <row r="289">
          <cell r="A289" t="str">
            <v>1.2.1.11.3.2.1</v>
          </cell>
          <cell r="B289" t="str">
            <v>IVA RETENCION  2/3 NO PAGADO</v>
          </cell>
          <cell r="C289">
            <v>0</v>
          </cell>
          <cell r="D289">
            <v>0</v>
          </cell>
          <cell r="E289">
            <v>5367.43</v>
          </cell>
          <cell r="F289">
            <v>5367.43</v>
          </cell>
          <cell r="G289">
            <v>0</v>
          </cell>
          <cell r="H289">
            <v>0</v>
          </cell>
        </row>
        <row r="290">
          <cell r="A290" t="str">
            <v>1.3</v>
          </cell>
          <cell r="B290" t="str">
            <v xml:space="preserve"> CAPITAL CONTABLE </v>
          </cell>
          <cell r="C290">
            <v>0</v>
          </cell>
          <cell r="D290">
            <v>5676743.4902666397</v>
          </cell>
          <cell r="E290">
            <v>0</v>
          </cell>
          <cell r="F290">
            <v>0</v>
          </cell>
          <cell r="G290">
            <v>0</v>
          </cell>
          <cell r="H290">
            <v>5676743.4902666397</v>
          </cell>
        </row>
        <row r="291">
          <cell r="A291" t="str">
            <v>1.3.1</v>
          </cell>
          <cell r="B291" t="str">
            <v xml:space="preserve"> CAPITAL CONTRIBUIDO </v>
          </cell>
          <cell r="C291">
            <v>0</v>
          </cell>
          <cell r="D291">
            <v>1650000</v>
          </cell>
          <cell r="E291">
            <v>0</v>
          </cell>
          <cell r="F291">
            <v>0</v>
          </cell>
          <cell r="G291">
            <v>0</v>
          </cell>
          <cell r="H291">
            <v>1650000</v>
          </cell>
        </row>
        <row r="292">
          <cell r="A292" t="str">
            <v>1.3.1.1</v>
          </cell>
          <cell r="B292" t="str">
            <v xml:space="preserve"> CAPITAL SOCIAL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</v>
          </cell>
          <cell r="B293" t="str">
            <v xml:space="preserve"> CAPITAL SOCIAL FIJO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</v>
          </cell>
          <cell r="B294" t="str">
            <v xml:space="preserve"> CAPITAL SOCIAL FIJO SUSCRITO 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1.3.1.1.1.1.1</v>
          </cell>
          <cell r="B295" t="str">
            <v>CAPITAL SOCIAL FIJO SUSCRITO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1.3.1.2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</v>
          </cell>
          <cell r="B297" t="str">
            <v xml:space="preserve"> APORTACIONES PARA FUTUROS AUMENTOS DE CAPITAL 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1.3.1.2.1.2</v>
          </cell>
          <cell r="B298" t="str">
            <v>LOURDES VELAZQUEZ MERIN</v>
          </cell>
          <cell r="C298">
            <v>0</v>
          </cell>
          <cell r="D298">
            <v>50000</v>
          </cell>
          <cell r="E298">
            <v>0</v>
          </cell>
          <cell r="F298">
            <v>0</v>
          </cell>
          <cell r="G298">
            <v>0</v>
          </cell>
          <cell r="H298">
            <v>50000</v>
          </cell>
        </row>
        <row r="299">
          <cell r="A299" t="str">
            <v>1.3.2</v>
          </cell>
          <cell r="B299" t="str">
            <v xml:space="preserve"> CAPITAL GANADO (DEFICIT)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</v>
          </cell>
          <cell r="B300" t="str">
            <v xml:space="preserve"> UTILIDADES O PERDIDAS ACUMULADAS </v>
          </cell>
          <cell r="C300">
            <v>0</v>
          </cell>
          <cell r="D300">
            <v>4026743.4902666397</v>
          </cell>
          <cell r="E300">
            <v>0</v>
          </cell>
          <cell r="F300">
            <v>0</v>
          </cell>
          <cell r="G300">
            <v>0</v>
          </cell>
          <cell r="H300">
            <v>4026743.4902666397</v>
          </cell>
        </row>
        <row r="301">
          <cell r="A301" t="str">
            <v>1.3.2.1.1</v>
          </cell>
          <cell r="B301" t="str">
            <v xml:space="preserve"> UTILIDADES RETENIDAS DE EJERCICIOS ANTERIORES </v>
          </cell>
          <cell r="C301">
            <v>0</v>
          </cell>
          <cell r="D301">
            <v>6686091.2041087747</v>
          </cell>
          <cell r="E301">
            <v>0</v>
          </cell>
          <cell r="F301">
            <v>0</v>
          </cell>
          <cell r="G301">
            <v>0</v>
          </cell>
          <cell r="H301">
            <v>6686091.2041087747</v>
          </cell>
        </row>
        <row r="302">
          <cell r="A302" t="str">
            <v>1.3.2.1.1.1</v>
          </cell>
          <cell r="B302" t="str">
            <v>Ejercicio 2017</v>
          </cell>
          <cell r="C302">
            <v>0</v>
          </cell>
          <cell r="D302">
            <v>1032976.6100000001</v>
          </cell>
          <cell r="E302">
            <v>0</v>
          </cell>
          <cell r="F302">
            <v>0</v>
          </cell>
          <cell r="G302">
            <v>0</v>
          </cell>
          <cell r="H302">
            <v>1032976.6100000001</v>
          </cell>
        </row>
        <row r="303">
          <cell r="A303" t="str">
            <v>1.3.2.1.1.2</v>
          </cell>
          <cell r="B303" t="str">
            <v>Ejercicio 2016</v>
          </cell>
          <cell r="C303">
            <v>0</v>
          </cell>
          <cell r="D303">
            <v>690471.02</v>
          </cell>
          <cell r="E303">
            <v>0</v>
          </cell>
          <cell r="F303">
            <v>0</v>
          </cell>
          <cell r="G303">
            <v>0</v>
          </cell>
          <cell r="H303">
            <v>690471.02</v>
          </cell>
        </row>
        <row r="304">
          <cell r="A304" t="str">
            <v>1.3.2.1.1.3</v>
          </cell>
          <cell r="B304" t="str">
            <v>Ejercicio 2015</v>
          </cell>
          <cell r="C304">
            <v>0</v>
          </cell>
          <cell r="D304">
            <v>412876.97</v>
          </cell>
          <cell r="E304">
            <v>0</v>
          </cell>
          <cell r="F304">
            <v>0</v>
          </cell>
          <cell r="G304">
            <v>0</v>
          </cell>
          <cell r="H304">
            <v>412876.97</v>
          </cell>
        </row>
        <row r="305">
          <cell r="A305" t="str">
            <v>1.3.2.1.1.4</v>
          </cell>
          <cell r="B305" t="str">
            <v>Ejercicio 2014</v>
          </cell>
          <cell r="C305">
            <v>0</v>
          </cell>
          <cell r="D305">
            <v>111882.62</v>
          </cell>
          <cell r="E305">
            <v>0</v>
          </cell>
          <cell r="F305">
            <v>0</v>
          </cell>
          <cell r="G305">
            <v>0</v>
          </cell>
          <cell r="H305">
            <v>111882.62</v>
          </cell>
        </row>
        <row r="306">
          <cell r="A306" t="str">
            <v>1.3.2.1.1.5</v>
          </cell>
          <cell r="B306" t="str">
            <v>Ejercicio 2013</v>
          </cell>
          <cell r="C306">
            <v>0</v>
          </cell>
          <cell r="D306">
            <v>7310.9</v>
          </cell>
          <cell r="E306">
            <v>0</v>
          </cell>
          <cell r="F306">
            <v>0</v>
          </cell>
          <cell r="G306">
            <v>0</v>
          </cell>
          <cell r="H306">
            <v>7310.9</v>
          </cell>
        </row>
        <row r="307">
          <cell r="A307" t="str">
            <v>1.3.2.1.1.6</v>
          </cell>
          <cell r="B307" t="str">
            <v>Ejercicio 2011</v>
          </cell>
          <cell r="C307">
            <v>0</v>
          </cell>
          <cell r="D307">
            <v>1126263.18</v>
          </cell>
          <cell r="E307">
            <v>0</v>
          </cell>
          <cell r="F307">
            <v>0</v>
          </cell>
          <cell r="G307">
            <v>0</v>
          </cell>
          <cell r="H307">
            <v>1126263.18</v>
          </cell>
        </row>
        <row r="308">
          <cell r="A308" t="str">
            <v>1.3.2.1.1.7</v>
          </cell>
          <cell r="B308" t="str">
            <v>Ejercicio 2010</v>
          </cell>
          <cell r="C308">
            <v>0</v>
          </cell>
          <cell r="D308">
            <v>2877738</v>
          </cell>
          <cell r="E308">
            <v>0</v>
          </cell>
          <cell r="F308">
            <v>0</v>
          </cell>
          <cell r="G308">
            <v>0</v>
          </cell>
          <cell r="H308">
            <v>2877738</v>
          </cell>
        </row>
        <row r="309">
          <cell r="A309" t="str">
            <v>1.3.2.1.1.8</v>
          </cell>
          <cell r="B309" t="str">
            <v>Ejercicio 2018</v>
          </cell>
          <cell r="C309">
            <v>0</v>
          </cell>
          <cell r="D309">
            <v>426571.9041087745</v>
          </cell>
          <cell r="E309">
            <v>0</v>
          </cell>
          <cell r="F309">
            <v>0</v>
          </cell>
          <cell r="G309">
            <v>0</v>
          </cell>
          <cell r="H309">
            <v>426571.9041087745</v>
          </cell>
        </row>
        <row r="310">
          <cell r="A310" t="str">
            <v>1.3.2.1.2</v>
          </cell>
          <cell r="B310" t="str">
            <v xml:space="preserve"> PERDIDAS ACUMULADAS DE EJERCICIOS ANTERIORES </v>
          </cell>
          <cell r="C310">
            <v>2659347.7138421349</v>
          </cell>
          <cell r="D310">
            <v>0</v>
          </cell>
          <cell r="E310">
            <v>0</v>
          </cell>
          <cell r="F310">
            <v>0</v>
          </cell>
          <cell r="G310">
            <v>2659347.7138421349</v>
          </cell>
          <cell r="H310">
            <v>0</v>
          </cell>
        </row>
        <row r="311">
          <cell r="A311" t="str">
            <v>1.3.2.1.2.1</v>
          </cell>
          <cell r="B311" t="str">
            <v>Ejercicio 2019</v>
          </cell>
          <cell r="C311">
            <v>1350488.132702125</v>
          </cell>
          <cell r="D311">
            <v>0</v>
          </cell>
          <cell r="E311">
            <v>0</v>
          </cell>
          <cell r="F311">
            <v>0</v>
          </cell>
          <cell r="G311">
            <v>1350488.132702125</v>
          </cell>
          <cell r="H311">
            <v>0</v>
          </cell>
        </row>
        <row r="312">
          <cell r="A312" t="str">
            <v>1.3.2.1.2.2</v>
          </cell>
          <cell r="B312" t="str">
            <v>Ejercicio 2020</v>
          </cell>
          <cell r="C312">
            <v>1308859.5811400099</v>
          </cell>
          <cell r="D312">
            <v>0</v>
          </cell>
          <cell r="E312">
            <v>0</v>
          </cell>
          <cell r="F312">
            <v>0</v>
          </cell>
          <cell r="G312">
            <v>1308859.5811400099</v>
          </cell>
          <cell r="H312">
            <v>0</v>
          </cell>
        </row>
        <row r="313">
          <cell r="A313" t="str">
            <v>2.1</v>
          </cell>
          <cell r="B313" t="str">
            <v xml:space="preserve"> VENTAS O INGRESOS NETOS </v>
          </cell>
          <cell r="C313">
            <v>0</v>
          </cell>
          <cell r="D313">
            <v>14763655.957876559</v>
          </cell>
          <cell r="E313">
            <v>8870.9137939999982</v>
          </cell>
          <cell r="F313">
            <v>1392463.2014000001</v>
          </cell>
          <cell r="G313">
            <v>0</v>
          </cell>
          <cell r="H313">
            <v>16147248.245482558</v>
          </cell>
        </row>
        <row r="314">
          <cell r="A314" t="str">
            <v>2.1.1</v>
          </cell>
          <cell r="B314" t="str">
            <v xml:space="preserve"> VENTAS NETAS DE MERCANCIA </v>
          </cell>
          <cell r="C314">
            <v>0</v>
          </cell>
          <cell r="D314">
            <v>12738970.148876559</v>
          </cell>
          <cell r="E314">
            <v>8870.9137939999982</v>
          </cell>
          <cell r="F314">
            <v>1201357.3414</v>
          </cell>
          <cell r="G314">
            <v>0</v>
          </cell>
          <cell r="H314">
            <v>13931456.576482559</v>
          </cell>
        </row>
        <row r="315">
          <cell r="A315" t="str">
            <v>2.1.1.1</v>
          </cell>
          <cell r="B315" t="str">
            <v xml:space="preserve"> VENTAS NETAS DE MERCANCIAS NACIONALES </v>
          </cell>
          <cell r="C315">
            <v>0</v>
          </cell>
          <cell r="D315">
            <v>12738970.148876559</v>
          </cell>
          <cell r="E315">
            <v>8870.9137939999982</v>
          </cell>
          <cell r="F315">
            <v>1201357.3414</v>
          </cell>
          <cell r="G315">
            <v>0</v>
          </cell>
          <cell r="H315">
            <v>13931456.576482559</v>
          </cell>
        </row>
        <row r="316">
          <cell r="A316" t="str">
            <v>2.1.1.1.1</v>
          </cell>
          <cell r="B316" t="str">
            <v xml:space="preserve"> VENTAS Y/O SERVICIOS GRAVADOS A LA TASA GENERAL </v>
          </cell>
          <cell r="C316">
            <v>0</v>
          </cell>
          <cell r="D316">
            <v>12871772.168879559</v>
          </cell>
          <cell r="E316">
            <v>0</v>
          </cell>
          <cell r="F316">
            <v>1201357.3414</v>
          </cell>
          <cell r="G316">
            <v>0</v>
          </cell>
          <cell r="H316">
            <v>14073129.510279559</v>
          </cell>
        </row>
        <row r="317">
          <cell r="A317" t="str">
            <v>2.1.1.1.1.1</v>
          </cell>
          <cell r="B317" t="str">
            <v>VENTAS Y/O SERVICIOS GRAVADOS A LA TASA GENERAL DE CONTADO</v>
          </cell>
          <cell r="C317">
            <v>0</v>
          </cell>
          <cell r="D317">
            <v>4426119.33237998</v>
          </cell>
          <cell r="E317">
            <v>0</v>
          </cell>
          <cell r="F317">
            <v>497076.50139999978</v>
          </cell>
          <cell r="G317">
            <v>0</v>
          </cell>
          <cell r="H317">
            <v>4923195.8337799795</v>
          </cell>
        </row>
        <row r="318">
          <cell r="A318" t="str">
            <v>2.1.1.1.1.2</v>
          </cell>
          <cell r="B318" t="str">
            <v>VENTAS Y/O SERVICIOS GRAVADOS A LA TASA GENERAL A CREDITO</v>
          </cell>
          <cell r="C318">
            <v>0</v>
          </cell>
          <cell r="D318">
            <v>8445652.8364995793</v>
          </cell>
          <cell r="E318">
            <v>0</v>
          </cell>
          <cell r="F318">
            <v>704280.84000000032</v>
          </cell>
          <cell r="G318">
            <v>0</v>
          </cell>
          <cell r="H318">
            <v>9149933.6764995791</v>
          </cell>
        </row>
        <row r="319">
          <cell r="A319" t="str">
            <v>2.1.1.1.4</v>
          </cell>
          <cell r="B319" t="str">
            <v xml:space="preserve"> DEVOLUCIONES, REBAJAS Y BONIFICACIONES SOBRE VENTAS NACIONALES </v>
          </cell>
          <cell r="C319">
            <v>132802.02000300027</v>
          </cell>
          <cell r="D319">
            <v>0</v>
          </cell>
          <cell r="E319">
            <v>8870.9137939999982</v>
          </cell>
          <cell r="F319">
            <v>0</v>
          </cell>
          <cell r="G319">
            <v>141672.93379700027</v>
          </cell>
          <cell r="H319">
            <v>0</v>
          </cell>
        </row>
        <row r="320">
          <cell r="A320" t="str">
            <v>2.1.1.1.4.1</v>
          </cell>
          <cell r="B320" t="str">
            <v xml:space="preserve"> DEVOLUCIONES SOBRE VENTAS NACIONALES 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2.1.1.1.4.1.1</v>
          </cell>
          <cell r="B321" t="str">
            <v>DEVOLUCIONES SOBRE VENTAS NACIONALES A LA TASA GENERAL</v>
          </cell>
          <cell r="C321">
            <v>126222.02000000002</v>
          </cell>
          <cell r="D321">
            <v>0</v>
          </cell>
          <cell r="E321">
            <v>0</v>
          </cell>
          <cell r="F321">
            <v>0</v>
          </cell>
          <cell r="G321">
            <v>126222.02000000002</v>
          </cell>
          <cell r="H321">
            <v>0</v>
          </cell>
        </row>
        <row r="322">
          <cell r="A322" t="str">
            <v>2.1.1.1.4.2</v>
          </cell>
          <cell r="B322" t="str">
            <v xml:space="preserve"> DESCUENTO COMERCIAL SOBRE VENTAS NACIONALES </v>
          </cell>
          <cell r="C322">
            <v>6580.0000030002557</v>
          </cell>
          <cell r="D322">
            <v>0</v>
          </cell>
          <cell r="E322">
            <v>8870.9137939999982</v>
          </cell>
          <cell r="F322">
            <v>0</v>
          </cell>
          <cell r="G322">
            <v>15450.913797000254</v>
          </cell>
          <cell r="H322">
            <v>0</v>
          </cell>
        </row>
        <row r="323">
          <cell r="A323" t="str">
            <v>2.1.1.1.4.2.1</v>
          </cell>
          <cell r="B323" t="str">
            <v>DESCUENTO COMERCIAL SOBRE VENTAS NACIONALES A LA TASA GENERAL</v>
          </cell>
          <cell r="C323">
            <v>6580.0000030002557</v>
          </cell>
          <cell r="D323">
            <v>0</v>
          </cell>
          <cell r="E323">
            <v>8870.9137939999982</v>
          </cell>
          <cell r="F323">
            <v>0</v>
          </cell>
          <cell r="G323">
            <v>15450.913797000254</v>
          </cell>
          <cell r="H323">
            <v>0</v>
          </cell>
        </row>
        <row r="324">
          <cell r="A324" t="str">
            <v>2.1.2</v>
          </cell>
          <cell r="B324" t="str">
            <v xml:space="preserve"> INGRESOS NETOS POR: </v>
          </cell>
          <cell r="C324">
            <v>0</v>
          </cell>
          <cell r="D324">
            <v>2024685.8089999999</v>
          </cell>
          <cell r="E324">
            <v>0</v>
          </cell>
          <cell r="F324">
            <v>191105.86</v>
          </cell>
          <cell r="G324">
            <v>0</v>
          </cell>
          <cell r="H324">
            <v>2215791.6689999998</v>
          </cell>
        </row>
        <row r="325">
          <cell r="A325" t="str">
            <v>2.1.2.20</v>
          </cell>
          <cell r="B325" t="str">
            <v xml:space="preserve"> SERVICIOS EN GENERAL </v>
          </cell>
          <cell r="C325">
            <v>0</v>
          </cell>
          <cell r="D325">
            <v>1978232.4789999998</v>
          </cell>
          <cell r="E325">
            <v>0</v>
          </cell>
          <cell r="F325">
            <v>187115.86</v>
          </cell>
          <cell r="G325">
            <v>0</v>
          </cell>
          <cell r="H325">
            <v>2165348.3389999997</v>
          </cell>
        </row>
        <row r="326">
          <cell r="A326" t="str">
            <v>2.1.2.20.1</v>
          </cell>
          <cell r="B326" t="str">
            <v xml:space="preserve"> SERVICIOS EN GENERAL </v>
          </cell>
          <cell r="C326">
            <v>0</v>
          </cell>
          <cell r="D326">
            <v>1978232.4789999998</v>
          </cell>
          <cell r="E326">
            <v>0</v>
          </cell>
          <cell r="F326">
            <v>187115.86</v>
          </cell>
          <cell r="G326">
            <v>0</v>
          </cell>
          <cell r="H326">
            <v>2165348.3389999997</v>
          </cell>
        </row>
        <row r="327">
          <cell r="A327" t="str">
            <v>2.1.2.20.1.5</v>
          </cell>
          <cell r="B327" t="str">
            <v>RENTA POR USO DE MOVILIZADOR PASIVO CONTINUO (PARA REHABILITACIÒN DE RODILLA).</v>
          </cell>
          <cell r="C327">
            <v>0</v>
          </cell>
          <cell r="D327">
            <v>0</v>
          </cell>
          <cell r="E327">
            <v>0</v>
          </cell>
          <cell r="F327">
            <v>1025.8599999999999</v>
          </cell>
          <cell r="G327">
            <v>0</v>
          </cell>
          <cell r="H327">
            <v>1025.8599999999999</v>
          </cell>
        </row>
        <row r="328">
          <cell r="A328" t="str">
            <v>2.1.2.20.1.7</v>
          </cell>
          <cell r="B328" t="str">
            <v>USO DE LENTE DE 2.4,  2.7, 2.9 MM</v>
          </cell>
          <cell r="C328">
            <v>0</v>
          </cell>
          <cell r="D328">
            <v>24620.69000000001</v>
          </cell>
          <cell r="E328">
            <v>0</v>
          </cell>
          <cell r="F328">
            <v>0</v>
          </cell>
          <cell r="G328">
            <v>0</v>
          </cell>
          <cell r="H328">
            <v>24620.69000000001</v>
          </cell>
        </row>
        <row r="329">
          <cell r="A329" t="str">
            <v>2.1.2.20.1.9</v>
          </cell>
          <cell r="B329" t="str">
            <v>USO DE SILLA DE PLAYA.</v>
          </cell>
          <cell r="C329">
            <v>0</v>
          </cell>
          <cell r="D329">
            <v>274827.24129999988</v>
          </cell>
          <cell r="E329">
            <v>0</v>
          </cell>
          <cell r="F329">
            <v>27705</v>
          </cell>
          <cell r="G329">
            <v>0</v>
          </cell>
          <cell r="H329">
            <v>302532.24129999988</v>
          </cell>
        </row>
        <row r="330">
          <cell r="A330" t="str">
            <v>2.1.2.20.1.16</v>
          </cell>
          <cell r="B330" t="str">
            <v>RENTA DE EJERCITADOR PARA REHABILITACION DE RODILLA (POR DIA SUBSECUENTE)</v>
          </cell>
          <cell r="C330">
            <v>0</v>
          </cell>
          <cell r="D330">
            <v>97655.000000000058</v>
          </cell>
          <cell r="E330">
            <v>0</v>
          </cell>
          <cell r="F330">
            <v>9540</v>
          </cell>
          <cell r="G330">
            <v>0</v>
          </cell>
          <cell r="H330">
            <v>107195.00000000006</v>
          </cell>
        </row>
        <row r="331">
          <cell r="A331" t="str">
            <v>2.1.2.20.1.19</v>
          </cell>
          <cell r="B331" t="str">
            <v>RENTA DE EJERCITADOR PARA REHABILITACION DE RODILLA (POR PRIMER DIA DE USO)</v>
          </cell>
          <cell r="C331">
            <v>0</v>
          </cell>
          <cell r="D331">
            <v>36969.674499999994</v>
          </cell>
          <cell r="E331">
            <v>0</v>
          </cell>
          <cell r="F331">
            <v>1190</v>
          </cell>
          <cell r="G331">
            <v>0</v>
          </cell>
          <cell r="H331">
            <v>38159.674499999994</v>
          </cell>
        </row>
        <row r="332">
          <cell r="A332" t="str">
            <v>2.1.2.20.1.31</v>
          </cell>
          <cell r="B332" t="str">
            <v>USO DE TORNIQUETE (KIDE)</v>
          </cell>
          <cell r="C332">
            <v>0</v>
          </cell>
          <cell r="D332">
            <v>10944</v>
          </cell>
          <cell r="E332">
            <v>0</v>
          </cell>
          <cell r="F332">
            <v>0</v>
          </cell>
          <cell r="G332">
            <v>0</v>
          </cell>
          <cell r="H332">
            <v>10944</v>
          </cell>
        </row>
        <row r="333">
          <cell r="A333" t="str">
            <v>2.1.2.20.1.32</v>
          </cell>
          <cell r="B333" t="str">
            <v>RENTA DE TORRE CON EQUIPO PARA CIRUGIA</v>
          </cell>
          <cell r="C333">
            <v>0</v>
          </cell>
          <cell r="D333">
            <v>590165</v>
          </cell>
          <cell r="E333">
            <v>0</v>
          </cell>
          <cell r="F333">
            <v>52000</v>
          </cell>
          <cell r="G333">
            <v>0</v>
          </cell>
          <cell r="H333">
            <v>642165</v>
          </cell>
        </row>
        <row r="334">
          <cell r="A334" t="str">
            <v>2.1.2.20.1.42</v>
          </cell>
          <cell r="B334" t="str">
            <v>SERVICIO DE ESTERILIZACION DE INSTRUMENTAL</v>
          </cell>
          <cell r="C334">
            <v>0</v>
          </cell>
          <cell r="D334">
            <v>43909.641600000003</v>
          </cell>
          <cell r="E334">
            <v>0</v>
          </cell>
          <cell r="F334">
            <v>20250</v>
          </cell>
          <cell r="G334">
            <v>0</v>
          </cell>
          <cell r="H334">
            <v>64159.641600000003</v>
          </cell>
        </row>
        <row r="335">
          <cell r="A335" t="str">
            <v>2.1.2.20.1.47</v>
          </cell>
          <cell r="B335" t="str">
            <v>USO DE GRUA DE HOMBRO</v>
          </cell>
          <cell r="C335">
            <v>0</v>
          </cell>
          <cell r="D335">
            <v>5932.5</v>
          </cell>
          <cell r="E335">
            <v>0</v>
          </cell>
          <cell r="F335">
            <v>0</v>
          </cell>
          <cell r="G335">
            <v>0</v>
          </cell>
          <cell r="H335">
            <v>5932.5</v>
          </cell>
        </row>
        <row r="336">
          <cell r="A336" t="str">
            <v>2.1.2.20.1.52</v>
          </cell>
          <cell r="B336" t="str">
            <v>RENTA DE EQUIPO DE ARTROSCOPIA Y PLASTIA DE LIGAMENTO, HTH,</v>
          </cell>
          <cell r="C336">
            <v>0</v>
          </cell>
          <cell r="D336">
            <v>48000</v>
          </cell>
          <cell r="E336">
            <v>0</v>
          </cell>
          <cell r="F336">
            <v>0</v>
          </cell>
          <cell r="G336">
            <v>0</v>
          </cell>
          <cell r="H336">
            <v>48000</v>
          </cell>
        </row>
        <row r="337">
          <cell r="A337" t="str">
            <v>2.1.2.20.1.55</v>
          </cell>
          <cell r="B337" t="str">
            <v>RENTA  DE EQUIPO DE ARTROSCOPIA BASICO.</v>
          </cell>
          <cell r="C337">
            <v>0</v>
          </cell>
          <cell r="D337">
            <v>110439.65529999975</v>
          </cell>
          <cell r="E337">
            <v>0</v>
          </cell>
          <cell r="F337">
            <v>0</v>
          </cell>
          <cell r="G337">
            <v>0</v>
          </cell>
          <cell r="H337">
            <v>110439.65529999975</v>
          </cell>
        </row>
        <row r="338">
          <cell r="A338" t="str">
            <v>2.1.2.20.1.57</v>
          </cell>
          <cell r="B338" t="str">
            <v>USO  DE SIERRA NEUMATICA</v>
          </cell>
          <cell r="C338">
            <v>0</v>
          </cell>
          <cell r="D338">
            <v>26325</v>
          </cell>
          <cell r="E338">
            <v>0</v>
          </cell>
          <cell r="F338">
            <v>0</v>
          </cell>
          <cell r="G338">
            <v>0</v>
          </cell>
          <cell r="H338">
            <v>26325</v>
          </cell>
        </row>
        <row r="339">
          <cell r="A339" t="str">
            <v>2.1.2.20.1.59</v>
          </cell>
          <cell r="B339" t="str">
            <v>TORRE PARA ARTROSCOPIA DE RODILLA</v>
          </cell>
          <cell r="C339">
            <v>0</v>
          </cell>
          <cell r="D339">
            <v>50092</v>
          </cell>
          <cell r="E339">
            <v>0</v>
          </cell>
          <cell r="F339">
            <v>0</v>
          </cell>
          <cell r="G339">
            <v>0</v>
          </cell>
          <cell r="H339">
            <v>50092</v>
          </cell>
        </row>
        <row r="340">
          <cell r="A340" t="str">
            <v>2.1.2.20.1.61</v>
          </cell>
          <cell r="B340" t="str">
            <v>USO DE PERFORADOR</v>
          </cell>
          <cell r="C340">
            <v>0</v>
          </cell>
          <cell r="D340">
            <v>74216.989999999991</v>
          </cell>
          <cell r="E340">
            <v>0</v>
          </cell>
          <cell r="F340">
            <v>4237.5</v>
          </cell>
          <cell r="G340">
            <v>0</v>
          </cell>
          <cell r="H340">
            <v>78454.489999999991</v>
          </cell>
        </row>
        <row r="341">
          <cell r="A341" t="str">
            <v>2.1.2.20.1.62</v>
          </cell>
          <cell r="B341" t="str">
            <v>RENTA CHAROLA CON INSTRUMETAL.</v>
          </cell>
          <cell r="C341">
            <v>0</v>
          </cell>
          <cell r="D341">
            <v>8500</v>
          </cell>
          <cell r="E341">
            <v>0</v>
          </cell>
          <cell r="F341">
            <v>0</v>
          </cell>
          <cell r="G341">
            <v>0</v>
          </cell>
          <cell r="H341">
            <v>8500</v>
          </cell>
        </row>
        <row r="342">
          <cell r="A342" t="str">
            <v>2.1.2.20.1.63</v>
          </cell>
          <cell r="B342" t="str">
            <v>USO DE SPIDER</v>
          </cell>
          <cell r="C342">
            <v>0</v>
          </cell>
          <cell r="D342">
            <v>141705.08629999997</v>
          </cell>
          <cell r="E342">
            <v>0</v>
          </cell>
          <cell r="F342">
            <v>13367.5</v>
          </cell>
          <cell r="G342">
            <v>0</v>
          </cell>
          <cell r="H342">
            <v>155072.58629999997</v>
          </cell>
        </row>
        <row r="343">
          <cell r="A343" t="str">
            <v>2.1.2.20.1.70</v>
          </cell>
          <cell r="B343" t="str">
            <v>USO DE INSTRUMENTAL PARA MOSAICOPLASTIA</v>
          </cell>
          <cell r="C343">
            <v>0</v>
          </cell>
          <cell r="D343">
            <v>0</v>
          </cell>
          <cell r="E343">
            <v>0</v>
          </cell>
          <cell r="F343">
            <v>5000</v>
          </cell>
          <cell r="G343">
            <v>0</v>
          </cell>
          <cell r="H343">
            <v>5000</v>
          </cell>
        </row>
        <row r="344">
          <cell r="A344" t="str">
            <v>2.1.2.20.1.74</v>
          </cell>
          <cell r="B344" t="str">
            <v>USO DE SUJETADOR DE PIERNA</v>
          </cell>
          <cell r="C344">
            <v>0</v>
          </cell>
          <cell r="D344">
            <v>1200</v>
          </cell>
          <cell r="E344">
            <v>0</v>
          </cell>
          <cell r="F344">
            <v>0</v>
          </cell>
          <cell r="G344">
            <v>0</v>
          </cell>
          <cell r="H344">
            <v>1200</v>
          </cell>
        </row>
        <row r="345">
          <cell r="A345" t="str">
            <v>2.1.2.20.1.76</v>
          </cell>
          <cell r="B345" t="str">
            <v>EQUIPO DE VISUALIZACION. (PARA ARTROSCOPIA)</v>
          </cell>
          <cell r="C345">
            <v>0</v>
          </cell>
          <cell r="D345">
            <v>4500</v>
          </cell>
          <cell r="E345">
            <v>0</v>
          </cell>
          <cell r="F345">
            <v>0</v>
          </cell>
          <cell r="G345">
            <v>0</v>
          </cell>
          <cell r="H345">
            <v>4500</v>
          </cell>
        </row>
        <row r="346">
          <cell r="A346" t="str">
            <v>2.1.2.20.1.79</v>
          </cell>
          <cell r="B346" t="str">
            <v>VIATICOS HOSPEDAJE</v>
          </cell>
          <cell r="C346">
            <v>0</v>
          </cell>
          <cell r="D346">
            <v>3000</v>
          </cell>
          <cell r="E346">
            <v>0</v>
          </cell>
          <cell r="F346">
            <v>0</v>
          </cell>
          <cell r="G346">
            <v>0</v>
          </cell>
          <cell r="H346">
            <v>3000</v>
          </cell>
        </row>
        <row r="347">
          <cell r="A347" t="str">
            <v>2.1.2.20.1.83</v>
          </cell>
          <cell r="B347" t="str">
            <v>RENTA DE ULTRASONIDO PORTATIL</v>
          </cell>
          <cell r="C347">
            <v>0</v>
          </cell>
          <cell r="D347">
            <v>3500</v>
          </cell>
          <cell r="E347">
            <v>0</v>
          </cell>
          <cell r="F347">
            <v>0</v>
          </cell>
          <cell r="G347">
            <v>0</v>
          </cell>
          <cell r="H347">
            <v>3500</v>
          </cell>
        </row>
        <row r="348">
          <cell r="A348" t="str">
            <v>2.1.2.20.1.85</v>
          </cell>
          <cell r="B348" t="str">
            <v>RENTA DE EQUIPO PARA ARTROSCOPIA</v>
          </cell>
          <cell r="C348">
            <v>0</v>
          </cell>
          <cell r="D348">
            <v>405000</v>
          </cell>
          <cell r="E348">
            <v>0</v>
          </cell>
          <cell r="F348">
            <v>45000</v>
          </cell>
          <cell r="G348">
            <v>0</v>
          </cell>
          <cell r="H348">
            <v>450000</v>
          </cell>
        </row>
        <row r="349">
          <cell r="A349" t="str">
            <v>2.1.2.20.1.89</v>
          </cell>
          <cell r="B349" t="str">
            <v>SPIDER</v>
          </cell>
          <cell r="C349">
            <v>0</v>
          </cell>
          <cell r="D349">
            <v>7420</v>
          </cell>
          <cell r="E349">
            <v>0</v>
          </cell>
          <cell r="F349">
            <v>0</v>
          </cell>
          <cell r="G349">
            <v>0</v>
          </cell>
          <cell r="H349">
            <v>7420</v>
          </cell>
        </row>
        <row r="350">
          <cell r="A350" t="str">
            <v>2.1.2.20.1.90</v>
          </cell>
          <cell r="B350" t="str">
            <v>SILLA DE PLAYA</v>
          </cell>
          <cell r="C350">
            <v>0</v>
          </cell>
          <cell r="D350">
            <v>6360</v>
          </cell>
          <cell r="E350">
            <v>0</v>
          </cell>
          <cell r="F350">
            <v>0</v>
          </cell>
          <cell r="G350">
            <v>0</v>
          </cell>
          <cell r="H350">
            <v>6360</v>
          </cell>
        </row>
        <row r="351">
          <cell r="A351" t="str">
            <v>2.1.2.20.1.91</v>
          </cell>
          <cell r="B351" t="str">
            <v>MEMORIA USB GRABACION</v>
          </cell>
          <cell r="C351">
            <v>0</v>
          </cell>
          <cell r="D351">
            <v>300</v>
          </cell>
          <cell r="E351">
            <v>0</v>
          </cell>
          <cell r="F351">
            <v>0</v>
          </cell>
          <cell r="G351">
            <v>0</v>
          </cell>
          <cell r="H351">
            <v>300</v>
          </cell>
        </row>
        <row r="352">
          <cell r="A352" t="str">
            <v>2.1.2.20.1.92</v>
          </cell>
          <cell r="B352" t="str">
            <v>RENTA DE EQUIPO/INSTRUMENTAL PARA TORNILLO CANULADO</v>
          </cell>
          <cell r="C352">
            <v>0</v>
          </cell>
          <cell r="D352">
            <v>2650</v>
          </cell>
          <cell r="E352">
            <v>0</v>
          </cell>
          <cell r="F352">
            <v>0</v>
          </cell>
          <cell r="G352">
            <v>0</v>
          </cell>
          <cell r="H352">
            <v>2650</v>
          </cell>
        </row>
        <row r="353">
          <cell r="A353" t="str">
            <v>2.1.2.20.1.93</v>
          </cell>
          <cell r="B353" t="str">
            <v>MATERIAL CONSUMIBLE PARA TALLER DE PRACTICAS</v>
          </cell>
          <cell r="C353">
            <v>0</v>
          </cell>
          <cell r="D353">
            <v>0</v>
          </cell>
          <cell r="E353">
            <v>0</v>
          </cell>
          <cell r="F353">
            <v>7800</v>
          </cell>
          <cell r="G353">
            <v>0</v>
          </cell>
          <cell r="H353">
            <v>7800</v>
          </cell>
        </row>
        <row r="354">
          <cell r="A354" t="str">
            <v>2.1.2.22</v>
          </cell>
          <cell r="B354" t="str">
            <v xml:space="preserve"> OTROS INGRESOS NETOS </v>
          </cell>
          <cell r="C354">
            <v>0</v>
          </cell>
          <cell r="D354">
            <v>46453.33</v>
          </cell>
          <cell r="E354">
            <v>0</v>
          </cell>
          <cell r="F354">
            <v>3990</v>
          </cell>
          <cell r="G354">
            <v>0</v>
          </cell>
          <cell r="H354">
            <v>50443.33</v>
          </cell>
        </row>
        <row r="355">
          <cell r="A355" t="str">
            <v>2.1.2.22.1</v>
          </cell>
          <cell r="B355" t="str">
            <v xml:space="preserve"> OTROS INGRESOS </v>
          </cell>
          <cell r="C355">
            <v>0</v>
          </cell>
          <cell r="D355">
            <v>46453.33</v>
          </cell>
          <cell r="E355">
            <v>0</v>
          </cell>
          <cell r="F355">
            <v>3990</v>
          </cell>
          <cell r="G355">
            <v>0</v>
          </cell>
          <cell r="H355">
            <v>50443.33</v>
          </cell>
        </row>
        <row r="356">
          <cell r="A356" t="str">
            <v>2.1.2.22.1.1</v>
          </cell>
          <cell r="B356" t="str">
            <v>SERVICIO DE ENVIO Y/O RECOLECCION</v>
          </cell>
          <cell r="C356">
            <v>0</v>
          </cell>
          <cell r="D356">
            <v>3778.3300000000017</v>
          </cell>
          <cell r="E356">
            <v>0</v>
          </cell>
          <cell r="F356">
            <v>490</v>
          </cell>
          <cell r="G356">
            <v>0</v>
          </cell>
          <cell r="H356">
            <v>4268.3300000000017</v>
          </cell>
        </row>
        <row r="357">
          <cell r="A357" t="str">
            <v>2.1.2.22.1.5</v>
          </cell>
          <cell r="B357" t="str">
            <v>RENTA SUJETADOR DE RODILLA SMITH &amp;amp; NEPHEW</v>
          </cell>
          <cell r="C357">
            <v>0</v>
          </cell>
          <cell r="D357">
            <v>1200</v>
          </cell>
          <cell r="E357">
            <v>0</v>
          </cell>
          <cell r="F357">
            <v>0</v>
          </cell>
          <cell r="G357">
            <v>0</v>
          </cell>
          <cell r="H357">
            <v>1200</v>
          </cell>
        </row>
        <row r="358">
          <cell r="A358" t="str">
            <v>2.1.2.22.1.6</v>
          </cell>
          <cell r="B358" t="str">
            <v>EQUIPO PARA BLOQUEO INTERESCALENICO</v>
          </cell>
          <cell r="C358">
            <v>0</v>
          </cell>
          <cell r="D358">
            <v>41475</v>
          </cell>
          <cell r="E358">
            <v>0</v>
          </cell>
          <cell r="F358">
            <v>3500</v>
          </cell>
          <cell r="G358">
            <v>0</v>
          </cell>
          <cell r="H358">
            <v>44975</v>
          </cell>
        </row>
        <row r="359">
          <cell r="A359" t="str">
            <v>2.2</v>
          </cell>
          <cell r="B359" t="str">
            <v xml:space="preserve"> COSTOS Y GASTOS </v>
          </cell>
          <cell r="C359">
            <v>13918609.097178714</v>
          </cell>
          <cell r="D359">
            <v>0</v>
          </cell>
          <cell r="E359">
            <v>1326865.1828630003</v>
          </cell>
          <cell r="F359">
            <v>0</v>
          </cell>
          <cell r="G359">
            <v>15245474.280041715</v>
          </cell>
          <cell r="H359">
            <v>0</v>
          </cell>
        </row>
        <row r="360">
          <cell r="A360" t="str">
            <v>2.2.1</v>
          </cell>
          <cell r="B360" t="str">
            <v xml:space="preserve"> COSTO DE VENTAS O DE SERVICIOS </v>
          </cell>
          <cell r="C360">
            <v>7169752.8073787019</v>
          </cell>
          <cell r="D360">
            <v>0</v>
          </cell>
          <cell r="E360">
            <v>652991.42426300026</v>
          </cell>
          <cell r="F360">
            <v>0</v>
          </cell>
          <cell r="G360">
            <v>7822744.2316417024</v>
          </cell>
          <cell r="H360">
            <v>0</v>
          </cell>
        </row>
        <row r="361">
          <cell r="A361" t="str">
            <v>2.2.1.1</v>
          </cell>
          <cell r="B361" t="str">
            <v>COSTO DE VENTAS O DE SERVICIOS</v>
          </cell>
          <cell r="C361">
            <v>7169752.8073787019</v>
          </cell>
          <cell r="D361">
            <v>0</v>
          </cell>
          <cell r="E361">
            <v>652991.42426300026</v>
          </cell>
          <cell r="F361">
            <v>0</v>
          </cell>
          <cell r="G361">
            <v>7822744.2316417024</v>
          </cell>
          <cell r="H361">
            <v>0</v>
          </cell>
        </row>
        <row r="362">
          <cell r="A362" t="str">
            <v>2.2.2</v>
          </cell>
          <cell r="B362" t="str">
            <v xml:space="preserve"> GASTOS GENERALES </v>
          </cell>
          <cell r="C362">
            <v>6748856.2898000125</v>
          </cell>
          <cell r="D362">
            <v>0</v>
          </cell>
          <cell r="E362">
            <v>673873.75860000006</v>
          </cell>
          <cell r="F362">
            <v>0</v>
          </cell>
          <cell r="G362">
            <v>7422730.0484000128</v>
          </cell>
          <cell r="H362">
            <v>0</v>
          </cell>
        </row>
        <row r="363">
          <cell r="A363" t="str">
            <v>2.2.2.3</v>
          </cell>
          <cell r="B363" t="str">
            <v xml:space="preserve"> GASTOS GENERALES </v>
          </cell>
          <cell r="C363">
            <v>6748856.2898000125</v>
          </cell>
          <cell r="D363">
            <v>0</v>
          </cell>
          <cell r="E363">
            <v>673873.75860000006</v>
          </cell>
          <cell r="F363">
            <v>0</v>
          </cell>
          <cell r="G363">
            <v>7422730.0484000128</v>
          </cell>
          <cell r="H363">
            <v>0</v>
          </cell>
        </row>
        <row r="364">
          <cell r="A364" t="str">
            <v>2.2.2.3.1</v>
          </cell>
          <cell r="B364" t="str">
            <v xml:space="preserve"> BENEFICIOS A LOS EMPLEADOS DIRECTOS </v>
          </cell>
          <cell r="C364">
            <v>1106556.5800000008</v>
          </cell>
          <cell r="D364">
            <v>0</v>
          </cell>
          <cell r="E364">
            <v>108022.30000000002</v>
          </cell>
          <cell r="F364">
            <v>0</v>
          </cell>
          <cell r="G364">
            <v>1214578.8800000011</v>
          </cell>
          <cell r="H364">
            <v>0</v>
          </cell>
        </row>
        <row r="365">
          <cell r="A365" t="str">
            <v>2.2.2.3.1.1</v>
          </cell>
          <cell r="B365" t="str">
            <v xml:space="preserve"> SUELDOS Y SALARIOS </v>
          </cell>
          <cell r="C365">
            <v>1083193.4200000009</v>
          </cell>
          <cell r="D365">
            <v>0</v>
          </cell>
          <cell r="E365">
            <v>93456.82</v>
          </cell>
          <cell r="F365">
            <v>0</v>
          </cell>
          <cell r="G365">
            <v>1176650.2400000009</v>
          </cell>
          <cell r="H365">
            <v>0</v>
          </cell>
        </row>
        <row r="366">
          <cell r="A366" t="str">
            <v>2.2.2.3.1.1.1</v>
          </cell>
          <cell r="B366" t="str">
            <v>SUELDOS</v>
          </cell>
          <cell r="C366">
            <v>1083193.4200000009</v>
          </cell>
          <cell r="D366">
            <v>0</v>
          </cell>
          <cell r="E366">
            <v>93456.82</v>
          </cell>
          <cell r="F366">
            <v>0</v>
          </cell>
          <cell r="G366">
            <v>1176650.2400000009</v>
          </cell>
          <cell r="H366">
            <v>0</v>
          </cell>
        </row>
        <row r="367">
          <cell r="A367" t="str">
            <v>2.2.2.3.1.4</v>
          </cell>
          <cell r="B367" t="str">
            <v>VACACIONES</v>
          </cell>
          <cell r="C367">
            <v>13849.010000000097</v>
          </cell>
          <cell r="D367">
            <v>0</v>
          </cell>
          <cell r="E367">
            <v>9313.5400000000009</v>
          </cell>
          <cell r="F367">
            <v>0</v>
          </cell>
          <cell r="G367">
            <v>23162.550000000097</v>
          </cell>
          <cell r="H367">
            <v>0</v>
          </cell>
        </row>
        <row r="368">
          <cell r="A368" t="str">
            <v>2.2.2.3.1.5</v>
          </cell>
          <cell r="B368" t="str">
            <v>PRIMA VACACIONAL</v>
          </cell>
          <cell r="C368">
            <v>6112.6599999999962</v>
          </cell>
          <cell r="D368">
            <v>0</v>
          </cell>
          <cell r="E368">
            <v>5251.94</v>
          </cell>
          <cell r="F368">
            <v>0</v>
          </cell>
          <cell r="G368">
            <v>11364.599999999995</v>
          </cell>
          <cell r="H368">
            <v>0</v>
          </cell>
        </row>
        <row r="369">
          <cell r="A369" t="str">
            <v>2.2.2.3.1.9</v>
          </cell>
          <cell r="B369" t="str">
            <v>AGUINALDO</v>
          </cell>
          <cell r="C369">
            <v>3401.4899999999907</v>
          </cell>
          <cell r="D369">
            <v>0</v>
          </cell>
          <cell r="E369">
            <v>0</v>
          </cell>
          <cell r="F369">
            <v>0</v>
          </cell>
          <cell r="G369">
            <v>3401.4899999999907</v>
          </cell>
          <cell r="H369">
            <v>0</v>
          </cell>
        </row>
        <row r="370">
          <cell r="A370" t="str">
            <v>2.2.2.3.4</v>
          </cell>
          <cell r="B370" t="str">
            <v xml:space="preserve"> IMPUESTOS Y APORTACIONES SOBRE SUELDOS Y SALARIOS </v>
          </cell>
          <cell r="C370">
            <v>275324.41999999987</v>
          </cell>
          <cell r="D370">
            <v>0</v>
          </cell>
          <cell r="E370">
            <v>15442.809999999998</v>
          </cell>
          <cell r="F370">
            <v>0</v>
          </cell>
          <cell r="G370">
            <v>290767.22999999986</v>
          </cell>
          <cell r="H370">
            <v>0</v>
          </cell>
        </row>
        <row r="371">
          <cell r="A371" t="str">
            <v>2.2.2.3.4.1</v>
          </cell>
          <cell r="B371" t="str">
            <v xml:space="preserve"> CUOTAS AL I.M.S.S. </v>
          </cell>
          <cell r="C371">
            <v>121927.06999999991</v>
          </cell>
          <cell r="D371">
            <v>0</v>
          </cell>
          <cell r="E371">
            <v>12201.809999999998</v>
          </cell>
          <cell r="F371">
            <v>0</v>
          </cell>
          <cell r="G371">
            <v>134128.87999999989</v>
          </cell>
          <cell r="H371">
            <v>0</v>
          </cell>
        </row>
        <row r="372">
          <cell r="A372" t="str">
            <v>2.2.2.3.4.1.1</v>
          </cell>
          <cell r="B372" t="str">
            <v>CUOTA FIJA</v>
          </cell>
          <cell r="C372">
            <v>59538.279999999912</v>
          </cell>
          <cell r="D372">
            <v>0</v>
          </cell>
          <cell r="E372">
            <v>6033.17</v>
          </cell>
          <cell r="F372">
            <v>0</v>
          </cell>
          <cell r="G372">
            <v>65571.44999999991</v>
          </cell>
          <cell r="H372">
            <v>0</v>
          </cell>
        </row>
        <row r="373">
          <cell r="A373" t="str">
            <v>2.2.2.3.4.1.2</v>
          </cell>
          <cell r="B373" t="str">
            <v>EXCEDENTE 3 SMGDI</v>
          </cell>
          <cell r="C373">
            <v>4213.34</v>
          </cell>
          <cell r="D373">
            <v>0</v>
          </cell>
          <cell r="E373">
            <v>409.22</v>
          </cell>
          <cell r="F373">
            <v>0</v>
          </cell>
          <cell r="G373">
            <v>4622.5600000000004</v>
          </cell>
          <cell r="H373">
            <v>0</v>
          </cell>
        </row>
        <row r="374">
          <cell r="A374" t="str">
            <v>2.2.2.3.4.1.3</v>
          </cell>
          <cell r="B374" t="str">
            <v>PRESTACIONES EN DINERO</v>
          </cell>
          <cell r="C374">
            <v>8116.8500000000058</v>
          </cell>
          <cell r="D374">
            <v>0</v>
          </cell>
          <cell r="E374">
            <v>806.31</v>
          </cell>
          <cell r="F374">
            <v>0</v>
          </cell>
          <cell r="G374">
            <v>8923.1600000000053</v>
          </cell>
          <cell r="H374">
            <v>0</v>
          </cell>
        </row>
        <row r="375">
          <cell r="A375" t="str">
            <v>2.2.2.3.4.1.4</v>
          </cell>
          <cell r="B375" t="str">
            <v>GASTOS MEDICOS PENSIONADOS</v>
          </cell>
          <cell r="C375">
            <v>12175.309999999998</v>
          </cell>
          <cell r="D375">
            <v>0</v>
          </cell>
          <cell r="E375">
            <v>1209.48</v>
          </cell>
          <cell r="F375">
            <v>0</v>
          </cell>
          <cell r="G375">
            <v>13384.789999999997</v>
          </cell>
          <cell r="H375">
            <v>0</v>
          </cell>
        </row>
        <row r="376">
          <cell r="A376" t="str">
            <v>2.2.2.3.4.1.5</v>
          </cell>
          <cell r="B376" t="str">
            <v>RIESGOS DE TRABAJO</v>
          </cell>
          <cell r="C376">
            <v>6031.1899999999951</v>
          </cell>
          <cell r="D376">
            <v>0</v>
          </cell>
          <cell r="E376">
            <v>575.97</v>
          </cell>
          <cell r="F376">
            <v>0</v>
          </cell>
          <cell r="G376">
            <v>6607.1599999999953</v>
          </cell>
          <cell r="H376">
            <v>0</v>
          </cell>
        </row>
        <row r="377">
          <cell r="A377" t="str">
            <v>2.2.2.3.4.1.6</v>
          </cell>
          <cell r="B377" t="str">
            <v>INVALIDEZ Y VIDA</v>
          </cell>
          <cell r="C377">
            <v>20269.589999999997</v>
          </cell>
          <cell r="D377">
            <v>0</v>
          </cell>
          <cell r="E377">
            <v>2015.79</v>
          </cell>
          <cell r="F377">
            <v>0</v>
          </cell>
          <cell r="G377">
            <v>22285.379999999997</v>
          </cell>
          <cell r="H377">
            <v>0</v>
          </cell>
        </row>
        <row r="378">
          <cell r="A378" t="str">
            <v>2.2.2.3.4.1.7</v>
          </cell>
          <cell r="B378" t="str">
            <v>GUARDERIAS Y PRESTACIONES SOCIALES</v>
          </cell>
          <cell r="C378">
            <v>11582.509999999995</v>
          </cell>
          <cell r="D378">
            <v>0</v>
          </cell>
          <cell r="E378">
            <v>1151.8699999999999</v>
          </cell>
          <cell r="F378">
            <v>0</v>
          </cell>
          <cell r="G378">
            <v>12734.379999999994</v>
          </cell>
          <cell r="H378">
            <v>0</v>
          </cell>
        </row>
        <row r="379">
          <cell r="A379" t="str">
            <v>2.2.2.3.4.2</v>
          </cell>
          <cell r="B379" t="str">
            <v xml:space="preserve"> APORTACIONES AL INFONAVIT </v>
          </cell>
          <cell r="C379">
            <v>59332.69</v>
          </cell>
          <cell r="D379">
            <v>0</v>
          </cell>
          <cell r="E379">
            <v>0</v>
          </cell>
          <cell r="F379">
            <v>0</v>
          </cell>
          <cell r="G379">
            <v>59332.69</v>
          </cell>
          <cell r="H379">
            <v>0</v>
          </cell>
        </row>
        <row r="380">
          <cell r="A380" t="str">
            <v>2.2.2.3.4.2.1</v>
          </cell>
          <cell r="B380" t="str">
            <v>INFONAVIT-APORTACION PATRONAL SIN CREDITO</v>
          </cell>
          <cell r="C380">
            <v>24206.209999999992</v>
          </cell>
          <cell r="D380">
            <v>0</v>
          </cell>
          <cell r="E380">
            <v>0</v>
          </cell>
          <cell r="F380">
            <v>0</v>
          </cell>
          <cell r="G380">
            <v>24206.209999999992</v>
          </cell>
          <cell r="H380">
            <v>0</v>
          </cell>
        </row>
        <row r="381">
          <cell r="A381" t="str">
            <v>2.2.2.3.4.2.2</v>
          </cell>
          <cell r="B381" t="str">
            <v>INFONAVIT-APORTACION PATRONAL CON CREDITO</v>
          </cell>
          <cell r="C381">
            <v>35126.48000000001</v>
          </cell>
          <cell r="D381">
            <v>0</v>
          </cell>
          <cell r="E381">
            <v>0</v>
          </cell>
          <cell r="F381">
            <v>0</v>
          </cell>
          <cell r="G381">
            <v>35126.48000000001</v>
          </cell>
          <cell r="H381">
            <v>0</v>
          </cell>
        </row>
        <row r="382">
          <cell r="A382" t="str">
            <v>2.2.2.3.4.3</v>
          </cell>
          <cell r="B382" t="str">
            <v xml:space="preserve"> APORTACIONES AL SAR </v>
          </cell>
          <cell r="C382">
            <v>60085.659999999989</v>
          </cell>
          <cell r="D382">
            <v>0</v>
          </cell>
          <cell r="E382">
            <v>0</v>
          </cell>
          <cell r="F382">
            <v>0</v>
          </cell>
          <cell r="G382">
            <v>60085.659999999989</v>
          </cell>
          <cell r="H382">
            <v>0</v>
          </cell>
        </row>
        <row r="383">
          <cell r="A383" t="str">
            <v>2.2.2.3.4.3.1</v>
          </cell>
          <cell r="B383" t="str">
            <v>RETIRO</v>
          </cell>
          <cell r="C383">
            <v>23733.009999999995</v>
          </cell>
          <cell r="D383">
            <v>0</v>
          </cell>
          <cell r="E383">
            <v>0</v>
          </cell>
          <cell r="F383">
            <v>0</v>
          </cell>
          <cell r="G383">
            <v>23733.009999999995</v>
          </cell>
          <cell r="H383">
            <v>0</v>
          </cell>
        </row>
        <row r="384">
          <cell r="A384" t="str">
            <v>2.2.2.3.4.3.2</v>
          </cell>
          <cell r="B384" t="str">
            <v>CESANTIA EN EDAD AVANZADA Y VEJEZ</v>
          </cell>
          <cell r="C384">
            <v>36352.649999999994</v>
          </cell>
          <cell r="D384">
            <v>0</v>
          </cell>
          <cell r="E384">
            <v>0</v>
          </cell>
          <cell r="F384">
            <v>0</v>
          </cell>
          <cell r="G384">
            <v>36352.649999999994</v>
          </cell>
          <cell r="H384">
            <v>0</v>
          </cell>
        </row>
        <row r="385">
          <cell r="A385" t="str">
            <v>2.2.2.3.4.4</v>
          </cell>
          <cell r="B385" t="str">
            <v>IMPUESTO ESTATAL SOBRE NOMINAS</v>
          </cell>
          <cell r="C385">
            <v>33979</v>
          </cell>
          <cell r="D385">
            <v>0</v>
          </cell>
          <cell r="E385">
            <v>3241</v>
          </cell>
          <cell r="F385">
            <v>0</v>
          </cell>
          <cell r="G385">
            <v>37220</v>
          </cell>
          <cell r="H385">
            <v>0</v>
          </cell>
        </row>
        <row r="386">
          <cell r="A386" t="str">
            <v>2.2.2.3.5</v>
          </cell>
          <cell r="B386" t="str">
            <v xml:space="preserve"> SERVICIOS ADMINISTRATIVOS </v>
          </cell>
          <cell r="C386">
            <v>2817020.3703000108</v>
          </cell>
          <cell r="D386">
            <v>0</v>
          </cell>
          <cell r="E386">
            <v>299719</v>
          </cell>
          <cell r="F386">
            <v>0</v>
          </cell>
          <cell r="G386">
            <v>3116739.3703000108</v>
          </cell>
          <cell r="H386">
            <v>0</v>
          </cell>
        </row>
        <row r="387">
          <cell r="A387" t="str">
            <v>2.2.2.3.5.1</v>
          </cell>
          <cell r="B387" t="str">
            <v>SERVICIOS ADMINISTRATIVOS</v>
          </cell>
          <cell r="C387">
            <v>2817020.3703000098</v>
          </cell>
          <cell r="D387">
            <v>0</v>
          </cell>
          <cell r="E387">
            <v>299719</v>
          </cell>
          <cell r="F387">
            <v>0</v>
          </cell>
          <cell r="G387">
            <v>3116739.3703000098</v>
          </cell>
          <cell r="H387">
            <v>0</v>
          </cell>
        </row>
        <row r="388">
          <cell r="A388" t="str">
            <v>2.2.2.3.6</v>
          </cell>
          <cell r="B388" t="str">
            <v xml:space="preserve"> HONORARIOS </v>
          </cell>
          <cell r="C388">
            <v>193716.5</v>
          </cell>
          <cell r="D388">
            <v>0</v>
          </cell>
          <cell r="E388">
            <v>15400</v>
          </cell>
          <cell r="F388">
            <v>0</v>
          </cell>
          <cell r="G388">
            <v>209116.5</v>
          </cell>
          <cell r="H388">
            <v>0</v>
          </cell>
        </row>
        <row r="389">
          <cell r="A389" t="str">
            <v>2.2.2.3.6.1</v>
          </cell>
          <cell r="B389" t="str">
            <v xml:space="preserve"> HONORARIOS A PERSONAS FISICAS </v>
          </cell>
          <cell r="C389">
            <v>33716.5</v>
          </cell>
          <cell r="D389">
            <v>0</v>
          </cell>
          <cell r="E389">
            <v>0</v>
          </cell>
          <cell r="F389">
            <v>0</v>
          </cell>
          <cell r="G389">
            <v>33716.5</v>
          </cell>
          <cell r="H389">
            <v>0</v>
          </cell>
        </row>
        <row r="390">
          <cell r="A390" t="str">
            <v>2.2.2.3.6.1.1</v>
          </cell>
          <cell r="B390" t="str">
            <v>HONORARIOS A PERSONAS FISICAS RESIDENTES NACIONALES</v>
          </cell>
          <cell r="C390">
            <v>33716.5</v>
          </cell>
          <cell r="D390">
            <v>0</v>
          </cell>
          <cell r="E390">
            <v>0</v>
          </cell>
          <cell r="F390">
            <v>0</v>
          </cell>
          <cell r="G390">
            <v>33716.5</v>
          </cell>
          <cell r="H390">
            <v>0</v>
          </cell>
        </row>
        <row r="391">
          <cell r="A391" t="str">
            <v>2.2.2.3.6.2</v>
          </cell>
          <cell r="B391" t="str">
            <v xml:space="preserve"> HONORARIOS A PERSONAS MORALES </v>
          </cell>
          <cell r="C391">
            <v>160000</v>
          </cell>
          <cell r="D391">
            <v>0</v>
          </cell>
          <cell r="E391">
            <v>15400</v>
          </cell>
          <cell r="F391">
            <v>0</v>
          </cell>
          <cell r="G391">
            <v>175400</v>
          </cell>
          <cell r="H391">
            <v>0</v>
          </cell>
        </row>
        <row r="392">
          <cell r="A392" t="str">
            <v>2.2.2.3.6.2.1</v>
          </cell>
          <cell r="B392" t="str">
            <v>HONORARIOS A PERSONAS MORALES RESIDENTES  NACIONALES</v>
          </cell>
          <cell r="C392">
            <v>160000</v>
          </cell>
          <cell r="D392">
            <v>0</v>
          </cell>
          <cell r="E392">
            <v>15400</v>
          </cell>
          <cell r="F392">
            <v>0</v>
          </cell>
          <cell r="G392">
            <v>175400</v>
          </cell>
          <cell r="H392">
            <v>0</v>
          </cell>
        </row>
        <row r="393">
          <cell r="A393" t="str">
            <v>2.2.2.3.7</v>
          </cell>
          <cell r="B393" t="str">
            <v xml:space="preserve"> ARRENDAMIENTOS </v>
          </cell>
          <cell r="C393">
            <v>451863.44999999891</v>
          </cell>
          <cell r="D393">
            <v>0</v>
          </cell>
          <cell r="E393">
            <v>45962.1</v>
          </cell>
          <cell r="F393">
            <v>0</v>
          </cell>
          <cell r="G393">
            <v>497825.54999999888</v>
          </cell>
          <cell r="H393">
            <v>0</v>
          </cell>
        </row>
        <row r="394">
          <cell r="A394" t="str">
            <v>2.2.2.3.7.1</v>
          </cell>
          <cell r="B394" t="str">
            <v>ARRENDAMIENTO A PERSONAS FISICAS RESIDENTES NACIONALES</v>
          </cell>
          <cell r="C394">
            <v>399979.93999999901</v>
          </cell>
          <cell r="D394">
            <v>0</v>
          </cell>
          <cell r="E394">
            <v>40000</v>
          </cell>
          <cell r="F394">
            <v>0</v>
          </cell>
          <cell r="G394">
            <v>439979.93999999901</v>
          </cell>
          <cell r="H394">
            <v>0</v>
          </cell>
        </row>
        <row r="395">
          <cell r="A395" t="str">
            <v>2.2.2.3.7.2</v>
          </cell>
          <cell r="B395" t="str">
            <v>ARRENDAMIENTO A PERSONAS MORALES RESIDENTES NACIONALES</v>
          </cell>
          <cell r="C395">
            <v>51883.509999999893</v>
          </cell>
          <cell r="D395">
            <v>0</v>
          </cell>
          <cell r="E395">
            <v>5962.1</v>
          </cell>
          <cell r="F395">
            <v>0</v>
          </cell>
          <cell r="G395">
            <v>57845.609999999891</v>
          </cell>
          <cell r="H395">
            <v>0</v>
          </cell>
        </row>
        <row r="396">
          <cell r="A396" t="str">
            <v>2.2.2.3.8</v>
          </cell>
          <cell r="B396" t="str">
            <v xml:space="preserve"> COMBUSTIBLES Y LUBRICANTES </v>
          </cell>
          <cell r="C396">
            <v>176123.92209999938</v>
          </cell>
          <cell r="D396">
            <v>0</v>
          </cell>
          <cell r="E396">
            <v>19340.110000000011</v>
          </cell>
          <cell r="F396">
            <v>0</v>
          </cell>
          <cell r="G396">
            <v>195464.0320999994</v>
          </cell>
          <cell r="H396">
            <v>0</v>
          </cell>
        </row>
        <row r="397">
          <cell r="A397" t="str">
            <v>2.2.2.3.8.1</v>
          </cell>
          <cell r="B397" t="str">
            <v>GASOLINA</v>
          </cell>
          <cell r="C397">
            <v>176123.92209999938</v>
          </cell>
          <cell r="D397">
            <v>0</v>
          </cell>
          <cell r="E397">
            <v>19340.110000000011</v>
          </cell>
          <cell r="F397">
            <v>0</v>
          </cell>
          <cell r="G397">
            <v>195464.0320999994</v>
          </cell>
          <cell r="H397">
            <v>0</v>
          </cell>
        </row>
        <row r="398">
          <cell r="A398" t="str">
            <v>2.2.2.3.9</v>
          </cell>
          <cell r="B398" t="str">
            <v xml:space="preserve"> VIATICOS Y GASTOS DE VIAJE </v>
          </cell>
          <cell r="C398">
            <v>46386.029400000429</v>
          </cell>
          <cell r="D398">
            <v>0</v>
          </cell>
          <cell r="E398">
            <v>4995.6611999999996</v>
          </cell>
          <cell r="F398">
            <v>0</v>
          </cell>
          <cell r="G398">
            <v>51381.690600000431</v>
          </cell>
          <cell r="H398">
            <v>0</v>
          </cell>
        </row>
        <row r="399">
          <cell r="A399" t="str">
            <v>2.2.2.3.9.1</v>
          </cell>
          <cell r="B399" t="str">
            <v>HOSPEDAJE</v>
          </cell>
          <cell r="C399">
            <v>3818.9900000000198</v>
          </cell>
          <cell r="D399">
            <v>0</v>
          </cell>
          <cell r="E399">
            <v>0</v>
          </cell>
          <cell r="F399">
            <v>0</v>
          </cell>
          <cell r="G399">
            <v>3818.9900000000198</v>
          </cell>
          <cell r="H399">
            <v>0</v>
          </cell>
        </row>
        <row r="400">
          <cell r="A400" t="str">
            <v>2.2.2.3.9.2</v>
          </cell>
          <cell r="B400" t="str">
            <v>IMPUESTO DE HOSPEDAJE</v>
          </cell>
          <cell r="C400">
            <v>138.13000000000011</v>
          </cell>
          <cell r="D400">
            <v>0</v>
          </cell>
          <cell r="E400">
            <v>0</v>
          </cell>
          <cell r="F400">
            <v>0</v>
          </cell>
          <cell r="G400">
            <v>138.13000000000011</v>
          </cell>
          <cell r="H400">
            <v>0</v>
          </cell>
        </row>
        <row r="401">
          <cell r="A401" t="str">
            <v>2.2.2.3.9.3</v>
          </cell>
          <cell r="B401" t="str">
            <v>CONSUMO DE ALIMENTOS (VIATICOS)</v>
          </cell>
          <cell r="C401">
            <v>2828.2923999999912</v>
          </cell>
          <cell r="D401">
            <v>0</v>
          </cell>
          <cell r="E401">
            <v>0</v>
          </cell>
          <cell r="F401">
            <v>0</v>
          </cell>
          <cell r="G401">
            <v>2828.2923999999912</v>
          </cell>
          <cell r="H401">
            <v>0</v>
          </cell>
        </row>
        <row r="402">
          <cell r="A402" t="str">
            <v>2.2.2.3.9.4</v>
          </cell>
          <cell r="B402" t="str">
            <v>CUOTAS DE PEAJE</v>
          </cell>
          <cell r="C402">
            <v>32198.007000000187</v>
          </cell>
          <cell r="D402">
            <v>0</v>
          </cell>
          <cell r="E402">
            <v>4566.3611999999994</v>
          </cell>
          <cell r="F402">
            <v>0</v>
          </cell>
          <cell r="G402">
            <v>36764.368200000186</v>
          </cell>
          <cell r="H402">
            <v>0</v>
          </cell>
        </row>
        <row r="403">
          <cell r="A403" t="str">
            <v>2.2.2.3.9.6</v>
          </cell>
          <cell r="B403" t="str">
            <v>SERVICIO DE TAXI</v>
          </cell>
          <cell r="C403">
            <v>3255.6500000001106</v>
          </cell>
          <cell r="D403">
            <v>0</v>
          </cell>
          <cell r="E403">
            <v>0</v>
          </cell>
          <cell r="F403">
            <v>0</v>
          </cell>
          <cell r="G403">
            <v>3255.6500000001106</v>
          </cell>
          <cell r="H403">
            <v>0</v>
          </cell>
        </row>
        <row r="404">
          <cell r="A404" t="str">
            <v>2.2.2.3.9.7</v>
          </cell>
          <cell r="B404" t="str">
            <v>BOLETOS PASAJE AUTOBUSES</v>
          </cell>
          <cell r="C404">
            <v>4146.9600000001228</v>
          </cell>
          <cell r="D404">
            <v>0</v>
          </cell>
          <cell r="E404">
            <v>429.3</v>
          </cell>
          <cell r="F404">
            <v>0</v>
          </cell>
          <cell r="G404">
            <v>4576.260000000123</v>
          </cell>
          <cell r="H404">
            <v>0</v>
          </cell>
        </row>
        <row r="405">
          <cell r="A405" t="str">
            <v>2.2.2.3.10</v>
          </cell>
          <cell r="B405" t="str">
            <v xml:space="preserve"> DEPRECIACIONES </v>
          </cell>
          <cell r="C405">
            <v>633051.82580000767</v>
          </cell>
          <cell r="D405">
            <v>0</v>
          </cell>
          <cell r="E405">
            <v>61524.212500000045</v>
          </cell>
          <cell r="F405">
            <v>0</v>
          </cell>
          <cell r="G405">
            <v>694576.03830000758</v>
          </cell>
          <cell r="H405">
            <v>0</v>
          </cell>
        </row>
        <row r="406">
          <cell r="A406" t="str">
            <v>2.2.2.3.10.2</v>
          </cell>
          <cell r="B406" t="str">
            <v>DEPRECIACION DE MAQUINARIA Y EQUIPO</v>
          </cell>
          <cell r="C406">
            <v>609552.43210000778</v>
          </cell>
          <cell r="D406">
            <v>0</v>
          </cell>
          <cell r="E406">
            <v>59596.883800000047</v>
          </cell>
          <cell r="F406">
            <v>0</v>
          </cell>
          <cell r="G406">
            <v>669149.31590000784</v>
          </cell>
          <cell r="H406">
            <v>0</v>
          </cell>
        </row>
        <row r="407">
          <cell r="A407" t="str">
            <v>2.2.2.3.10.3</v>
          </cell>
          <cell r="B407" t="str">
            <v>DEPRECIACION DE EQUIPO DE TRANSPORTE</v>
          </cell>
          <cell r="C407">
            <v>15598.07999999998</v>
          </cell>
          <cell r="D407">
            <v>0</v>
          </cell>
          <cell r="E407">
            <v>1559.806</v>
          </cell>
          <cell r="F407">
            <v>0</v>
          </cell>
          <cell r="G407">
            <v>17157.88599999998</v>
          </cell>
          <cell r="H407">
            <v>0</v>
          </cell>
        </row>
        <row r="408">
          <cell r="A408" t="str">
            <v>2.2.2.3.10.4</v>
          </cell>
          <cell r="B408" t="str">
            <v>DEPRECIACION DE MOBILIARIO Y EQUIPO DE OFICINA</v>
          </cell>
          <cell r="C408">
            <v>852.04500000000098</v>
          </cell>
          <cell r="D408">
            <v>0</v>
          </cell>
          <cell r="E408">
            <v>102.9757</v>
          </cell>
          <cell r="F408">
            <v>0</v>
          </cell>
          <cell r="G408">
            <v>955.02070000000094</v>
          </cell>
          <cell r="H408">
            <v>0</v>
          </cell>
        </row>
        <row r="409">
          <cell r="A409" t="str">
            <v>2.2.2.3.10.5</v>
          </cell>
          <cell r="B409" t="str">
            <v>DEPRECIACION DE EQUIPO DE COMPUTO</v>
          </cell>
          <cell r="C409">
            <v>7049.268699999855</v>
          </cell>
          <cell r="D409">
            <v>0</v>
          </cell>
          <cell r="E409">
            <v>264.54700000000003</v>
          </cell>
          <cell r="F409">
            <v>0</v>
          </cell>
          <cell r="G409">
            <v>7313.8156999998555</v>
          </cell>
          <cell r="H409">
            <v>0</v>
          </cell>
        </row>
        <row r="410">
          <cell r="A410" t="str">
            <v>2.2.2.3.12</v>
          </cell>
          <cell r="B410" t="str">
            <v xml:space="preserve"> TELEFONO </v>
          </cell>
          <cell r="C410">
            <v>112763.22999999675</v>
          </cell>
          <cell r="D410">
            <v>0</v>
          </cell>
          <cell r="E410">
            <v>6219.9100000000089</v>
          </cell>
          <cell r="F410">
            <v>0</v>
          </cell>
          <cell r="G410">
            <v>118983.13999999675</v>
          </cell>
          <cell r="H410">
            <v>0</v>
          </cell>
        </row>
        <row r="411">
          <cell r="A411" t="str">
            <v>2.2.2.3.12.1</v>
          </cell>
          <cell r="B411" t="str">
            <v>TELEFONO FIJO</v>
          </cell>
          <cell r="C411">
            <v>22310.299999999959</v>
          </cell>
          <cell r="D411">
            <v>0</v>
          </cell>
          <cell r="E411">
            <v>2231.0300000000002</v>
          </cell>
          <cell r="F411">
            <v>0</v>
          </cell>
          <cell r="G411">
            <v>24541.329999999958</v>
          </cell>
          <cell r="H411">
            <v>0</v>
          </cell>
        </row>
        <row r="412">
          <cell r="A412" t="str">
            <v>2.2.2.3.12.2</v>
          </cell>
          <cell r="B412" t="str">
            <v xml:space="preserve"> SERVICIO DE TELEFONIA CELULAR </v>
          </cell>
          <cell r="C412">
            <v>90452.929999996792</v>
          </cell>
          <cell r="D412">
            <v>0</v>
          </cell>
          <cell r="E412">
            <v>3988.8800000000092</v>
          </cell>
          <cell r="F412">
            <v>0</v>
          </cell>
          <cell r="G412">
            <v>94441.809999996796</v>
          </cell>
          <cell r="H412">
            <v>0</v>
          </cell>
        </row>
        <row r="413">
          <cell r="A413" t="str">
            <v>2.2.2.3.12.2.1</v>
          </cell>
          <cell r="B413" t="str">
            <v>SERVICIO DE TELEFONIA CELULAR</v>
          </cell>
          <cell r="C413">
            <v>84003.929999996792</v>
          </cell>
          <cell r="D413">
            <v>0</v>
          </cell>
          <cell r="E413">
            <v>3988.8800000000092</v>
          </cell>
          <cell r="F413">
            <v>0</v>
          </cell>
          <cell r="G413">
            <v>87992.809999996796</v>
          </cell>
          <cell r="H413">
            <v>0</v>
          </cell>
        </row>
        <row r="414">
          <cell r="A414" t="str">
            <v>2.2.2.3.12.2.2</v>
          </cell>
          <cell r="B414" t="str">
            <v>SERVICIO DE TELEFONIA CELULAR EXENTO</v>
          </cell>
          <cell r="C414">
            <v>6449</v>
          </cell>
          <cell r="D414">
            <v>0</v>
          </cell>
          <cell r="E414">
            <v>0</v>
          </cell>
          <cell r="F414">
            <v>0</v>
          </cell>
          <cell r="G414">
            <v>6449</v>
          </cell>
          <cell r="H414">
            <v>0</v>
          </cell>
        </row>
        <row r="415">
          <cell r="A415" t="str">
            <v>2.2.2.3.13</v>
          </cell>
          <cell r="B415" t="str">
            <v>INTERNET</v>
          </cell>
          <cell r="C415">
            <v>500</v>
          </cell>
          <cell r="D415">
            <v>0</v>
          </cell>
          <cell r="E415">
            <v>0</v>
          </cell>
          <cell r="F415">
            <v>0</v>
          </cell>
          <cell r="G415">
            <v>500</v>
          </cell>
          <cell r="H415">
            <v>0</v>
          </cell>
        </row>
        <row r="416">
          <cell r="A416" t="str">
            <v>2.2.2.3.14</v>
          </cell>
          <cell r="B416" t="str">
            <v xml:space="preserve"> AGUA </v>
          </cell>
          <cell r="C416">
            <v>2907</v>
          </cell>
          <cell r="D416">
            <v>0</v>
          </cell>
          <cell r="E416">
            <v>631</v>
          </cell>
          <cell r="F416">
            <v>0</v>
          </cell>
          <cell r="G416">
            <v>3538</v>
          </cell>
          <cell r="H416">
            <v>0</v>
          </cell>
        </row>
        <row r="417">
          <cell r="A417" t="str">
            <v>2.2.2.3.14.3</v>
          </cell>
          <cell r="B417" t="str">
            <v>AGUA PURIFICADA (GASTOS)</v>
          </cell>
          <cell r="C417">
            <v>2907</v>
          </cell>
          <cell r="D417">
            <v>0</v>
          </cell>
          <cell r="E417">
            <v>631</v>
          </cell>
          <cell r="F417">
            <v>0</v>
          </cell>
          <cell r="G417">
            <v>3538</v>
          </cell>
          <cell r="H417">
            <v>0</v>
          </cell>
        </row>
        <row r="418">
          <cell r="A418" t="str">
            <v>2.2.2.3.15</v>
          </cell>
          <cell r="B418" t="str">
            <v xml:space="preserve"> ENERGIA ELECTRICA </v>
          </cell>
          <cell r="C418">
            <v>560.91999999999973</v>
          </cell>
          <cell r="D418">
            <v>0</v>
          </cell>
          <cell r="E418">
            <v>0</v>
          </cell>
          <cell r="F418">
            <v>0</v>
          </cell>
          <cell r="G418">
            <v>560.91999999999973</v>
          </cell>
          <cell r="H418">
            <v>0</v>
          </cell>
        </row>
        <row r="419">
          <cell r="A419" t="str">
            <v>2.2.2.3.15.1</v>
          </cell>
          <cell r="B419" t="str">
            <v>ENERGIA ELECTRICA</v>
          </cell>
          <cell r="C419">
            <v>519.38999999999987</v>
          </cell>
          <cell r="D419">
            <v>0</v>
          </cell>
          <cell r="E419">
            <v>0</v>
          </cell>
          <cell r="F419">
            <v>0</v>
          </cell>
          <cell r="G419">
            <v>519.38999999999987</v>
          </cell>
          <cell r="H419">
            <v>0</v>
          </cell>
        </row>
        <row r="420">
          <cell r="A420" t="str">
            <v>2.2.2.3.15.2</v>
          </cell>
          <cell r="B420" t="str">
            <v>DAP (DERECHO DE ALUMBRADO PUBLICO)</v>
          </cell>
          <cell r="C420">
            <v>41.529999999999859</v>
          </cell>
          <cell r="D420">
            <v>0</v>
          </cell>
          <cell r="E420">
            <v>0</v>
          </cell>
          <cell r="F420">
            <v>0</v>
          </cell>
          <cell r="G420">
            <v>41.529999999999859</v>
          </cell>
          <cell r="H420">
            <v>0</v>
          </cell>
        </row>
        <row r="421">
          <cell r="A421" t="str">
            <v>2.2.2.3.16</v>
          </cell>
          <cell r="B421" t="str">
            <v xml:space="preserve"> VIGILANCIA Y SEGURIDAD </v>
          </cell>
          <cell r="C421">
            <v>12118.439999999981</v>
          </cell>
          <cell r="D421">
            <v>0</v>
          </cell>
          <cell r="E421">
            <v>1261.3499999999999</v>
          </cell>
          <cell r="F421">
            <v>0</v>
          </cell>
          <cell r="G421">
            <v>13379.789999999981</v>
          </cell>
          <cell r="H421">
            <v>0</v>
          </cell>
        </row>
        <row r="422">
          <cell r="A422" t="str">
            <v>2.2.2.3.16.1</v>
          </cell>
          <cell r="B422" t="str">
            <v>MONITOREO ALARMA</v>
          </cell>
          <cell r="C422">
            <v>12118.439999999981</v>
          </cell>
          <cell r="D422">
            <v>0</v>
          </cell>
          <cell r="E422">
            <v>1261.3499999999999</v>
          </cell>
          <cell r="F422">
            <v>0</v>
          </cell>
          <cell r="G422">
            <v>13379.789999999981</v>
          </cell>
          <cell r="H422">
            <v>0</v>
          </cell>
        </row>
        <row r="423">
          <cell r="A423" t="str">
            <v>2.2.2.3.17</v>
          </cell>
          <cell r="B423" t="str">
            <v>LIMPIEZA Y ASEO</v>
          </cell>
          <cell r="C423">
            <v>10975.272899999998</v>
          </cell>
          <cell r="D423">
            <v>0</v>
          </cell>
          <cell r="E423">
            <v>1945.4956999999999</v>
          </cell>
          <cell r="F423">
            <v>0</v>
          </cell>
          <cell r="G423">
            <v>12920.768599999998</v>
          </cell>
          <cell r="H423">
            <v>0</v>
          </cell>
        </row>
        <row r="424">
          <cell r="A424" t="str">
            <v>2.2.2.3.18</v>
          </cell>
          <cell r="B424" t="str">
            <v xml:space="preserve"> PAPELERIA Y ARTICULOS DE OFICINA </v>
          </cell>
          <cell r="C424">
            <v>80188.558199999476</v>
          </cell>
          <cell r="D424">
            <v>0</v>
          </cell>
          <cell r="E424">
            <v>10770.67</v>
          </cell>
          <cell r="F424">
            <v>0</v>
          </cell>
          <cell r="G424">
            <v>90959.228199999474</v>
          </cell>
          <cell r="H424">
            <v>0</v>
          </cell>
        </row>
        <row r="425">
          <cell r="A425" t="str">
            <v>2.2.2.3.18.1</v>
          </cell>
          <cell r="B425" t="str">
            <v>PAPELERIA Y ARTICULOS DE OFICINA</v>
          </cell>
          <cell r="C425">
            <v>80188.558199999476</v>
          </cell>
          <cell r="D425">
            <v>0</v>
          </cell>
          <cell r="E425">
            <v>10770.67</v>
          </cell>
          <cell r="F425">
            <v>0</v>
          </cell>
          <cell r="G425">
            <v>90959.228199999474</v>
          </cell>
          <cell r="H425">
            <v>0</v>
          </cell>
        </row>
        <row r="426">
          <cell r="A426" t="str">
            <v>2.2.2.3.19</v>
          </cell>
          <cell r="B426" t="str">
            <v xml:space="preserve"> MANTENIMIENTO Y CONSERVACION </v>
          </cell>
          <cell r="C426">
            <v>286717.35409999941</v>
          </cell>
          <cell r="D426">
            <v>0</v>
          </cell>
          <cell r="E426">
            <v>32512.112399999998</v>
          </cell>
          <cell r="F426">
            <v>0</v>
          </cell>
          <cell r="G426">
            <v>319229.46649999946</v>
          </cell>
          <cell r="H426">
            <v>0</v>
          </cell>
        </row>
        <row r="427">
          <cell r="A427" t="str">
            <v>2.2.2.3.19.1</v>
          </cell>
          <cell r="B427" t="str">
            <v>MANTENIMIENTO DE MAQUINARIA Y EQUIPO</v>
          </cell>
          <cell r="C427">
            <v>134136</v>
          </cell>
          <cell r="D427">
            <v>0</v>
          </cell>
          <cell r="E427">
            <v>17737.580000000002</v>
          </cell>
          <cell r="F427">
            <v>0</v>
          </cell>
          <cell r="G427">
            <v>151873.58000000002</v>
          </cell>
          <cell r="H427">
            <v>0</v>
          </cell>
        </row>
        <row r="428">
          <cell r="A428" t="str">
            <v>2.2.2.3.19.2</v>
          </cell>
          <cell r="B428" t="str">
            <v>MANTENIMIENTO DE EDIFICIO</v>
          </cell>
          <cell r="C428">
            <v>17535.711000000039</v>
          </cell>
          <cell r="D428">
            <v>0</v>
          </cell>
          <cell r="E428">
            <v>549.96</v>
          </cell>
          <cell r="F428">
            <v>0</v>
          </cell>
          <cell r="G428">
            <v>18085.671000000038</v>
          </cell>
          <cell r="H428">
            <v>0</v>
          </cell>
        </row>
        <row r="429">
          <cell r="A429" t="str">
            <v>2.2.2.3.19.4</v>
          </cell>
          <cell r="B429" t="str">
            <v>MANTENIMIENTO DE EQUIPO DE COMPUTO</v>
          </cell>
          <cell r="C429">
            <v>35916.118300000031</v>
          </cell>
          <cell r="D429">
            <v>0</v>
          </cell>
          <cell r="E429">
            <v>0</v>
          </cell>
          <cell r="F429">
            <v>0</v>
          </cell>
          <cell r="G429">
            <v>35916.118300000031</v>
          </cell>
          <cell r="H429">
            <v>0</v>
          </cell>
        </row>
        <row r="430">
          <cell r="A430" t="str">
            <v>2.2.2.3.19.5</v>
          </cell>
          <cell r="B430" t="str">
            <v>MANTENIMIENTO DE EQUIPO DE TRANSPORTE</v>
          </cell>
          <cell r="C430">
            <v>52133.024799999373</v>
          </cell>
          <cell r="D430">
            <v>0</v>
          </cell>
          <cell r="E430">
            <v>14224.572399999999</v>
          </cell>
          <cell r="F430">
            <v>0</v>
          </cell>
          <cell r="G430">
            <v>66357.597199999378</v>
          </cell>
          <cell r="H430">
            <v>0</v>
          </cell>
        </row>
        <row r="431">
          <cell r="A431" t="str">
            <v>2.2.2.3.19.7</v>
          </cell>
          <cell r="B431" t="str">
            <v>MANTENIMIENTO DE OTROS EQUIPOS</v>
          </cell>
          <cell r="C431">
            <v>46996.5</v>
          </cell>
          <cell r="D431">
            <v>0</v>
          </cell>
          <cell r="E431">
            <v>0</v>
          </cell>
          <cell r="F431">
            <v>0</v>
          </cell>
          <cell r="G431">
            <v>46996.5</v>
          </cell>
          <cell r="H431">
            <v>0</v>
          </cell>
        </row>
        <row r="432">
          <cell r="A432" t="str">
            <v>2.2.2.3.20</v>
          </cell>
          <cell r="B432" t="str">
            <v xml:space="preserve"> SEGUROS Y FIANZAS </v>
          </cell>
          <cell r="C432">
            <v>25588.250000000087</v>
          </cell>
          <cell r="D432">
            <v>0</v>
          </cell>
          <cell r="E432">
            <v>1675.44</v>
          </cell>
          <cell r="F432">
            <v>0</v>
          </cell>
          <cell r="G432">
            <v>27263.690000000086</v>
          </cell>
          <cell r="H432">
            <v>0</v>
          </cell>
        </row>
        <row r="433">
          <cell r="A433" t="str">
            <v>2.2.2.3.20.3</v>
          </cell>
          <cell r="B433" t="str">
            <v>SEGUROS DE AUTOMOVIL</v>
          </cell>
          <cell r="C433">
            <v>24941.649999999994</v>
          </cell>
          <cell r="D433">
            <v>0</v>
          </cell>
          <cell r="E433">
            <v>1610.78</v>
          </cell>
          <cell r="F433">
            <v>0</v>
          </cell>
          <cell r="G433">
            <v>26552.429999999993</v>
          </cell>
          <cell r="H433">
            <v>0</v>
          </cell>
        </row>
        <row r="434">
          <cell r="A434" t="str">
            <v>2.2.2.3.20.7</v>
          </cell>
          <cell r="B434" t="str">
            <v>OTROS SEGUROS Y FIANZAS</v>
          </cell>
          <cell r="C434">
            <v>646.60000000009313</v>
          </cell>
          <cell r="D434">
            <v>0</v>
          </cell>
          <cell r="E434">
            <v>64.66</v>
          </cell>
          <cell r="F434">
            <v>0</v>
          </cell>
          <cell r="G434">
            <v>711.2600000000931</v>
          </cell>
          <cell r="H434">
            <v>0</v>
          </cell>
        </row>
        <row r="435">
          <cell r="A435" t="str">
            <v>2.2.2.3.21</v>
          </cell>
          <cell r="B435" t="str">
            <v xml:space="preserve"> OTROS IMPUESTOS Y DERECHOS </v>
          </cell>
          <cell r="C435">
            <v>10443.280000000001</v>
          </cell>
          <cell r="D435">
            <v>0</v>
          </cell>
          <cell r="E435">
            <v>743</v>
          </cell>
          <cell r="F435">
            <v>0</v>
          </cell>
          <cell r="G435">
            <v>11186.28</v>
          </cell>
          <cell r="H435">
            <v>0</v>
          </cell>
        </row>
        <row r="436">
          <cell r="A436" t="str">
            <v>2.2.2.3.21.3</v>
          </cell>
          <cell r="B436" t="str">
            <v>PAGO DE DERECHOS</v>
          </cell>
          <cell r="C436">
            <v>10443.280000000001</v>
          </cell>
          <cell r="D436">
            <v>0</v>
          </cell>
          <cell r="E436">
            <v>743</v>
          </cell>
          <cell r="F436">
            <v>0</v>
          </cell>
          <cell r="G436">
            <v>11186.28</v>
          </cell>
          <cell r="H436">
            <v>0</v>
          </cell>
        </row>
        <row r="437">
          <cell r="A437" t="str">
            <v>2.2.2.3.22</v>
          </cell>
          <cell r="B437" t="str">
            <v>RECARGOS FISCALES</v>
          </cell>
          <cell r="C437">
            <v>221</v>
          </cell>
          <cell r="D437">
            <v>0</v>
          </cell>
          <cell r="E437">
            <v>0</v>
          </cell>
          <cell r="F437">
            <v>0</v>
          </cell>
          <cell r="G437">
            <v>221</v>
          </cell>
          <cell r="H437">
            <v>0</v>
          </cell>
        </row>
        <row r="438">
          <cell r="A438" t="str">
            <v>2.2.2.3.23</v>
          </cell>
          <cell r="B438" t="str">
            <v xml:space="preserve"> MULTAS </v>
          </cell>
          <cell r="C438">
            <v>9075.9</v>
          </cell>
          <cell r="D438">
            <v>0</v>
          </cell>
          <cell r="E438">
            <v>0</v>
          </cell>
          <cell r="F438">
            <v>0</v>
          </cell>
          <cell r="G438">
            <v>9075.9</v>
          </cell>
          <cell r="H438">
            <v>0</v>
          </cell>
        </row>
        <row r="439">
          <cell r="A439" t="str">
            <v>2.2.2.3.23.1</v>
          </cell>
          <cell r="B439" t="str">
            <v>MULTAS</v>
          </cell>
          <cell r="C439">
            <v>1792.3999999999996</v>
          </cell>
          <cell r="D439">
            <v>0</v>
          </cell>
          <cell r="E439">
            <v>0</v>
          </cell>
          <cell r="F439">
            <v>0</v>
          </cell>
          <cell r="G439">
            <v>1792.3999999999996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7283.5</v>
          </cell>
          <cell r="D440">
            <v>0</v>
          </cell>
          <cell r="E440">
            <v>0</v>
          </cell>
          <cell r="F440">
            <v>0</v>
          </cell>
          <cell r="G440">
            <v>7283.5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16706.13949999999</v>
          </cell>
          <cell r="D441">
            <v>0</v>
          </cell>
          <cell r="E441">
            <v>1551.7240999999999</v>
          </cell>
          <cell r="F441">
            <v>0</v>
          </cell>
          <cell r="G441">
            <v>18257.86359999999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16706.130899999989</v>
          </cell>
          <cell r="D442">
            <v>0</v>
          </cell>
          <cell r="E442">
            <v>1551.7240999999999</v>
          </cell>
          <cell r="F442">
            <v>0</v>
          </cell>
          <cell r="G442">
            <v>18257.854999999989</v>
          </cell>
          <cell r="H442">
            <v>0</v>
          </cell>
        </row>
        <row r="443">
          <cell r="A443" t="str">
            <v>2.2.2.3.25</v>
          </cell>
          <cell r="B443" t="str">
            <v>PROPAGANDA Y PUBLICIDAD</v>
          </cell>
          <cell r="C443">
            <v>10250</v>
          </cell>
          <cell r="D443">
            <v>0</v>
          </cell>
          <cell r="E443">
            <v>0</v>
          </cell>
          <cell r="F443">
            <v>0</v>
          </cell>
          <cell r="G443">
            <v>10250</v>
          </cell>
          <cell r="H443">
            <v>0</v>
          </cell>
        </row>
        <row r="444">
          <cell r="A444" t="str">
            <v>2.2.2.3.26</v>
          </cell>
          <cell r="B444" t="str">
            <v>CAPACITACION AL PERSONAL</v>
          </cell>
          <cell r="C444">
            <v>20000</v>
          </cell>
          <cell r="D444">
            <v>0</v>
          </cell>
          <cell r="E444">
            <v>0</v>
          </cell>
          <cell r="F444">
            <v>0</v>
          </cell>
          <cell r="G444">
            <v>20000</v>
          </cell>
          <cell r="H444">
            <v>0</v>
          </cell>
        </row>
        <row r="445">
          <cell r="A445" t="str">
            <v>2.2.2.3.28</v>
          </cell>
          <cell r="B445" t="str">
            <v>ASISTENCIA TECNICA</v>
          </cell>
          <cell r="C445">
            <v>5796.7199999999993</v>
          </cell>
          <cell r="D445">
            <v>0</v>
          </cell>
          <cell r="E445">
            <v>0</v>
          </cell>
          <cell r="F445">
            <v>0</v>
          </cell>
          <cell r="G445">
            <v>5796.7199999999993</v>
          </cell>
          <cell r="H445">
            <v>0</v>
          </cell>
        </row>
        <row r="446">
          <cell r="A446" t="str">
            <v>2.2.2.3.33</v>
          </cell>
          <cell r="B446" t="str">
            <v>COMISIONES SOBRE VENTAS</v>
          </cell>
          <cell r="C446">
            <v>22759.760000000002</v>
          </cell>
          <cell r="D446">
            <v>0</v>
          </cell>
          <cell r="E446">
            <v>10320</v>
          </cell>
          <cell r="F446">
            <v>0</v>
          </cell>
          <cell r="G446">
            <v>33079.760000000002</v>
          </cell>
          <cell r="H446">
            <v>0</v>
          </cell>
        </row>
        <row r="447">
          <cell r="A447" t="str">
            <v>2.2.2.3.34</v>
          </cell>
          <cell r="B447" t="str">
            <v xml:space="preserve"> COMISIONES BANCARIAS </v>
          </cell>
          <cell r="C447">
            <v>8581.4599999997808</v>
          </cell>
          <cell r="D447">
            <v>0</v>
          </cell>
          <cell r="E447">
            <v>671.08999999999992</v>
          </cell>
          <cell r="F447">
            <v>0</v>
          </cell>
          <cell r="G447">
            <v>9252.549999999781</v>
          </cell>
          <cell r="H447">
            <v>0</v>
          </cell>
        </row>
        <row r="448">
          <cell r="A448" t="str">
            <v>2.2.2.3.34.1</v>
          </cell>
          <cell r="B448" t="str">
            <v>COMISIONES BANCARIAS</v>
          </cell>
          <cell r="C448">
            <v>8581.4599999997808</v>
          </cell>
          <cell r="D448">
            <v>0</v>
          </cell>
          <cell r="E448">
            <v>671.08999999999992</v>
          </cell>
          <cell r="F448">
            <v>0</v>
          </cell>
          <cell r="G448">
            <v>9252.549999999781</v>
          </cell>
          <cell r="H448">
            <v>0</v>
          </cell>
        </row>
        <row r="449">
          <cell r="A449" t="str">
            <v>2.2.2.3.36</v>
          </cell>
          <cell r="B449" t="str">
            <v>OTRAS COMISIONES</v>
          </cell>
          <cell r="C449">
            <v>1023.5391999999556</v>
          </cell>
          <cell r="D449">
            <v>0</v>
          </cell>
          <cell r="E449">
            <v>33.630000000000003</v>
          </cell>
          <cell r="F449">
            <v>0</v>
          </cell>
          <cell r="G449">
            <v>1057.1691999999557</v>
          </cell>
          <cell r="H449">
            <v>0</v>
          </cell>
        </row>
        <row r="450">
          <cell r="A450" t="str">
            <v>2.2.2.3.38</v>
          </cell>
          <cell r="B450" t="str">
            <v>UNIFORMES</v>
          </cell>
          <cell r="C450">
            <v>819.09799999999814</v>
          </cell>
          <cell r="D450">
            <v>0</v>
          </cell>
          <cell r="E450">
            <v>0</v>
          </cell>
          <cell r="F450">
            <v>0</v>
          </cell>
          <cell r="G450">
            <v>819.09799999999814</v>
          </cell>
          <cell r="H450">
            <v>0</v>
          </cell>
        </row>
        <row r="451">
          <cell r="A451" t="str">
            <v>2.2.2.3.45</v>
          </cell>
          <cell r="B451" t="str">
            <v>CORREO O SERVICIO  POSTAL</v>
          </cell>
          <cell r="C451">
            <v>163</v>
          </cell>
          <cell r="D451">
            <v>0</v>
          </cell>
          <cell r="E451">
            <v>0</v>
          </cell>
          <cell r="F451">
            <v>0</v>
          </cell>
          <cell r="G451">
            <v>163</v>
          </cell>
          <cell r="H451">
            <v>0</v>
          </cell>
        </row>
        <row r="452">
          <cell r="A452" t="str">
            <v>2.2.2.3.50</v>
          </cell>
          <cell r="B452" t="str">
            <v>CAFETERIA Y GASTOS DE COMEDOR</v>
          </cell>
          <cell r="C452">
            <v>36811.610599999578</v>
          </cell>
          <cell r="D452">
            <v>0</v>
          </cell>
          <cell r="E452">
            <v>6494.7426999999998</v>
          </cell>
          <cell r="F452">
            <v>0</v>
          </cell>
          <cell r="G452">
            <v>43306.35329999958</v>
          </cell>
          <cell r="H452">
            <v>0</v>
          </cell>
        </row>
        <row r="453">
          <cell r="A453" t="str">
            <v>2.2.2.3.51</v>
          </cell>
          <cell r="B453" t="str">
            <v>HERRAMIENTAS DE MANO  Y EQUIPO MENOR</v>
          </cell>
          <cell r="C453">
            <v>6600.98</v>
          </cell>
          <cell r="D453">
            <v>0</v>
          </cell>
          <cell r="E453">
            <v>0</v>
          </cell>
          <cell r="F453">
            <v>0</v>
          </cell>
          <cell r="G453">
            <v>6600.98</v>
          </cell>
          <cell r="H453">
            <v>0</v>
          </cell>
        </row>
        <row r="454">
          <cell r="A454" t="str">
            <v>2.2.2.3.52</v>
          </cell>
          <cell r="B454" t="str">
            <v>BOTIQUIN DE PRIMEROS AUXILIOS</v>
          </cell>
          <cell r="C454">
            <v>74.5</v>
          </cell>
          <cell r="D454">
            <v>0</v>
          </cell>
          <cell r="E454">
            <v>0</v>
          </cell>
          <cell r="F454">
            <v>0</v>
          </cell>
          <cell r="G454">
            <v>74.5</v>
          </cell>
          <cell r="H454">
            <v>0</v>
          </cell>
        </row>
        <row r="455">
          <cell r="A455" t="str">
            <v>2.2.2.3.54</v>
          </cell>
          <cell r="B455" t="str">
            <v>RENTA DE AUTOMOVILES</v>
          </cell>
          <cell r="C455">
            <v>320390.7000000003</v>
          </cell>
          <cell r="D455">
            <v>0</v>
          </cell>
          <cell r="E455">
            <v>27412.799999999999</v>
          </cell>
          <cell r="F455">
            <v>0</v>
          </cell>
          <cell r="G455">
            <v>347803.50000000029</v>
          </cell>
          <cell r="H455">
            <v>0</v>
          </cell>
        </row>
        <row r="456">
          <cell r="A456" t="str">
            <v>2.2.2.3.61</v>
          </cell>
          <cell r="B456" t="str">
            <v>GASTOS VARIOS</v>
          </cell>
          <cell r="C456">
            <v>30014.601700000407</v>
          </cell>
          <cell r="D456">
            <v>0</v>
          </cell>
          <cell r="E456">
            <v>0</v>
          </cell>
          <cell r="F456">
            <v>0</v>
          </cell>
          <cell r="G456">
            <v>30014.601700000407</v>
          </cell>
          <cell r="H456">
            <v>0</v>
          </cell>
        </row>
        <row r="457">
          <cell r="A457" t="str">
            <v>2.2.2.3.72</v>
          </cell>
          <cell r="B457" t="str">
            <v>ESTACIONAMIENTOS PUBLICOS</v>
          </cell>
          <cell r="C457">
            <v>2964.9579999998678</v>
          </cell>
          <cell r="D457">
            <v>0</v>
          </cell>
          <cell r="E457">
            <v>247.42</v>
          </cell>
          <cell r="F457">
            <v>0</v>
          </cell>
          <cell r="G457">
            <v>3212.3779999998678</v>
          </cell>
          <cell r="H457">
            <v>0</v>
          </cell>
        </row>
        <row r="458">
          <cell r="A458" t="str">
            <v>2.2.2.3.82</v>
          </cell>
          <cell r="B458" t="str">
            <v xml:space="preserve"> OTROS GASTOS GENERALES </v>
          </cell>
          <cell r="C458">
            <v>13796.920000000129</v>
          </cell>
          <cell r="D458">
            <v>0</v>
          </cell>
          <cell r="E458">
            <v>977.18</v>
          </cell>
          <cell r="F458">
            <v>0</v>
          </cell>
          <cell r="G458">
            <v>14774.10000000013</v>
          </cell>
          <cell r="H458">
            <v>0</v>
          </cell>
        </row>
        <row r="459">
          <cell r="A459" t="str">
            <v>2.2.2.3.82.1</v>
          </cell>
          <cell r="B459" t="str">
            <v>SERVICIOS TENENCIA/REFRENDO</v>
          </cell>
          <cell r="C459">
            <v>10375.520000000135</v>
          </cell>
          <cell r="D459">
            <v>0</v>
          </cell>
          <cell r="E459">
            <v>463</v>
          </cell>
          <cell r="F459">
            <v>0</v>
          </cell>
          <cell r="G459">
            <v>10838.520000000135</v>
          </cell>
          <cell r="H459">
            <v>0</v>
          </cell>
        </row>
        <row r="460">
          <cell r="A460" t="str">
            <v>2.2.2.3.82.3</v>
          </cell>
          <cell r="B460" t="str">
            <v>EMPAQUES, ENVIOS</v>
          </cell>
          <cell r="C460">
            <v>3421.3999999999942</v>
          </cell>
          <cell r="D460">
            <v>0</v>
          </cell>
          <cell r="E460">
            <v>514.17999999999995</v>
          </cell>
          <cell r="F460">
            <v>0</v>
          </cell>
          <cell r="G460">
            <v>3935.579999999994</v>
          </cell>
          <cell r="H460">
            <v>0</v>
          </cell>
        </row>
        <row r="461">
          <cell r="A461" t="str">
            <v>2.3</v>
          </cell>
          <cell r="B461" t="str">
            <v xml:space="preserve"> OTROS INGRESOS Y OTROS GASTOS </v>
          </cell>
          <cell r="C461">
            <v>0</v>
          </cell>
          <cell r="D461">
            <v>-370902.56089500251</v>
          </cell>
          <cell r="E461">
            <v>15350.619602999999</v>
          </cell>
          <cell r="F461">
            <v>0.3884000000000003</v>
          </cell>
          <cell r="G461">
            <v>0</v>
          </cell>
          <cell r="H461">
            <v>-386252.79209800251</v>
          </cell>
        </row>
        <row r="462">
          <cell r="A462" t="str">
            <v>2.3.1</v>
          </cell>
          <cell r="B462" t="str">
            <v xml:space="preserve"> OTROS INGRESOS </v>
          </cell>
          <cell r="C462">
            <v>0</v>
          </cell>
          <cell r="D462">
            <v>-86.373327000030258</v>
          </cell>
          <cell r="E462">
            <v>0.139603</v>
          </cell>
          <cell r="F462">
            <v>0.3884000000000003</v>
          </cell>
          <cell r="G462">
            <v>0</v>
          </cell>
          <cell r="H462">
            <v>-86.124530000030262</v>
          </cell>
        </row>
        <row r="463">
          <cell r="A463" t="str">
            <v>2.3.1.13</v>
          </cell>
          <cell r="B463" t="str">
            <v>AJUSTE POR SALDOS PEQUEÑOS</v>
          </cell>
          <cell r="C463">
            <v>0</v>
          </cell>
          <cell r="D463">
            <v>-85.373327000088466</v>
          </cell>
          <cell r="E463">
            <v>0.139603</v>
          </cell>
          <cell r="F463">
            <v>0.3884000000000003</v>
          </cell>
          <cell r="G463">
            <v>0</v>
          </cell>
          <cell r="H463">
            <v>-85.12453000008847</v>
          </cell>
        </row>
        <row r="464">
          <cell r="A464" t="str">
            <v>2.3.1.14</v>
          </cell>
          <cell r="B464" t="str">
            <v>REDONDEO</v>
          </cell>
          <cell r="C464">
            <v>0</v>
          </cell>
          <cell r="D464">
            <v>-0.99999999999999978</v>
          </cell>
          <cell r="E464">
            <v>0</v>
          </cell>
          <cell r="F464">
            <v>0</v>
          </cell>
          <cell r="G464">
            <v>0</v>
          </cell>
          <cell r="H464">
            <v>-0.99999999999999978</v>
          </cell>
        </row>
        <row r="465">
          <cell r="A465" t="str">
            <v>2.3.2</v>
          </cell>
          <cell r="B465" t="str">
            <v xml:space="preserve"> OTROS GASTOS </v>
          </cell>
          <cell r="C465">
            <v>370816.1875680025</v>
          </cell>
          <cell r="D465">
            <v>0</v>
          </cell>
          <cell r="E465">
            <v>15350.48</v>
          </cell>
          <cell r="F465">
            <v>0</v>
          </cell>
          <cell r="G465">
            <v>386166.66756800248</v>
          </cell>
          <cell r="H465">
            <v>0</v>
          </cell>
        </row>
        <row r="466">
          <cell r="A466" t="str">
            <v>2.3.2.1</v>
          </cell>
          <cell r="B466" t="str">
            <v>OTROS GASTOS</v>
          </cell>
          <cell r="C466">
            <v>55356.616400000989</v>
          </cell>
          <cell r="D466">
            <v>0</v>
          </cell>
          <cell r="E466">
            <v>15350.48</v>
          </cell>
          <cell r="F466">
            <v>0</v>
          </cell>
          <cell r="G466">
            <v>70707.096400000984</v>
          </cell>
          <cell r="H466">
            <v>0</v>
          </cell>
        </row>
        <row r="467">
          <cell r="A467" t="str">
            <v>2.3.2.8</v>
          </cell>
          <cell r="B467" t="str">
            <v>PERDIDA POR CUENTAS INCOBRABLES</v>
          </cell>
          <cell r="C467">
            <v>211944.70143700001</v>
          </cell>
          <cell r="D467">
            <v>0</v>
          </cell>
          <cell r="E467">
            <v>0</v>
          </cell>
          <cell r="F467">
            <v>0</v>
          </cell>
          <cell r="G467">
            <v>211944.70143700001</v>
          </cell>
          <cell r="H467">
            <v>0</v>
          </cell>
        </row>
        <row r="468">
          <cell r="A468" t="str">
            <v>2.3.2.11</v>
          </cell>
          <cell r="B468" t="str">
            <v>MERMAS Y/O DESPERDICIOS DE INVENTARIOS</v>
          </cell>
          <cell r="C468">
            <v>63008.509730999824</v>
          </cell>
          <cell r="D468">
            <v>0</v>
          </cell>
          <cell r="E468">
            <v>0</v>
          </cell>
          <cell r="F468">
            <v>0</v>
          </cell>
          <cell r="G468">
            <v>63008.509730999824</v>
          </cell>
          <cell r="H468">
            <v>0</v>
          </cell>
        </row>
        <row r="469">
          <cell r="A469" t="str">
            <v>2.3.2.14</v>
          </cell>
          <cell r="B469" t="str">
            <v xml:space="preserve"> GASTOS PERSONALES </v>
          </cell>
          <cell r="C469">
            <v>40506.359999999811</v>
          </cell>
          <cell r="D469">
            <v>0</v>
          </cell>
          <cell r="E469">
            <v>0</v>
          </cell>
          <cell r="F469">
            <v>0</v>
          </cell>
          <cell r="G469">
            <v>40506.359999999811</v>
          </cell>
          <cell r="H469">
            <v>0</v>
          </cell>
        </row>
        <row r="470">
          <cell r="A470" t="str">
            <v>2.3.2.14.2</v>
          </cell>
          <cell r="B470" t="str">
            <v xml:space="preserve"> DEDUCCIONES PERSONALES </v>
          </cell>
          <cell r="C470">
            <v>40506.359999999811</v>
          </cell>
          <cell r="D470">
            <v>0</v>
          </cell>
          <cell r="E470">
            <v>0</v>
          </cell>
          <cell r="F470">
            <v>0</v>
          </cell>
          <cell r="G470">
            <v>40506.359999999811</v>
          </cell>
          <cell r="H470">
            <v>0</v>
          </cell>
        </row>
        <row r="471">
          <cell r="A471" t="str">
            <v>2.3.2.14.2.1</v>
          </cell>
          <cell r="B471" t="str">
            <v>PRIMAS DE SEGUROS  DE GASTOS MEDICOS</v>
          </cell>
          <cell r="C471">
            <v>40506.359999999811</v>
          </cell>
          <cell r="D471">
            <v>0</v>
          </cell>
          <cell r="E471">
            <v>0</v>
          </cell>
          <cell r="F471">
            <v>0</v>
          </cell>
          <cell r="G471">
            <v>40506.359999999811</v>
          </cell>
          <cell r="H471">
            <v>0</v>
          </cell>
        </row>
        <row r="472">
          <cell r="A472" t="str">
            <v>2.4</v>
          </cell>
          <cell r="B472" t="str">
            <v xml:space="preserve"> RESULTADO INTEGRAL DE FINANCIAMIENTO </v>
          </cell>
          <cell r="C472">
            <v>75157.630000000616</v>
          </cell>
          <cell r="D472">
            <v>0</v>
          </cell>
          <cell r="E472">
            <v>182630.7432</v>
          </cell>
          <cell r="F472">
            <v>2212.3721999999998</v>
          </cell>
          <cell r="G472">
            <v>255576.00100000057</v>
          </cell>
          <cell r="H472">
            <v>0</v>
          </cell>
        </row>
        <row r="473">
          <cell r="A473" t="str">
            <v>2.4.1</v>
          </cell>
          <cell r="B473" t="str">
            <v xml:space="preserve"> INTERESES A CARGO </v>
          </cell>
          <cell r="C473">
            <v>41253.15</v>
          </cell>
          <cell r="D473">
            <v>0</v>
          </cell>
          <cell r="E473">
            <v>3910.5699999999997</v>
          </cell>
          <cell r="F473">
            <v>0</v>
          </cell>
          <cell r="G473">
            <v>45163.72</v>
          </cell>
          <cell r="H473">
            <v>0</v>
          </cell>
        </row>
        <row r="474">
          <cell r="A474" t="str">
            <v>2.4.1.1</v>
          </cell>
          <cell r="B474" t="str">
            <v xml:space="preserve"> INTERESES A CARGO BANCARIOS </v>
          </cell>
          <cell r="C474">
            <v>27264.03</v>
          </cell>
          <cell r="D474">
            <v>0</v>
          </cell>
          <cell r="E474">
            <v>2968.68</v>
          </cell>
          <cell r="F474">
            <v>0</v>
          </cell>
          <cell r="G474">
            <v>30232.71</v>
          </cell>
          <cell r="H474">
            <v>0</v>
          </cell>
        </row>
        <row r="475">
          <cell r="A475" t="str">
            <v>2.4.1.1.1</v>
          </cell>
          <cell r="B475" t="str">
            <v>INTERESES A CARGO NACIONALES BANCARIOS</v>
          </cell>
          <cell r="C475">
            <v>27264.03</v>
          </cell>
          <cell r="D475">
            <v>0</v>
          </cell>
          <cell r="E475">
            <v>2968.68</v>
          </cell>
          <cell r="F475">
            <v>0</v>
          </cell>
          <cell r="G475">
            <v>30232.71</v>
          </cell>
          <cell r="H475">
            <v>0</v>
          </cell>
        </row>
        <row r="476">
          <cell r="A476" t="str">
            <v>2.4.1.3</v>
          </cell>
          <cell r="B476" t="str">
            <v xml:space="preserve"> INTERESES A CARGO DE PERSONAS MORALES </v>
          </cell>
          <cell r="C476">
            <v>13989.12</v>
          </cell>
          <cell r="D476">
            <v>0</v>
          </cell>
          <cell r="E476">
            <v>941.89</v>
          </cell>
          <cell r="F476">
            <v>0</v>
          </cell>
          <cell r="G476">
            <v>14931.01</v>
          </cell>
          <cell r="H476">
            <v>0</v>
          </cell>
        </row>
        <row r="477">
          <cell r="A477" t="str">
            <v>2.4.1.3.1</v>
          </cell>
          <cell r="B477" t="str">
            <v>INTERESES A CARGO DE PERSONAS MORALES NACIONAL</v>
          </cell>
          <cell r="C477">
            <v>13989.12</v>
          </cell>
          <cell r="D477">
            <v>0</v>
          </cell>
          <cell r="E477">
            <v>941.89</v>
          </cell>
          <cell r="F477">
            <v>0</v>
          </cell>
          <cell r="G477">
            <v>14931.01</v>
          </cell>
          <cell r="H477">
            <v>0</v>
          </cell>
        </row>
        <row r="478">
          <cell r="A478" t="str">
            <v>2.4.3</v>
          </cell>
          <cell r="B478" t="str">
            <v xml:space="preserve"> FLUCTUACION CAMBIARIA </v>
          </cell>
          <cell r="C478">
            <v>44546.643800000544</v>
          </cell>
          <cell r="D478">
            <v>0</v>
          </cell>
          <cell r="E478">
            <v>178720.17319999999</v>
          </cell>
          <cell r="F478">
            <v>2212.3721999999998</v>
          </cell>
          <cell r="G478">
            <v>221054.44480000052</v>
          </cell>
          <cell r="H478">
            <v>0</v>
          </cell>
        </row>
        <row r="479">
          <cell r="A479" t="str">
            <v>2.4.3.1</v>
          </cell>
          <cell r="B479" t="str">
            <v xml:space="preserve"> PERDIDA CAMBIARIA </v>
          </cell>
          <cell r="C479">
            <v>172303.12190000014</v>
          </cell>
          <cell r="D479">
            <v>0</v>
          </cell>
          <cell r="E479">
            <v>178720.17319999999</v>
          </cell>
          <cell r="F479">
            <v>0</v>
          </cell>
          <cell r="G479">
            <v>351023.2951000001</v>
          </cell>
          <cell r="H479">
            <v>0</v>
          </cell>
        </row>
        <row r="480">
          <cell r="A480" t="str">
            <v>2.4.3.1.1</v>
          </cell>
          <cell r="B480" t="str">
            <v>PERDIDA CAMBIARIA</v>
          </cell>
          <cell r="C480">
            <v>172303.12190000014</v>
          </cell>
          <cell r="D480">
            <v>0</v>
          </cell>
          <cell r="E480">
            <v>178720.17319999999</v>
          </cell>
          <cell r="F480">
            <v>0</v>
          </cell>
          <cell r="G480">
            <v>351023.2951000001</v>
          </cell>
          <cell r="H480">
            <v>0</v>
          </cell>
        </row>
        <row r="481">
          <cell r="A481" t="str">
            <v>2.4.3.2</v>
          </cell>
          <cell r="B481" t="str">
            <v xml:space="preserve"> GANANCIA CAMBIARIA </v>
          </cell>
          <cell r="C481">
            <v>0</v>
          </cell>
          <cell r="D481">
            <v>127756.4780999996</v>
          </cell>
          <cell r="E481">
            <v>0</v>
          </cell>
          <cell r="F481">
            <v>2212.3721999999998</v>
          </cell>
          <cell r="G481">
            <v>0</v>
          </cell>
          <cell r="H481">
            <v>129968.8502999996</v>
          </cell>
        </row>
        <row r="482">
          <cell r="A482" t="str">
            <v>2.4.3.2.1</v>
          </cell>
          <cell r="B482" t="str">
            <v>GANANCIA CAMBIARIA</v>
          </cell>
          <cell r="C482">
            <v>0</v>
          </cell>
          <cell r="D482">
            <v>127756.4780999996</v>
          </cell>
          <cell r="E482">
            <v>0</v>
          </cell>
          <cell r="F482">
            <v>2212.3721999999998</v>
          </cell>
          <cell r="G482">
            <v>0</v>
          </cell>
          <cell r="H482">
            <v>129968.8502999996</v>
          </cell>
        </row>
        <row r="483">
          <cell r="A483" t="str">
            <v>2.4.6</v>
          </cell>
          <cell r="B483" t="str">
            <v xml:space="preserve"> OTROS CONCEPTOS FINANCIEROS </v>
          </cell>
          <cell r="C483">
            <v>-10642.163799999922</v>
          </cell>
          <cell r="D483">
            <v>0</v>
          </cell>
          <cell r="E483">
            <v>0</v>
          </cell>
          <cell r="F483">
            <v>0</v>
          </cell>
          <cell r="G483">
            <v>-10642.163799999922</v>
          </cell>
          <cell r="H483">
            <v>0</v>
          </cell>
        </row>
        <row r="484">
          <cell r="A484" t="str">
            <v>2.4.6.1</v>
          </cell>
          <cell r="B484" t="str">
            <v xml:space="preserve"> OTROS CONCEPTOS FINANCIEROS A CARGO </v>
          </cell>
          <cell r="C484">
            <v>245</v>
          </cell>
          <cell r="D484">
            <v>0</v>
          </cell>
          <cell r="E484">
            <v>0</v>
          </cell>
          <cell r="F484">
            <v>0</v>
          </cell>
          <cell r="G484">
            <v>245</v>
          </cell>
          <cell r="H484">
            <v>0</v>
          </cell>
        </row>
        <row r="485">
          <cell r="A485" t="str">
            <v>2.4.6.1.2</v>
          </cell>
          <cell r="B485" t="str">
            <v>ACTUALIZACION DE CONTRIBUCIONES</v>
          </cell>
          <cell r="C485">
            <v>245</v>
          </cell>
          <cell r="D485">
            <v>0</v>
          </cell>
          <cell r="E485">
            <v>0</v>
          </cell>
          <cell r="F485">
            <v>0</v>
          </cell>
          <cell r="G485">
            <v>245</v>
          </cell>
          <cell r="H485">
            <v>0</v>
          </cell>
        </row>
        <row r="486">
          <cell r="A486" t="str">
            <v>2.4.6.2</v>
          </cell>
          <cell r="B486" t="str">
            <v xml:space="preserve"> OTROS CONCEPTOS FINANCIEROS A FAVOR </v>
          </cell>
          <cell r="C486">
            <v>0</v>
          </cell>
          <cell r="D486">
            <v>10887.163799999922</v>
          </cell>
          <cell r="E486">
            <v>0</v>
          </cell>
          <cell r="F486">
            <v>0</v>
          </cell>
          <cell r="G486">
            <v>0</v>
          </cell>
          <cell r="H486">
            <v>10887.163799999922</v>
          </cell>
        </row>
        <row r="487">
          <cell r="A487" t="str">
            <v>2.4.6.2.2</v>
          </cell>
          <cell r="B487" t="str">
            <v>DESCUENTO SOBRE COMPRAS COMERCIAL</v>
          </cell>
          <cell r="C487">
            <v>0</v>
          </cell>
          <cell r="D487">
            <v>10887.163799999922</v>
          </cell>
          <cell r="E487">
            <v>0</v>
          </cell>
          <cell r="F487">
            <v>0</v>
          </cell>
          <cell r="G487">
            <v>0</v>
          </cell>
          <cell r="H487">
            <v>10887.163799999922</v>
          </cell>
        </row>
        <row r="488">
          <cell r="A488"/>
          <cell r="B488" t="str">
            <v>&lt;div align="right"&gt; TOTALES &lt;/div&gt;</v>
          </cell>
          <cell r="C488">
            <v>35829119.67282705</v>
          </cell>
          <cell r="D488">
            <v>35829120.345433272</v>
          </cell>
          <cell r="E488">
            <v>13630252.171315651</v>
          </cell>
          <cell r="F488">
            <v>13630252.171339652</v>
          </cell>
          <cell r="G488">
            <v>37810526.132624052</v>
          </cell>
          <cell r="H488">
            <v>37810526.805254281</v>
          </cell>
        </row>
      </sheetData>
      <sheetData sheetId="11">
        <row r="2">
          <cell r="A2" t="str">
            <v>1.1</v>
          </cell>
          <cell r="B2" t="str">
            <v xml:space="preserve"> ACTIVO </v>
          </cell>
          <cell r="C2">
            <v>22309475.851582259</v>
          </cell>
          <cell r="D2">
            <v>0</v>
          </cell>
          <cell r="E2">
            <v>13368521.761076992</v>
          </cell>
          <cell r="F2">
            <v>9145446.1808145139</v>
          </cell>
          <cell r="G2">
            <v>26532551.431844737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19052688.931182221</v>
          </cell>
          <cell r="D3">
            <v>0</v>
          </cell>
          <cell r="E3">
            <v>13247081.241076993</v>
          </cell>
          <cell r="F3">
            <v>9081315.4183145147</v>
          </cell>
          <cell r="G3">
            <v>23218454.753944699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577740.98845211079</v>
          </cell>
          <cell r="D4">
            <v>0</v>
          </cell>
          <cell r="E4">
            <v>1699016.11</v>
          </cell>
          <cell r="F4">
            <v>2043975.25</v>
          </cell>
          <cell r="G4">
            <v>232781.84845211075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577740.98845211079</v>
          </cell>
          <cell r="D5">
            <v>0</v>
          </cell>
          <cell r="E5">
            <v>1699016.11</v>
          </cell>
          <cell r="F5">
            <v>2043975.25</v>
          </cell>
          <cell r="G5">
            <v>232781.84845211075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577740.98845211079</v>
          </cell>
          <cell r="D6">
            <v>0</v>
          </cell>
          <cell r="E6">
            <v>1699016.11</v>
          </cell>
          <cell r="F6">
            <v>2043975.25</v>
          </cell>
          <cell r="G6">
            <v>232781.84845211075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47000</v>
          </cell>
          <cell r="F7">
            <v>47000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47000</v>
          </cell>
          <cell r="F8">
            <v>47000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47000</v>
          </cell>
          <cell r="F9">
            <v>47000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564066.08565211145</v>
          </cell>
          <cell r="D10">
            <v>0</v>
          </cell>
          <cell r="E10">
            <v>1652016.11</v>
          </cell>
          <cell r="F10">
            <v>1996975.25</v>
          </cell>
          <cell r="G10">
            <v>219106.9456521114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564066.08565211145</v>
          </cell>
          <cell r="D11">
            <v>0</v>
          </cell>
          <cell r="E11">
            <v>1652016.11</v>
          </cell>
          <cell r="F11">
            <v>1996975.25</v>
          </cell>
          <cell r="G11">
            <v>219106.9456521114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318571.29570008814</v>
          </cell>
          <cell r="D12">
            <v>0</v>
          </cell>
          <cell r="E12">
            <v>1455606.05</v>
          </cell>
          <cell r="F12">
            <v>1562652.84</v>
          </cell>
          <cell r="G12">
            <v>211524.50570008811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45500.530000027269</v>
          </cell>
          <cell r="D13">
            <v>0</v>
          </cell>
          <cell r="E13">
            <v>196410.06</v>
          </cell>
          <cell r="F13">
            <v>235451.41</v>
          </cell>
          <cell r="G13">
            <v>6459.1800000272633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199994.25999999605</v>
          </cell>
          <cell r="D14">
            <v>0</v>
          </cell>
          <cell r="E14">
            <v>0</v>
          </cell>
          <cell r="F14">
            <v>198871</v>
          </cell>
          <cell r="G14">
            <v>1123.2599999960512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3609552.3813834395</v>
          </cell>
          <cell r="D15">
            <v>0</v>
          </cell>
          <cell r="E15">
            <v>6152117.3937319973</v>
          </cell>
          <cell r="F15">
            <v>2582354.1978095174</v>
          </cell>
          <cell r="G15">
            <v>7179315.577305926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3320822.6576276799</v>
          </cell>
          <cell r="D16">
            <v>0</v>
          </cell>
          <cell r="E16">
            <v>6150237.3937319973</v>
          </cell>
          <cell r="F16">
            <v>2579338.1377095175</v>
          </cell>
          <cell r="G16">
            <v>6891721.9136501662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3320822.6576276799</v>
          </cell>
          <cell r="D17">
            <v>0</v>
          </cell>
          <cell r="E17">
            <v>6150237.3937319973</v>
          </cell>
          <cell r="F17">
            <v>2579338.1377095175</v>
          </cell>
          <cell r="G17">
            <v>6891721.9136501662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9609.7327062496915</v>
          </cell>
          <cell r="D19">
            <v>0</v>
          </cell>
          <cell r="E19">
            <v>30270.31600000001</v>
          </cell>
          <cell r="F19">
            <v>47211.916008518077</v>
          </cell>
          <cell r="G19">
            <v>-7331.8673022683761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6762.8</v>
          </cell>
          <cell r="F20">
            <v>0</v>
          </cell>
          <cell r="G20">
            <v>6762.8044000009077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106813.30039600749</v>
          </cell>
          <cell r="D21">
            <v>0</v>
          </cell>
          <cell r="E21">
            <v>37403.8868</v>
          </cell>
          <cell r="F21">
            <v>0</v>
          </cell>
          <cell r="G21">
            <v>144217.18719600749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228456.0027999999</v>
          </cell>
          <cell r="D22">
            <v>0</v>
          </cell>
          <cell r="E22">
            <v>0</v>
          </cell>
          <cell r="F22">
            <v>0</v>
          </cell>
          <cell r="G22">
            <v>228456.0027999999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138631.27730399603</v>
          </cell>
          <cell r="D23">
            <v>0</v>
          </cell>
          <cell r="E23">
            <v>0</v>
          </cell>
          <cell r="F23">
            <v>0</v>
          </cell>
          <cell r="G23">
            <v>138631.27730399603</v>
          </cell>
          <cell r="H23">
            <v>0</v>
          </cell>
        </row>
        <row r="24">
          <cell r="A24" t="str">
            <v>1.1.1.3.1.1.12</v>
          </cell>
          <cell r="B24" t="str">
            <v xml:space="preserve">OPERADORA DE HOSPITALES MAG MEDICAL S.A. DE C.V.  </v>
          </cell>
          <cell r="C24">
            <v>0</v>
          </cell>
          <cell r="D24">
            <v>0</v>
          </cell>
          <cell r="E24">
            <v>10432.007600000001</v>
          </cell>
          <cell r="F24">
            <v>0</v>
          </cell>
          <cell r="G24">
            <v>10432.006000000041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134444.79379900731</v>
          </cell>
          <cell r="D25">
            <v>0</v>
          </cell>
          <cell r="E25">
            <v>52200</v>
          </cell>
          <cell r="F25">
            <v>134446.552</v>
          </cell>
          <cell r="G25">
            <v>52198.241799007315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3.2008050009608269E-2</v>
          </cell>
          <cell r="D26">
            <v>0</v>
          </cell>
          <cell r="E26">
            <v>149292.9976</v>
          </cell>
          <cell r="F26">
            <v>0</v>
          </cell>
          <cell r="G26">
            <v>149293.02960805001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272016.89539899817</v>
          </cell>
          <cell r="D27">
            <v>0</v>
          </cell>
          <cell r="E27">
            <v>0</v>
          </cell>
          <cell r="F27">
            <v>0</v>
          </cell>
          <cell r="G27">
            <v>272016.89539899817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173343.46360499901</v>
          </cell>
          <cell r="D28">
            <v>0</v>
          </cell>
          <cell r="E28">
            <v>0</v>
          </cell>
          <cell r="F28">
            <v>0</v>
          </cell>
          <cell r="G28">
            <v>173343.46360499901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54322.788399999998</v>
          </cell>
          <cell r="F29">
            <v>44462.78839999999</v>
          </cell>
          <cell r="G29">
            <v>9860.0048000000024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248784.71700199973</v>
          </cell>
          <cell r="D30">
            <v>0</v>
          </cell>
          <cell r="E30">
            <v>40767.040000000001</v>
          </cell>
          <cell r="F30">
            <v>29640.261999999999</v>
          </cell>
          <cell r="G30">
            <v>259911.49500199972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140217.64239699999</v>
          </cell>
          <cell r="D31">
            <v>0</v>
          </cell>
          <cell r="E31">
            <v>14472.044</v>
          </cell>
          <cell r="F31">
            <v>63478.8076</v>
          </cell>
          <cell r="G31">
            <v>91210.878796999983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50938.377201000229</v>
          </cell>
          <cell r="D32">
            <v>0</v>
          </cell>
          <cell r="E32">
            <v>0</v>
          </cell>
          <cell r="F32">
            <v>50938.372400000007</v>
          </cell>
          <cell r="G32">
            <v>0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96822.997600999428</v>
          </cell>
          <cell r="D33">
            <v>0</v>
          </cell>
          <cell r="E33">
            <v>0</v>
          </cell>
          <cell r="F33">
            <v>0</v>
          </cell>
          <cell r="G33">
            <v>96822.997600999428</v>
          </cell>
          <cell r="H33">
            <v>0</v>
          </cell>
        </row>
        <row r="34">
          <cell r="A34" t="str">
            <v>1.1.1.3.1.1.35</v>
          </cell>
          <cell r="B34" t="str">
            <v>ISMAEL ALBA SANCHEZ</v>
          </cell>
          <cell r="C34">
            <v>0</v>
          </cell>
          <cell r="D34">
            <v>0</v>
          </cell>
          <cell r="E34">
            <v>13799.999972</v>
          </cell>
          <cell r="F34">
            <v>13799.999972</v>
          </cell>
          <cell r="G34">
            <v>0</v>
          </cell>
          <cell r="H34">
            <v>0</v>
          </cell>
        </row>
        <row r="35">
          <cell r="A35" t="str">
            <v>1.1.1.3.1.1.37</v>
          </cell>
          <cell r="B35" t="str">
            <v xml:space="preserve">CLS MEDICA EN ORTOPEDIA S DE RL DE CV  </v>
          </cell>
          <cell r="C35">
            <v>92084.517199999886</v>
          </cell>
          <cell r="D35">
            <v>0</v>
          </cell>
          <cell r="E35">
            <v>0</v>
          </cell>
          <cell r="F35">
            <v>0</v>
          </cell>
          <cell r="G35">
            <v>92084.517199999886</v>
          </cell>
          <cell r="H35">
            <v>0</v>
          </cell>
        </row>
        <row r="36">
          <cell r="A36" t="str">
            <v>1.1.1.3.1.1.38</v>
          </cell>
          <cell r="B36" t="str">
            <v xml:space="preserve">SERVICIOS DE SALUD DEL ESTADO DE QUERETARO  </v>
          </cell>
          <cell r="C36">
            <v>8000.4136013786774</v>
          </cell>
          <cell r="D36">
            <v>0</v>
          </cell>
          <cell r="E36">
            <v>0</v>
          </cell>
          <cell r="F36">
            <v>0</v>
          </cell>
          <cell r="G36">
            <v>8000.4136013786774</v>
          </cell>
          <cell r="H36">
            <v>0</v>
          </cell>
        </row>
        <row r="37">
          <cell r="A37" t="str">
            <v>1.1.1.3.1.1.39</v>
          </cell>
          <cell r="B37" t="str">
            <v xml:space="preserve">COMERCIALIZADORA Y DISTRIBUIDORA METROPOLITANA S.A. DE C.V.  </v>
          </cell>
          <cell r="C37">
            <v>14645</v>
          </cell>
          <cell r="D37">
            <v>0</v>
          </cell>
          <cell r="E37">
            <v>0</v>
          </cell>
          <cell r="F37">
            <v>14645</v>
          </cell>
          <cell r="G37">
            <v>0</v>
          </cell>
          <cell r="H37">
            <v>0</v>
          </cell>
        </row>
        <row r="38">
          <cell r="A38" t="str">
            <v>1.1.1.3.1.1.46</v>
          </cell>
          <cell r="B38" t="str">
            <v xml:space="preserve">HBD CENTRO DE CIRUGIA DE CORTA ESTANCIA MEXICO UNO S A P I DE C V  </v>
          </cell>
          <cell r="C38">
            <v>204464.88240000047</v>
          </cell>
          <cell r="D38">
            <v>0</v>
          </cell>
          <cell r="E38">
            <v>0</v>
          </cell>
          <cell r="F38">
            <v>0</v>
          </cell>
          <cell r="G38">
            <v>204464.88240000047</v>
          </cell>
          <cell r="H38">
            <v>0</v>
          </cell>
        </row>
        <row r="39">
          <cell r="A39" t="str">
            <v>1.1.1.3.1.1.48</v>
          </cell>
          <cell r="B39" t="str">
            <v xml:space="preserve">SATELITE SPORTS CLINIC AMBULATORIAS S.A. DE C.V.  </v>
          </cell>
          <cell r="C39">
            <v>64676.008400000283</v>
          </cell>
          <cell r="D39">
            <v>0</v>
          </cell>
          <cell r="E39">
            <v>0</v>
          </cell>
          <cell r="F39">
            <v>0</v>
          </cell>
          <cell r="G39">
            <v>64676.008400000283</v>
          </cell>
          <cell r="H39">
            <v>0</v>
          </cell>
        </row>
        <row r="40">
          <cell r="A40" t="str">
            <v>1.1.1.3.1.1.52</v>
          </cell>
          <cell r="B40" t="str">
            <v xml:space="preserve">CLINICA DE ESPECIALIDADES MEDICAS DEL SUR SC  </v>
          </cell>
          <cell r="C40">
            <v>0</v>
          </cell>
          <cell r="D40">
            <v>0</v>
          </cell>
          <cell r="E40">
            <v>7131.68</v>
          </cell>
          <cell r="F40">
            <v>0</v>
          </cell>
          <cell r="G40">
            <v>7131.6699930018003</v>
          </cell>
          <cell r="H40">
            <v>0</v>
          </cell>
        </row>
        <row r="41">
          <cell r="A41" t="str">
            <v>1.1.1.3.1.1.53</v>
          </cell>
          <cell r="B41" t="str">
            <v xml:space="preserve">NUEVO SANATORIO DURANGO S.A DE C.V  </v>
          </cell>
          <cell r="C41">
            <v>19796.571999999811</v>
          </cell>
          <cell r="D41">
            <v>0</v>
          </cell>
          <cell r="E41">
            <v>0</v>
          </cell>
          <cell r="F41">
            <v>0</v>
          </cell>
          <cell r="G41">
            <v>19796.571999999811</v>
          </cell>
          <cell r="H41">
            <v>0</v>
          </cell>
        </row>
        <row r="42">
          <cell r="A42" t="str">
            <v>1.1.1.3.1.1.67</v>
          </cell>
          <cell r="B42" t="str">
            <v xml:space="preserve">PROVEEDOR UNIVERSAL DE VERACRUZ, S.A. DE C.V.  </v>
          </cell>
          <cell r="C42">
            <v>0</v>
          </cell>
          <cell r="D42">
            <v>0</v>
          </cell>
          <cell r="E42">
            <v>141909.18</v>
          </cell>
          <cell r="F42">
            <v>141909.18</v>
          </cell>
          <cell r="G42">
            <v>0</v>
          </cell>
          <cell r="H42">
            <v>0</v>
          </cell>
        </row>
        <row r="43">
          <cell r="A43" t="str">
            <v>1.1.1.3.1.1.88</v>
          </cell>
          <cell r="B43" t="str">
            <v xml:space="preserve">MEDICAL PAYMENT SOLUTION, S.C.  </v>
          </cell>
          <cell r="C43">
            <v>243645.8676000002</v>
          </cell>
          <cell r="D43">
            <v>0</v>
          </cell>
          <cell r="E43">
            <v>0</v>
          </cell>
          <cell r="F43">
            <v>0</v>
          </cell>
          <cell r="G43">
            <v>243645.8676000002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2.0399999804794788E-2</v>
          </cell>
          <cell r="D44">
            <v>0</v>
          </cell>
          <cell r="E44">
            <v>0</v>
          </cell>
          <cell r="F44">
            <v>0</v>
          </cell>
          <cell r="G44">
            <v>2.0399999804794788E-2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600371.93400298897</v>
          </cell>
          <cell r="D47">
            <v>0</v>
          </cell>
          <cell r="E47">
            <v>158372.58439999999</v>
          </cell>
          <cell r="F47">
            <v>395812.05639799993</v>
          </cell>
          <cell r="G47">
            <v>362932.46200498904</v>
          </cell>
          <cell r="H47">
            <v>0</v>
          </cell>
        </row>
        <row r="48">
          <cell r="A48" t="str">
            <v>1.1.1.3.1.1.260</v>
          </cell>
          <cell r="B48" t="str">
            <v xml:space="preserve">ORTHOPEDICS HADAR, S.A. DE C.V.  </v>
          </cell>
          <cell r="C48">
            <v>41494.945567999966</v>
          </cell>
          <cell r="D48">
            <v>0</v>
          </cell>
          <cell r="E48">
            <v>0</v>
          </cell>
          <cell r="F48">
            <v>41494.945568000003</v>
          </cell>
          <cell r="G48">
            <v>0</v>
          </cell>
          <cell r="H48">
            <v>0</v>
          </cell>
        </row>
        <row r="49">
          <cell r="A49" t="str">
            <v>1.1.1.3.1.1.277</v>
          </cell>
          <cell r="B49" t="str">
            <v xml:space="preserve">CENTRO HOSPITALARIO MAC S.A. DE C.V.  </v>
          </cell>
          <cell r="C49">
            <v>140329.57319800003</v>
          </cell>
          <cell r="D49">
            <v>0</v>
          </cell>
          <cell r="E49">
            <v>14393.28</v>
          </cell>
          <cell r="F49">
            <v>0</v>
          </cell>
          <cell r="G49">
            <v>154722.85319800003</v>
          </cell>
          <cell r="H49">
            <v>0</v>
          </cell>
        </row>
        <row r="50">
          <cell r="A50" t="str">
            <v>1.1.1.3.1.1.283</v>
          </cell>
          <cell r="B50" t="str">
            <v xml:space="preserve">SERVICIENTIFICA-MEDICA S.A. DE C.V.  </v>
          </cell>
          <cell r="C50">
            <v>0</v>
          </cell>
          <cell r="D50">
            <v>0</v>
          </cell>
          <cell r="E50">
            <v>5000279.3423999986</v>
          </cell>
          <cell r="F50">
            <v>1186489.76</v>
          </cell>
          <cell r="G50">
            <v>3813789.5823989981</v>
          </cell>
          <cell r="H50">
            <v>0</v>
          </cell>
        </row>
        <row r="51">
          <cell r="A51" t="str">
            <v>1.1.1.3.1.1.318</v>
          </cell>
          <cell r="B51" t="str">
            <v xml:space="preserve">RECYORTOPEDICS S.A. DE C.V.  </v>
          </cell>
          <cell r="C51">
            <v>5663.1200000000536</v>
          </cell>
          <cell r="D51">
            <v>0</v>
          </cell>
          <cell r="E51">
            <v>31216.910800000001</v>
          </cell>
          <cell r="F51">
            <v>0</v>
          </cell>
          <cell r="G51">
            <v>36880.030800000051</v>
          </cell>
          <cell r="H51">
            <v>0</v>
          </cell>
        </row>
        <row r="52">
          <cell r="A52" t="str">
            <v>1.1.1.3.1.1.331</v>
          </cell>
          <cell r="B52" t="str">
            <v xml:space="preserve">TEMPO MEDICAL, SA DE CV  </v>
          </cell>
          <cell r="C52">
            <v>440.00006399999984</v>
          </cell>
          <cell r="D52">
            <v>0</v>
          </cell>
          <cell r="E52">
            <v>533.6</v>
          </cell>
          <cell r="F52">
            <v>0</v>
          </cell>
          <cell r="G52">
            <v>973.60006399999986</v>
          </cell>
          <cell r="H52">
            <v>0</v>
          </cell>
        </row>
        <row r="53">
          <cell r="A53" t="str">
            <v>1.1.1.3.1.1.335</v>
          </cell>
          <cell r="B53" t="str">
            <v xml:space="preserve">PLATINUM MEDIC SOLUTIONS, S.A. DE C.V.  </v>
          </cell>
          <cell r="C53">
            <v>65552.806400999776</v>
          </cell>
          <cell r="D53">
            <v>0</v>
          </cell>
          <cell r="E53">
            <v>14393.28</v>
          </cell>
          <cell r="F53">
            <v>79946.0864</v>
          </cell>
          <cell r="G53">
            <v>0</v>
          </cell>
          <cell r="H53">
            <v>0</v>
          </cell>
        </row>
        <row r="54">
          <cell r="A54" t="str">
            <v>1.1.1.3.1.1.349</v>
          </cell>
          <cell r="B54" t="str">
            <v xml:space="preserve">ORTOPEDIA ALCANTARA S.C.  </v>
          </cell>
          <cell r="C54">
            <v>0</v>
          </cell>
          <cell r="D54">
            <v>0</v>
          </cell>
          <cell r="E54">
            <v>27260.000115999999</v>
          </cell>
          <cell r="F54">
            <v>27260.000115999999</v>
          </cell>
          <cell r="G54">
            <v>0</v>
          </cell>
          <cell r="H54">
            <v>0</v>
          </cell>
        </row>
        <row r="55">
          <cell r="A55" t="str">
            <v>1.1.1.3.1.1.363</v>
          </cell>
          <cell r="B55" t="str">
            <v xml:space="preserve">GENERICOS INYECTABLES DE GUADALAJARA SA DE CV  </v>
          </cell>
          <cell r="C55">
            <v>0</v>
          </cell>
          <cell r="D55">
            <v>0</v>
          </cell>
          <cell r="E55">
            <v>15607.8</v>
          </cell>
          <cell r="F55">
            <v>7803.9000000000005</v>
          </cell>
          <cell r="G55">
            <v>7803.8999999999987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34692.351999999999</v>
          </cell>
          <cell r="F56">
            <v>34692.352002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11948</v>
          </cell>
          <cell r="D58">
            <v>0</v>
          </cell>
          <cell r="E58">
            <v>0</v>
          </cell>
          <cell r="F58">
            <v>9048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39144.780001000006</v>
          </cell>
          <cell r="D59">
            <v>0</v>
          </cell>
          <cell r="E59">
            <v>84159.160000000018</v>
          </cell>
          <cell r="F59">
            <v>39144.780000000013</v>
          </cell>
          <cell r="G59">
            <v>84159.160001000011</v>
          </cell>
          <cell r="H59">
            <v>0</v>
          </cell>
        </row>
        <row r="60">
          <cell r="A60" t="str">
            <v>1.1.1.3.1.1.399</v>
          </cell>
          <cell r="B60" t="str">
            <v xml:space="preserve">CIDESPA, S.A. DE C.V.  </v>
          </cell>
          <cell r="C60">
            <v>0</v>
          </cell>
          <cell r="D60">
            <v>0</v>
          </cell>
          <cell r="E60">
            <v>50731.660979999993</v>
          </cell>
          <cell r="F60">
            <v>50731.660981000001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10922.281598000001</v>
          </cell>
          <cell r="D61">
            <v>0</v>
          </cell>
          <cell r="E61">
            <v>4373.2464</v>
          </cell>
          <cell r="F61">
            <v>10922.2816</v>
          </cell>
          <cell r="G61">
            <v>4373.2463980000011</v>
          </cell>
          <cell r="H61">
            <v>0</v>
          </cell>
        </row>
        <row r="62">
          <cell r="A62" t="str">
            <v>1.1.1.3.1.1.417</v>
          </cell>
          <cell r="B62" t="str">
            <v xml:space="preserve">PROINSOR S.A.S. DE C.V.  </v>
          </cell>
          <cell r="C62">
            <v>0</v>
          </cell>
          <cell r="D62">
            <v>0</v>
          </cell>
          <cell r="E62">
            <v>17712.155999999999</v>
          </cell>
          <cell r="F62">
            <v>17712.155999999999</v>
          </cell>
          <cell r="G62">
            <v>0</v>
          </cell>
          <cell r="H62">
            <v>0</v>
          </cell>
        </row>
        <row r="63">
          <cell r="A63" t="str">
            <v>1.1.1.3.1.1.433</v>
          </cell>
          <cell r="B63" t="str">
            <v xml:space="preserve">INTEGRADORA GENESIS, S.A. DE C.V.  </v>
          </cell>
          <cell r="C63">
            <v>0</v>
          </cell>
          <cell r="D63">
            <v>0</v>
          </cell>
          <cell r="E63">
            <v>73370.900160000005</v>
          </cell>
          <cell r="F63">
            <v>73370.900160000005</v>
          </cell>
          <cell r="G63">
            <v>0</v>
          </cell>
          <cell r="H63">
            <v>0</v>
          </cell>
        </row>
        <row r="64">
          <cell r="A64" t="str">
            <v>1.1.1.3.1.1.434</v>
          </cell>
          <cell r="B64" t="str">
            <v>JUANA ROSA ROJAS VENEGAS</v>
          </cell>
          <cell r="C64">
            <v>0</v>
          </cell>
          <cell r="D64">
            <v>0</v>
          </cell>
          <cell r="E64">
            <v>10070.000019999999</v>
          </cell>
          <cell r="F64">
            <v>10070.000019999999</v>
          </cell>
          <cell r="G64">
            <v>0</v>
          </cell>
          <cell r="H64">
            <v>0</v>
          </cell>
        </row>
        <row r="65">
          <cell r="A65" t="str">
            <v>1.1.1.3.1.1.438</v>
          </cell>
          <cell r="B65" t="str">
            <v>YAZMIN CUADROS SANTILLAN</v>
          </cell>
          <cell r="C65">
            <v>0</v>
          </cell>
          <cell r="D65">
            <v>0</v>
          </cell>
          <cell r="E65">
            <v>33999.999967999996</v>
          </cell>
          <cell r="F65">
            <v>33999.999967999996</v>
          </cell>
          <cell r="G65">
            <v>0</v>
          </cell>
          <cell r="H65">
            <v>0</v>
          </cell>
        </row>
        <row r="66">
          <cell r="A66" t="str">
            <v>1.1.1.3.1.1.439</v>
          </cell>
          <cell r="B66" t="str">
            <v>OSCAR ENRIQUE VARGAS RACINES</v>
          </cell>
          <cell r="C66">
            <v>0</v>
          </cell>
          <cell r="D66">
            <v>0</v>
          </cell>
          <cell r="E66">
            <v>6866.7800800000005</v>
          </cell>
          <cell r="F66">
            <v>6866.7800800000014</v>
          </cell>
          <cell r="G66">
            <v>0</v>
          </cell>
          <cell r="H66">
            <v>0</v>
          </cell>
        </row>
        <row r="67">
          <cell r="A67" t="str">
            <v>1.1.1.3.1.1.440</v>
          </cell>
          <cell r="B67" t="str">
            <v>MARCO ANTONIO ROMÁN ZERTUCHE</v>
          </cell>
          <cell r="C67">
            <v>0</v>
          </cell>
          <cell r="D67">
            <v>0</v>
          </cell>
          <cell r="E67">
            <v>10799.6</v>
          </cell>
          <cell r="F67">
            <v>10799.6</v>
          </cell>
          <cell r="G67">
            <v>0</v>
          </cell>
          <cell r="H67">
            <v>0</v>
          </cell>
        </row>
        <row r="68">
          <cell r="A68" t="str">
            <v>1.1.1.3.1.1.441</v>
          </cell>
          <cell r="B68" t="str">
            <v>FEDERICO BORREGO MELODIO</v>
          </cell>
          <cell r="C68">
            <v>0</v>
          </cell>
          <cell r="D68">
            <v>0</v>
          </cell>
          <cell r="E68">
            <v>2640.0000359999999</v>
          </cell>
          <cell r="F68">
            <v>2640.0000359999999</v>
          </cell>
          <cell r="G68">
            <v>0</v>
          </cell>
          <cell r="H68">
            <v>0</v>
          </cell>
        </row>
        <row r="69">
          <cell r="A69" t="str">
            <v>1.1.1.3.2</v>
          </cell>
          <cell r="B69" t="str">
            <v xml:space="preserve"> A CARGO DE OTROS DEUDORES </v>
          </cell>
          <cell r="C69">
            <v>288729.72375575977</v>
          </cell>
          <cell r="D69">
            <v>0</v>
          </cell>
          <cell r="E69">
            <v>1880</v>
          </cell>
          <cell r="F69">
            <v>3016.0600999999997</v>
          </cell>
          <cell r="G69">
            <v>287593.66365575977</v>
          </cell>
          <cell r="H69">
            <v>0</v>
          </cell>
        </row>
        <row r="70">
          <cell r="A70" t="str">
            <v>1.1.1.3.2.3</v>
          </cell>
          <cell r="B70" t="str">
            <v xml:space="preserve"> FUNCIONARIOS Y EMPLEADOS </v>
          </cell>
          <cell r="C70">
            <v>20000.000000000011</v>
          </cell>
          <cell r="D70">
            <v>0</v>
          </cell>
          <cell r="E70">
            <v>0</v>
          </cell>
          <cell r="F70">
            <v>0</v>
          </cell>
          <cell r="G70">
            <v>20000.000000000011</v>
          </cell>
          <cell r="H70">
            <v>0</v>
          </cell>
        </row>
        <row r="71">
          <cell r="A71" t="str">
            <v>1.1.1.3.2.3.1</v>
          </cell>
          <cell r="B71" t="str">
            <v xml:space="preserve"> PRESTAMOS A EMPLEADOS DIRECTO </v>
          </cell>
          <cell r="C71">
            <v>20000</v>
          </cell>
          <cell r="D71">
            <v>0</v>
          </cell>
          <cell r="E71">
            <v>0</v>
          </cell>
          <cell r="F71">
            <v>0</v>
          </cell>
          <cell r="G71">
            <v>20000</v>
          </cell>
          <cell r="H71">
            <v>0</v>
          </cell>
        </row>
        <row r="72">
          <cell r="A72" t="str">
            <v>1.1.1.3.2.3.1.6</v>
          </cell>
          <cell r="B72" t="str">
            <v xml:space="preserve"> JULIO CESAR FUENTES MENDOZA </v>
          </cell>
          <cell r="C72">
            <v>20000</v>
          </cell>
          <cell r="D72">
            <v>0</v>
          </cell>
          <cell r="E72">
            <v>0</v>
          </cell>
          <cell r="F72">
            <v>0</v>
          </cell>
          <cell r="G72">
            <v>20000</v>
          </cell>
          <cell r="H72">
            <v>0</v>
          </cell>
        </row>
        <row r="73">
          <cell r="A73" t="str">
            <v>1.1.1.3.2.3.1.6.1</v>
          </cell>
          <cell r="B73" t="str">
            <v>JULIO CESAR FUENTES MENDOZA 12/08/2021 PRESTAMO PERSONAL 20,000.00 Tasa: 0.00 Plazo: 0 Sin definir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1.1.1.3.2.4</v>
          </cell>
          <cell r="B74" t="str">
            <v xml:space="preserve"> DEUDORES DIVERSOS </v>
          </cell>
          <cell r="C74">
            <v>24257.153755759748</v>
          </cell>
          <cell r="D74">
            <v>0</v>
          </cell>
          <cell r="E74">
            <v>1880</v>
          </cell>
          <cell r="F74">
            <v>1830.0600999999999</v>
          </cell>
          <cell r="G74">
            <v>24307.093655759749</v>
          </cell>
          <cell r="H74">
            <v>0</v>
          </cell>
        </row>
        <row r="75">
          <cell r="A75" t="str">
            <v>1.1.1.3.2.4.1</v>
          </cell>
          <cell r="B75" t="str">
            <v xml:space="preserve"> DEUDORES DIVERSOS </v>
          </cell>
          <cell r="C75">
            <v>24257.153755759748</v>
          </cell>
          <cell r="D75">
            <v>0</v>
          </cell>
          <cell r="E75">
            <v>1880</v>
          </cell>
          <cell r="F75">
            <v>1830.0600999999999</v>
          </cell>
          <cell r="G75">
            <v>24307.093655759749</v>
          </cell>
          <cell r="H75">
            <v>0</v>
          </cell>
        </row>
        <row r="76">
          <cell r="A76" t="str">
            <v>1.1.1.3.2.4.1.3</v>
          </cell>
          <cell r="B76" t="str">
            <v xml:space="preserve">CRESTA NARVARTE S.A. DE C.V.  </v>
          </cell>
          <cell r="C76">
            <v>464.99790775962902</v>
          </cell>
          <cell r="D76">
            <v>0</v>
          </cell>
          <cell r="E76">
            <v>1880</v>
          </cell>
          <cell r="F76">
            <v>0</v>
          </cell>
          <cell r="G76">
            <v>2344.997907759629</v>
          </cell>
          <cell r="H76">
            <v>0</v>
          </cell>
        </row>
        <row r="77">
          <cell r="A77" t="str">
            <v>1.1.1.3.2.4.1.7</v>
          </cell>
          <cell r="B77" t="str">
            <v xml:space="preserve">DIVERSOS  </v>
          </cell>
          <cell r="C77">
            <v>4405.9277480001329</v>
          </cell>
          <cell r="D77">
            <v>0</v>
          </cell>
          <cell r="E77">
            <v>0</v>
          </cell>
          <cell r="F77">
            <v>1830.0600999999999</v>
          </cell>
          <cell r="G77">
            <v>2575.8676480001332</v>
          </cell>
          <cell r="H77">
            <v>0</v>
          </cell>
        </row>
        <row r="78">
          <cell r="A78" t="str">
            <v>1.1.1.3.2.4.1.8</v>
          </cell>
          <cell r="B78" t="str">
            <v xml:space="preserve"> LOURDES VELAZQUEZ MERIN </v>
          </cell>
          <cell r="C78">
            <v>5443.0499999999884</v>
          </cell>
          <cell r="D78">
            <v>0</v>
          </cell>
          <cell r="E78">
            <v>0</v>
          </cell>
          <cell r="F78">
            <v>0</v>
          </cell>
          <cell r="G78">
            <v>5443.0499999999884</v>
          </cell>
          <cell r="H78">
            <v>0</v>
          </cell>
        </row>
        <row r="79">
          <cell r="A79" t="str">
            <v>1.1.1.3.2.4.1.11</v>
          </cell>
          <cell r="B79" t="str">
            <v>JULIO CESAR FUENTES MENDOZA</v>
          </cell>
          <cell r="C79">
            <v>13943.178</v>
          </cell>
          <cell r="D79">
            <v>0</v>
          </cell>
          <cell r="E79">
            <v>0</v>
          </cell>
          <cell r="F79">
            <v>0</v>
          </cell>
          <cell r="G79">
            <v>13943.178</v>
          </cell>
          <cell r="H79">
            <v>0</v>
          </cell>
        </row>
        <row r="80">
          <cell r="A80" t="str">
            <v>1.1.1.3.2.5</v>
          </cell>
          <cell r="B80" t="str">
            <v xml:space="preserve"> IMPUESTOS A FAVOR </v>
          </cell>
          <cell r="C80">
            <v>244472.56999999998</v>
          </cell>
          <cell r="D80">
            <v>0</v>
          </cell>
          <cell r="E80">
            <v>0</v>
          </cell>
          <cell r="F80">
            <v>1186</v>
          </cell>
          <cell r="G80">
            <v>243286.56999999998</v>
          </cell>
          <cell r="H80">
            <v>0</v>
          </cell>
        </row>
        <row r="81">
          <cell r="A81" t="str">
            <v>1.1.1.3.2.5.1</v>
          </cell>
          <cell r="B81" t="str">
            <v>IVA A FAVOR</v>
          </cell>
          <cell r="C81">
            <v>-0.15000000001600711</v>
          </cell>
          <cell r="D81">
            <v>0</v>
          </cell>
          <cell r="E81">
            <v>0</v>
          </cell>
          <cell r="F81">
            <v>0</v>
          </cell>
          <cell r="G81">
            <v>-0.15000000001600711</v>
          </cell>
          <cell r="H81">
            <v>0</v>
          </cell>
        </row>
        <row r="82">
          <cell r="A82" t="str">
            <v>1.1.1.3.2.5.2</v>
          </cell>
          <cell r="B82" t="str">
            <v xml:space="preserve"> ISR A FAVOR </v>
          </cell>
          <cell r="C82">
            <v>243286</v>
          </cell>
          <cell r="D82">
            <v>0</v>
          </cell>
          <cell r="E82">
            <v>0</v>
          </cell>
          <cell r="F82">
            <v>0</v>
          </cell>
          <cell r="G82">
            <v>243286</v>
          </cell>
          <cell r="H82">
            <v>0</v>
          </cell>
        </row>
        <row r="83">
          <cell r="A83" t="str">
            <v>1.1.1.3.2.5.2.1</v>
          </cell>
          <cell r="B83" t="str">
            <v>ISR  PERSONAS MORALES REGIMEN GENERAL A FAVOR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1.1.1.3.2.5.7</v>
          </cell>
          <cell r="B84" t="str">
            <v>PAGO DE LO INDEBIDO</v>
          </cell>
          <cell r="C84">
            <v>1186.7199999999998</v>
          </cell>
          <cell r="D84">
            <v>0</v>
          </cell>
          <cell r="E84">
            <v>0</v>
          </cell>
          <cell r="F84">
            <v>1186</v>
          </cell>
          <cell r="G84">
            <v>0.71999999999979991</v>
          </cell>
          <cell r="H84">
            <v>0</v>
          </cell>
        </row>
        <row r="85">
          <cell r="A85" t="str">
            <v>1.1.1.5</v>
          </cell>
          <cell r="B85" t="str">
            <v xml:space="preserve"> INVENTARIOS </v>
          </cell>
          <cell r="C85">
            <v>11460916.593058001</v>
          </cell>
          <cell r="D85">
            <v>0</v>
          </cell>
          <cell r="E85">
            <v>4111586.6807889966</v>
          </cell>
          <cell r="F85">
            <v>3781631.6602489972</v>
          </cell>
          <cell r="G85">
            <v>11790871.613597993</v>
          </cell>
          <cell r="H85">
            <v>0</v>
          </cell>
        </row>
        <row r="86">
          <cell r="A86" t="str">
            <v>1.1.1.5.1</v>
          </cell>
          <cell r="B86" t="str">
            <v xml:space="preserve"> PRODUCTOS TERMINADOS </v>
          </cell>
          <cell r="C86">
            <v>11460916.593057999</v>
          </cell>
          <cell r="D86">
            <v>0</v>
          </cell>
          <cell r="E86">
            <v>4111586.6807889966</v>
          </cell>
          <cell r="F86">
            <v>3781631.6602489972</v>
          </cell>
          <cell r="G86">
            <v>11790871.613597991</v>
          </cell>
          <cell r="H86">
            <v>0</v>
          </cell>
        </row>
        <row r="87">
          <cell r="A87" t="str">
            <v>1.1.1.5.1.1</v>
          </cell>
          <cell r="B87" t="str">
            <v xml:space="preserve"> ALMACÉN GENERAL </v>
          </cell>
          <cell r="C87">
            <v>11648038.322519999</v>
          </cell>
          <cell r="D87">
            <v>0</v>
          </cell>
          <cell r="E87">
            <v>4110924.1807889966</v>
          </cell>
          <cell r="F87">
            <v>3772005.3594599972</v>
          </cell>
          <cell r="G87">
            <v>11986957.143848991</v>
          </cell>
          <cell r="H87">
            <v>0</v>
          </cell>
        </row>
        <row r="88">
          <cell r="A88" t="str">
            <v>1.1.1.5.1.3</v>
          </cell>
          <cell r="B88" t="str">
            <v xml:space="preserve"> ALMACEN REMISIONES </v>
          </cell>
          <cell r="C88">
            <v>61621.096865000385</v>
          </cell>
          <cell r="D88">
            <v>0</v>
          </cell>
          <cell r="E88">
            <v>0</v>
          </cell>
          <cell r="F88">
            <v>2274.3007889999999</v>
          </cell>
          <cell r="G88">
            <v>59346.796076000384</v>
          </cell>
          <cell r="H88">
            <v>0</v>
          </cell>
        </row>
        <row r="89">
          <cell r="A89" t="str">
            <v>1.1.1.5.1.4</v>
          </cell>
          <cell r="B89" t="str">
            <v xml:space="preserve"> ALMACÉN CONSIGNACION </v>
          </cell>
          <cell r="C89">
            <v>-4736.3177789999954</v>
          </cell>
          <cell r="D89">
            <v>0</v>
          </cell>
          <cell r="E89">
            <v>662.5</v>
          </cell>
          <cell r="F89">
            <v>0</v>
          </cell>
          <cell r="G89">
            <v>-4073.8177789999954</v>
          </cell>
          <cell r="H89">
            <v>0</v>
          </cell>
        </row>
        <row r="90">
          <cell r="A90" t="str">
            <v>1.1.1.5.1.5</v>
          </cell>
          <cell r="B90" t="str">
            <v xml:space="preserve"> ALMACÉN QUERÉTARO </v>
          </cell>
          <cell r="C90">
            <v>-1603.5287360000411</v>
          </cell>
          <cell r="D90">
            <v>0</v>
          </cell>
          <cell r="E90">
            <v>0</v>
          </cell>
          <cell r="F90">
            <v>0</v>
          </cell>
          <cell r="G90">
            <v>-1603.5287360000411</v>
          </cell>
          <cell r="H90">
            <v>0</v>
          </cell>
        </row>
        <row r="91">
          <cell r="A91" t="str">
            <v>1.1.1.5.1.6</v>
          </cell>
          <cell r="B91" t="str">
            <v xml:space="preserve"> ALMACÉN MEDSTENT </v>
          </cell>
          <cell r="C91">
            <v>-242402.98396699916</v>
          </cell>
          <cell r="D91">
            <v>0</v>
          </cell>
          <cell r="E91">
            <v>0</v>
          </cell>
          <cell r="F91">
            <v>7352</v>
          </cell>
          <cell r="G91">
            <v>-249754.98396699916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1474584.8421922403</v>
          </cell>
          <cell r="D92">
            <v>0</v>
          </cell>
          <cell r="E92">
            <v>332025.44</v>
          </cell>
          <cell r="F92">
            <v>306735.81</v>
          </cell>
          <cell r="G92">
            <v>1499874.4721922404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1413035.2121922404</v>
          </cell>
          <cell r="D93">
            <v>0</v>
          </cell>
          <cell r="E93">
            <v>182336.52</v>
          </cell>
          <cell r="F93">
            <v>180336.52</v>
          </cell>
          <cell r="G93">
            <v>1415035.2121922404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1413035.2121922404</v>
          </cell>
          <cell r="D94">
            <v>0</v>
          </cell>
          <cell r="E94">
            <v>182336.52</v>
          </cell>
          <cell r="F94">
            <v>180336.52</v>
          </cell>
          <cell r="G94">
            <v>1415035.2121922404</v>
          </cell>
          <cell r="H94">
            <v>0</v>
          </cell>
        </row>
        <row r="95">
          <cell r="A95" t="str">
            <v>1.1.1.9.1.1.2</v>
          </cell>
          <cell r="B95" t="str">
            <v xml:space="preserve">CRESTA NARVARTE S.A. DE C.V.  </v>
          </cell>
          <cell r="C95">
            <v>2586.2120922403592</v>
          </cell>
          <cell r="D95">
            <v>0</v>
          </cell>
          <cell r="E95">
            <v>142871</v>
          </cell>
          <cell r="F95">
            <v>140871</v>
          </cell>
          <cell r="G95">
            <v>4586.2120922403592</v>
          </cell>
          <cell r="H95">
            <v>0</v>
          </cell>
        </row>
        <row r="96">
          <cell r="A96" t="str">
            <v>1.1.1.9.1.1.4</v>
          </cell>
          <cell r="B96" t="str">
            <v xml:space="preserve">SMITH &amp;amp; NEPHEW, S.A DE, C.V  </v>
          </cell>
          <cell r="C96">
            <v>1400000</v>
          </cell>
          <cell r="D96">
            <v>0</v>
          </cell>
          <cell r="E96">
            <v>0</v>
          </cell>
          <cell r="F96">
            <v>0</v>
          </cell>
          <cell r="G96">
            <v>1400000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36192</v>
          </cell>
          <cell r="F97">
            <v>36192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1.1.1.9.1.1.41</v>
          </cell>
          <cell r="B99" t="str">
            <v xml:space="preserve">MATTAR ISSI SERVICES S.A. DE C.V.  </v>
          </cell>
          <cell r="C99">
            <v>0</v>
          </cell>
          <cell r="D99">
            <v>0</v>
          </cell>
          <cell r="E99">
            <v>3273.52</v>
          </cell>
          <cell r="F99">
            <v>3273.52</v>
          </cell>
          <cell r="G99">
            <v>0</v>
          </cell>
          <cell r="H99">
            <v>0</v>
          </cell>
        </row>
        <row r="100">
          <cell r="A100" t="str">
            <v>1.1.1.9.1.1.52</v>
          </cell>
          <cell r="B100" t="str">
            <v>LOURDES VELAZQUEZ MERIN</v>
          </cell>
          <cell r="C100">
            <v>449</v>
          </cell>
          <cell r="D100">
            <v>0</v>
          </cell>
          <cell r="E100">
            <v>0</v>
          </cell>
          <cell r="F100">
            <v>0</v>
          </cell>
          <cell r="G100">
            <v>449</v>
          </cell>
          <cell r="H100">
            <v>0</v>
          </cell>
        </row>
        <row r="101">
          <cell r="A101" t="str">
            <v>1.1.1.9.7</v>
          </cell>
          <cell r="B101" t="str">
            <v xml:space="preserve"> SEGUROS Y FIANZAS PAGADAS POR ANTICIPADO </v>
          </cell>
          <cell r="C101">
            <v>61549.62999999999</v>
          </cell>
          <cell r="D101">
            <v>0</v>
          </cell>
          <cell r="E101">
            <v>3566.41</v>
          </cell>
          <cell r="F101">
            <v>0</v>
          </cell>
          <cell r="G101">
            <v>65116.039999999994</v>
          </cell>
          <cell r="H101">
            <v>0</v>
          </cell>
        </row>
        <row r="102">
          <cell r="A102" t="str">
            <v>1.1.1.9.7.1</v>
          </cell>
          <cell r="B102" t="str">
            <v xml:space="preserve"> SEGUROS Y FIANZAS PAGADOS POR ANTICIPADO NACIONAL </v>
          </cell>
          <cell r="C102">
            <v>61549.62999999999</v>
          </cell>
          <cell r="D102">
            <v>0</v>
          </cell>
          <cell r="E102">
            <v>3566.41</v>
          </cell>
          <cell r="F102">
            <v>0</v>
          </cell>
          <cell r="G102">
            <v>65116.039999999994</v>
          </cell>
          <cell r="H102">
            <v>0</v>
          </cell>
        </row>
        <row r="103">
          <cell r="A103" t="str">
            <v>1.1.1.9.7.1.1</v>
          </cell>
          <cell r="B103" t="str">
            <v xml:space="preserve">VOLKSWAGEN LEASING SA DE CV  </v>
          </cell>
          <cell r="C103">
            <v>61549.62999999999</v>
          </cell>
          <cell r="D103">
            <v>0</v>
          </cell>
          <cell r="E103">
            <v>3566.41</v>
          </cell>
          <cell r="F103">
            <v>0</v>
          </cell>
          <cell r="G103">
            <v>65116.039999999994</v>
          </cell>
          <cell r="H103">
            <v>0</v>
          </cell>
        </row>
        <row r="104">
          <cell r="A104" t="str">
            <v>1.1.1.9.13</v>
          </cell>
          <cell r="B104" t="str">
            <v xml:space="preserve"> ANTICIPO DE SALARIOS </v>
          </cell>
          <cell r="C104">
            <v>0</v>
          </cell>
          <cell r="D104">
            <v>0</v>
          </cell>
          <cell r="E104">
            <v>146122.51</v>
          </cell>
          <cell r="F104">
            <v>126399.29</v>
          </cell>
          <cell r="G104">
            <v>19723.220000000008</v>
          </cell>
          <cell r="H104">
            <v>0</v>
          </cell>
        </row>
        <row r="105">
          <cell r="A105" t="str">
            <v>1.1.1.9.13.1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146122.51</v>
          </cell>
          <cell r="F105">
            <v>126399.29</v>
          </cell>
          <cell r="G105">
            <v>19723.220000000008</v>
          </cell>
          <cell r="H105">
            <v>0</v>
          </cell>
        </row>
        <row r="106">
          <cell r="A106" t="str">
            <v>1.1.1.9.13.1.1</v>
          </cell>
          <cell r="B106" t="str">
            <v xml:space="preserve">NOMINA  </v>
          </cell>
          <cell r="C106">
            <v>0</v>
          </cell>
          <cell r="D106">
            <v>0</v>
          </cell>
          <cell r="E106">
            <v>129240.85</v>
          </cell>
          <cell r="F106">
            <v>111498.39</v>
          </cell>
          <cell r="G106">
            <v>17742.460000000006</v>
          </cell>
          <cell r="H106">
            <v>0</v>
          </cell>
        </row>
        <row r="107">
          <cell r="A107" t="str">
            <v>1.1.1.9.13.1.9</v>
          </cell>
          <cell r="B107" t="str">
            <v>LEOPOLDO MELO GONZALEZ</v>
          </cell>
          <cell r="C107">
            <v>0</v>
          </cell>
          <cell r="D107">
            <v>0</v>
          </cell>
          <cell r="E107">
            <v>15536.66</v>
          </cell>
          <cell r="F107">
            <v>13555.9</v>
          </cell>
          <cell r="G107">
            <v>1980.7600000000002</v>
          </cell>
          <cell r="H107">
            <v>0</v>
          </cell>
        </row>
        <row r="108">
          <cell r="A108" t="str">
            <v>1.1.1.9.13.1.19</v>
          </cell>
          <cell r="B108" t="str">
            <v xml:space="preserve">ABIGAIL ZETINA  </v>
          </cell>
          <cell r="C108">
            <v>0</v>
          </cell>
          <cell r="D108">
            <v>0</v>
          </cell>
          <cell r="E108">
            <v>1345</v>
          </cell>
          <cell r="F108">
            <v>1345</v>
          </cell>
          <cell r="G108">
            <v>0</v>
          </cell>
          <cell r="H108">
            <v>0</v>
          </cell>
        </row>
        <row r="109">
          <cell r="A109" t="str">
            <v>1.1.1.10</v>
          </cell>
          <cell r="B109" t="str">
            <v xml:space="preserve"> OTROS ACTIVOS A CORTO PLAZO </v>
          </cell>
          <cell r="C109">
            <v>1929894.12609643</v>
          </cell>
          <cell r="D109">
            <v>0</v>
          </cell>
          <cell r="E109">
            <v>952335.61655599962</v>
          </cell>
          <cell r="F109">
            <v>366618.50025600009</v>
          </cell>
          <cell r="G109">
            <v>2515611.2423964296</v>
          </cell>
          <cell r="H109">
            <v>0</v>
          </cell>
        </row>
        <row r="110">
          <cell r="A110" t="str">
            <v>1.1.1.10.1</v>
          </cell>
          <cell r="B110" t="str">
            <v xml:space="preserve"> IMPUESTOS ACREDITABLES PAGADOS </v>
          </cell>
          <cell r="C110">
            <v>-1022.6932511700079</v>
          </cell>
          <cell r="D110">
            <v>0</v>
          </cell>
          <cell r="E110">
            <v>183332.4602559999</v>
          </cell>
          <cell r="F110">
            <v>183332.46</v>
          </cell>
          <cell r="G110">
            <v>-1022.6929951700959</v>
          </cell>
          <cell r="H110">
            <v>0</v>
          </cell>
        </row>
        <row r="111">
          <cell r="A111" t="str">
            <v>1.1.1.10.1.1</v>
          </cell>
          <cell r="B111" t="str">
            <v xml:space="preserve"> IVA ACREDITABLE PAGADO </v>
          </cell>
          <cell r="C111">
            <v>-1022.690051170066</v>
          </cell>
          <cell r="D111">
            <v>0</v>
          </cell>
          <cell r="E111">
            <v>183332.4602559999</v>
          </cell>
          <cell r="F111">
            <v>183332.46</v>
          </cell>
          <cell r="G111">
            <v>-1022.689795170154</v>
          </cell>
          <cell r="H111">
            <v>0</v>
          </cell>
        </row>
        <row r="112">
          <cell r="A112" t="str">
            <v>1.1.1.10.1.1.1</v>
          </cell>
          <cell r="B112" t="str">
            <v>IVA ACREDITABLE 16% PAGADO</v>
          </cell>
          <cell r="C112">
            <v>-1022.690051170066</v>
          </cell>
          <cell r="D112">
            <v>0</v>
          </cell>
          <cell r="E112">
            <v>183332.4602559999</v>
          </cell>
          <cell r="F112">
            <v>183332.46</v>
          </cell>
          <cell r="G112">
            <v>-1022.689795170154</v>
          </cell>
          <cell r="H112">
            <v>0</v>
          </cell>
        </row>
        <row r="113">
          <cell r="A113" t="str">
            <v>1.1.1.10.2</v>
          </cell>
          <cell r="B113" t="str">
            <v xml:space="preserve"> IMPUESTOS ACREDITABLES POR PAGAR </v>
          </cell>
          <cell r="C113">
            <v>1930656.2093475999</v>
          </cell>
          <cell r="D113">
            <v>0</v>
          </cell>
          <cell r="E113">
            <v>768739.35629999964</v>
          </cell>
          <cell r="F113">
            <v>183022.04025600009</v>
          </cell>
          <cell r="G113">
            <v>2516373.5253915996</v>
          </cell>
          <cell r="H113">
            <v>0</v>
          </cell>
        </row>
        <row r="114">
          <cell r="A114" t="str">
            <v>1.1.1.10.2.1</v>
          </cell>
          <cell r="B114" t="str">
            <v xml:space="preserve"> IVA PENDIENTE DE PAGO </v>
          </cell>
          <cell r="C114">
            <v>1930656.2094475999</v>
          </cell>
          <cell r="D114">
            <v>0</v>
          </cell>
          <cell r="E114">
            <v>768739.35629999964</v>
          </cell>
          <cell r="F114">
            <v>183022.04025600009</v>
          </cell>
          <cell r="G114">
            <v>2516373.5254915995</v>
          </cell>
          <cell r="H114">
            <v>0</v>
          </cell>
        </row>
        <row r="115">
          <cell r="A115" t="str">
            <v>1.1.1.10.2.1.1</v>
          </cell>
          <cell r="B115" t="str">
            <v>IVA ACREDITABLE 16% PENDIENTE DE PAGO</v>
          </cell>
          <cell r="C115">
            <v>1930656.2094475999</v>
          </cell>
          <cell r="D115">
            <v>0</v>
          </cell>
          <cell r="E115">
            <v>768739.35629999964</v>
          </cell>
          <cell r="F115">
            <v>183022.04025600009</v>
          </cell>
          <cell r="G115">
            <v>2516373.5254915995</v>
          </cell>
          <cell r="H115">
            <v>0</v>
          </cell>
        </row>
        <row r="116">
          <cell r="A116" t="str">
            <v>1.1.1.10.5</v>
          </cell>
          <cell r="B116" t="str">
            <v xml:space="preserve"> ESTIMULOS FISCALES </v>
          </cell>
          <cell r="C116">
            <v>260.61000000000058</v>
          </cell>
          <cell r="D116">
            <v>0</v>
          </cell>
          <cell r="E116">
            <v>263.8</v>
          </cell>
          <cell r="F116">
            <v>264</v>
          </cell>
          <cell r="G116">
            <v>260.41000000000059</v>
          </cell>
          <cell r="H116">
            <v>0</v>
          </cell>
        </row>
        <row r="117">
          <cell r="A117" t="str">
            <v>1.1.1.10.5.1</v>
          </cell>
          <cell r="B117" t="str">
            <v xml:space="preserve"> SUBSIDIO AL EMPLEO POR APLICAR </v>
          </cell>
          <cell r="C117">
            <v>260.61000000000058</v>
          </cell>
          <cell r="D117">
            <v>0</v>
          </cell>
          <cell r="E117">
            <v>263.8</v>
          </cell>
          <cell r="F117">
            <v>264</v>
          </cell>
          <cell r="G117">
            <v>260.41000000000059</v>
          </cell>
          <cell r="H117">
            <v>0</v>
          </cell>
        </row>
        <row r="118">
          <cell r="A118" t="str">
            <v>1.1.1.10.5.1.1</v>
          </cell>
          <cell r="B118" t="str">
            <v>SUBSIDIO AL EMPLEO POR APLICAR</v>
          </cell>
          <cell r="C118">
            <v>260.61000000000058</v>
          </cell>
          <cell r="D118">
            <v>0</v>
          </cell>
          <cell r="E118">
            <v>263.8</v>
          </cell>
          <cell r="F118">
            <v>264</v>
          </cell>
          <cell r="G118">
            <v>260.41000000000059</v>
          </cell>
          <cell r="H118">
            <v>0</v>
          </cell>
        </row>
        <row r="119">
          <cell r="A119" t="str">
            <v>1.1.2</v>
          </cell>
          <cell r="B119" t="str">
            <v xml:space="preserve"> ACTIVOS A LARGO PLAZO </v>
          </cell>
          <cell r="C119">
            <v>3256786.9204000379</v>
          </cell>
          <cell r="D119">
            <v>0</v>
          </cell>
          <cell r="E119">
            <v>121440.52</v>
          </cell>
          <cell r="F119">
            <v>64130.762500000041</v>
          </cell>
          <cell r="G119">
            <v>3314096.6779000373</v>
          </cell>
          <cell r="H119">
            <v>0</v>
          </cell>
        </row>
        <row r="120">
          <cell r="A120" t="str">
            <v>1.1.2.1</v>
          </cell>
          <cell r="B120" t="str">
            <v xml:space="preserve"> PROPIEDADES, PLANTA Y EQUIPO </v>
          </cell>
          <cell r="C120">
            <v>3169856.480400038</v>
          </cell>
          <cell r="D120">
            <v>0</v>
          </cell>
          <cell r="E120">
            <v>121440.52</v>
          </cell>
          <cell r="F120">
            <v>64130.762500000041</v>
          </cell>
          <cell r="G120">
            <v>3227166.2379000373</v>
          </cell>
          <cell r="H120">
            <v>0</v>
          </cell>
        </row>
        <row r="121">
          <cell r="A121" t="str">
            <v>1.1.2.1.2</v>
          </cell>
          <cell r="B121" t="str">
            <v xml:space="preserve"> COMPONENTES SUJETOS A DEPRECIACION </v>
          </cell>
          <cell r="C121">
            <v>10925791.3191</v>
          </cell>
          <cell r="D121">
            <v>0</v>
          </cell>
          <cell r="E121">
            <v>121440.52</v>
          </cell>
          <cell r="F121">
            <v>0</v>
          </cell>
          <cell r="G121">
            <v>11047231.8391</v>
          </cell>
          <cell r="H121">
            <v>0</v>
          </cell>
        </row>
        <row r="122">
          <cell r="A122" t="str">
            <v>1.1.2.1.2.2</v>
          </cell>
          <cell r="B122" t="str">
            <v xml:space="preserve"> MAQUINARIA Y EQUIPO </v>
          </cell>
          <cell r="C122">
            <v>7399085.2199999997</v>
          </cell>
          <cell r="D122">
            <v>0</v>
          </cell>
          <cell r="E122">
            <v>0</v>
          </cell>
          <cell r="F122">
            <v>0</v>
          </cell>
          <cell r="G122">
            <v>7399085.2199999997</v>
          </cell>
          <cell r="H122">
            <v>0</v>
          </cell>
        </row>
        <row r="123">
          <cell r="A123" t="str">
            <v>1.1.2.1.2.2.1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1.1.2.1.2.2.1.2</v>
          </cell>
          <cell r="B124" t="str">
            <v>MAQUINARIA Y EQUIPO</v>
          </cell>
          <cell r="C124">
            <v>6713370.2999999998</v>
          </cell>
          <cell r="D124">
            <v>0</v>
          </cell>
          <cell r="E124">
            <v>0</v>
          </cell>
          <cell r="F124">
            <v>0</v>
          </cell>
          <cell r="G124">
            <v>6713370.2999999998</v>
          </cell>
          <cell r="H124">
            <v>0</v>
          </cell>
        </row>
        <row r="125">
          <cell r="A125" t="str">
            <v>1.1.2.1.2.3</v>
          </cell>
          <cell r="B125" t="str">
            <v xml:space="preserve"> EQUIPO DE TRANSPORTE </v>
          </cell>
          <cell r="C125">
            <v>74870.69</v>
          </cell>
          <cell r="D125">
            <v>0</v>
          </cell>
          <cell r="E125">
            <v>121440.52</v>
          </cell>
          <cell r="F125">
            <v>0</v>
          </cell>
          <cell r="G125">
            <v>196311.21000000002</v>
          </cell>
          <cell r="H125">
            <v>0</v>
          </cell>
        </row>
        <row r="126">
          <cell r="A126" t="str">
            <v>1.1.2.1.2.3.1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121440.52</v>
          </cell>
          <cell r="F126">
            <v>0</v>
          </cell>
          <cell r="G126">
            <v>196311.21000000002</v>
          </cell>
          <cell r="H126">
            <v>0</v>
          </cell>
        </row>
        <row r="127">
          <cell r="A127" t="str">
            <v>1.1.2.1.2.4</v>
          </cell>
          <cell r="B127" t="str">
            <v xml:space="preserve"> MOBILIARIO Y EQUIPO DE OFICINA </v>
          </cell>
          <cell r="C127">
            <v>12357.29</v>
          </cell>
          <cell r="D127">
            <v>0</v>
          </cell>
          <cell r="E127">
            <v>0</v>
          </cell>
          <cell r="F127">
            <v>0</v>
          </cell>
          <cell r="G127">
            <v>12357.29</v>
          </cell>
          <cell r="H127">
            <v>0</v>
          </cell>
        </row>
        <row r="128">
          <cell r="A128" t="str">
            <v>1.1.2.1.2.4.1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1.1.2.1.2.4.1.1</v>
          </cell>
          <cell r="B129" t="str">
            <v>MOBILIARIO Y EQUIPO DE OFICINA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1.1.2.1.2.5</v>
          </cell>
          <cell r="B130" t="str">
            <v xml:space="preserve"> EQUIPO DE COMPUTO </v>
          </cell>
          <cell r="C130">
            <v>3413578.1191000002</v>
          </cell>
          <cell r="D130">
            <v>0</v>
          </cell>
          <cell r="E130">
            <v>0</v>
          </cell>
          <cell r="F130">
            <v>0</v>
          </cell>
          <cell r="G130">
            <v>3413578.1191000002</v>
          </cell>
          <cell r="H130">
            <v>0</v>
          </cell>
        </row>
        <row r="131">
          <cell r="A131" t="str">
            <v>1.1.2.1.2.5.1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1.1.2.1.2.5.1.1</v>
          </cell>
          <cell r="B132" t="str">
            <v>EQUIPO DE COMPUTO</v>
          </cell>
          <cell r="C132">
            <v>3378583.3</v>
          </cell>
          <cell r="D132">
            <v>0</v>
          </cell>
          <cell r="E132">
            <v>0</v>
          </cell>
          <cell r="F132">
            <v>0</v>
          </cell>
          <cell r="G132">
            <v>3378583.3</v>
          </cell>
          <cell r="H132">
            <v>0</v>
          </cell>
        </row>
        <row r="133">
          <cell r="A133" t="str">
            <v>1.1.2.1.2.16</v>
          </cell>
          <cell r="B133" t="str">
            <v xml:space="preserve"> OTROS ACTIVOS FIJOS </v>
          </cell>
          <cell r="C133">
            <v>25900</v>
          </cell>
          <cell r="D133">
            <v>0</v>
          </cell>
          <cell r="E133">
            <v>0</v>
          </cell>
          <cell r="F133">
            <v>0</v>
          </cell>
          <cell r="G133">
            <v>25900</v>
          </cell>
          <cell r="H133">
            <v>0</v>
          </cell>
        </row>
        <row r="134">
          <cell r="A134" t="str">
            <v>1.1.2.1.2.16.1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1.1.2.1.2.16.1.4</v>
          </cell>
          <cell r="B135" t="str">
            <v>OTROS ACTIVOS FIJOS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1.1.2.1.3</v>
          </cell>
          <cell r="B136" t="str">
            <v xml:space="preserve"> DEPRECIACIONES ACUMULADAS </v>
          </cell>
          <cell r="C136">
            <v>0</v>
          </cell>
          <cell r="D136">
            <v>7755934.838699962</v>
          </cell>
          <cell r="E136">
            <v>0</v>
          </cell>
          <cell r="F136">
            <v>64130.762500000041</v>
          </cell>
          <cell r="G136">
            <v>0</v>
          </cell>
          <cell r="H136">
            <v>7820065.6011999622</v>
          </cell>
        </row>
        <row r="137">
          <cell r="A137" t="str">
            <v>1.1.2.1.3.2</v>
          </cell>
          <cell r="B137" t="str">
            <v>DEPRECIACION ACUMULADA DE MAQUINARIA  Y EQUIPO</v>
          </cell>
          <cell r="C137">
            <v>0</v>
          </cell>
          <cell r="D137">
            <v>4252015.1654999889</v>
          </cell>
          <cell r="E137">
            <v>0</v>
          </cell>
          <cell r="F137">
            <v>62203.433800000043</v>
          </cell>
          <cell r="G137">
            <v>0</v>
          </cell>
          <cell r="H137">
            <v>4314218.5992999887</v>
          </cell>
        </row>
        <row r="138">
          <cell r="A138" t="str">
            <v>1.1.2.1.3.3</v>
          </cell>
          <cell r="B138" t="str">
            <v>DEPRECIACION ACUMULADA DE EQUIPO DE TRANSPORTE</v>
          </cell>
          <cell r="C138">
            <v>0</v>
          </cell>
          <cell r="D138">
            <v>67071.675999999978</v>
          </cell>
          <cell r="E138">
            <v>0</v>
          </cell>
          <cell r="F138">
            <v>1559.806</v>
          </cell>
          <cell r="G138">
            <v>0</v>
          </cell>
          <cell r="H138">
            <v>68631.481999999975</v>
          </cell>
        </row>
        <row r="139">
          <cell r="A139" t="str">
            <v>1.1.2.1.3.4</v>
          </cell>
          <cell r="B139" t="str">
            <v>DEPRECIACION ACUMULADA DE MOBILIARIO Y EQUIPO DE OFICINA</v>
          </cell>
          <cell r="C139">
            <v>0</v>
          </cell>
          <cell r="D139">
            <v>7158.1195000000107</v>
          </cell>
          <cell r="E139">
            <v>0</v>
          </cell>
          <cell r="F139">
            <v>102.9757</v>
          </cell>
          <cell r="G139">
            <v>0</v>
          </cell>
          <cell r="H139">
            <v>7261.0952000000107</v>
          </cell>
        </row>
        <row r="140">
          <cell r="A140" t="str">
            <v>1.1.2.1.3.5</v>
          </cell>
          <cell r="B140" t="str">
            <v>DEPRECIACION ACUMULADA DE EQUIPO DE COMPUTO</v>
          </cell>
          <cell r="C140">
            <v>0</v>
          </cell>
          <cell r="D140">
            <v>3403789.8776999731</v>
          </cell>
          <cell r="E140">
            <v>0</v>
          </cell>
          <cell r="F140">
            <v>264.54700000000003</v>
          </cell>
          <cell r="G140">
            <v>0</v>
          </cell>
          <cell r="H140">
            <v>3404054.4246999728</v>
          </cell>
        </row>
        <row r="141">
          <cell r="A141" t="str">
            <v>1.1.2.1.3.16</v>
          </cell>
          <cell r="B141" t="str">
            <v>DEPRECIACION ACUMULADA DE OTROS ACTIVOS FIJOS</v>
          </cell>
          <cell r="C141">
            <v>0</v>
          </cell>
          <cell r="D141">
            <v>25900</v>
          </cell>
          <cell r="E141">
            <v>0</v>
          </cell>
          <cell r="F141">
            <v>0</v>
          </cell>
          <cell r="G141">
            <v>0</v>
          </cell>
          <cell r="H141">
            <v>25900</v>
          </cell>
        </row>
        <row r="142">
          <cell r="A142" t="str">
            <v>1.1.2.5</v>
          </cell>
          <cell r="B142" t="str">
            <v xml:space="preserve"> OTROS ACTIVOS A LARGO PLAZO </v>
          </cell>
          <cell r="C142">
            <v>86930.44</v>
          </cell>
          <cell r="D142">
            <v>0</v>
          </cell>
          <cell r="E142">
            <v>0</v>
          </cell>
          <cell r="F142">
            <v>0</v>
          </cell>
          <cell r="G142">
            <v>86930.44</v>
          </cell>
          <cell r="H142">
            <v>0</v>
          </cell>
        </row>
        <row r="143">
          <cell r="A143" t="str">
            <v>1.1.2.5.7</v>
          </cell>
          <cell r="B143" t="str">
            <v xml:space="preserve"> DEPOSITOS EN GARANTIA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1.1.2.5.7.2</v>
          </cell>
          <cell r="B144" t="str">
            <v xml:space="preserve"> DEPOSITOS EN GARANTIA DE ARRENDAMIENTO DE BIENES INMUEBLES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1.1.2.5.7.2.1</v>
          </cell>
          <cell r="B145" t="str">
            <v xml:space="preserve">DEPOSITOS EN GARANTIA 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1.2</v>
          </cell>
          <cell r="B146" t="str">
            <v xml:space="preserve"> PASIVO </v>
          </cell>
          <cell r="C146">
            <v>0</v>
          </cell>
          <cell r="D146">
            <v>16372787.86160288</v>
          </cell>
          <cell r="E146">
            <v>3558251.9753755182</v>
          </cell>
          <cell r="F146">
            <v>6971559.0140075181</v>
          </cell>
          <cell r="G146">
            <v>0</v>
          </cell>
          <cell r="H146">
            <v>19786094.900234893</v>
          </cell>
        </row>
        <row r="147">
          <cell r="A147" t="str">
            <v>1.2.1</v>
          </cell>
          <cell r="B147" t="str">
            <v xml:space="preserve"> PASIVOS A CORTO PLAZO </v>
          </cell>
          <cell r="C147">
            <v>0</v>
          </cell>
          <cell r="D147">
            <v>16372787.86160288</v>
          </cell>
          <cell r="E147">
            <v>3558251.9753755182</v>
          </cell>
          <cell r="F147">
            <v>6971559.0140075181</v>
          </cell>
          <cell r="G147">
            <v>0</v>
          </cell>
          <cell r="H147">
            <v>19786094.900234893</v>
          </cell>
        </row>
        <row r="148">
          <cell r="A148" t="str">
            <v>1.2.1.1</v>
          </cell>
          <cell r="B148" t="str">
            <v xml:space="preserve"> PROVEEDORES </v>
          </cell>
          <cell r="C148">
            <v>0</v>
          </cell>
          <cell r="D148">
            <v>14296900.227706071</v>
          </cell>
          <cell r="E148">
            <v>1484199.1082000001</v>
          </cell>
          <cell r="F148">
            <v>5585257.6407000003</v>
          </cell>
          <cell r="G148">
            <v>0</v>
          </cell>
          <cell r="H148">
            <v>18397958.760206085</v>
          </cell>
        </row>
        <row r="149">
          <cell r="A149" t="str">
            <v>1.2.1.1.1</v>
          </cell>
          <cell r="B149" t="str">
            <v xml:space="preserve"> PROVEEDORES NACIONALES </v>
          </cell>
          <cell r="C149">
            <v>0</v>
          </cell>
          <cell r="D149">
            <v>14296900.227706071</v>
          </cell>
          <cell r="E149">
            <v>1484199.1082000001</v>
          </cell>
          <cell r="F149">
            <v>5585257.6407000003</v>
          </cell>
          <cell r="G149">
            <v>0</v>
          </cell>
          <cell r="H149">
            <v>18397958.760206085</v>
          </cell>
        </row>
        <row r="150">
          <cell r="A150" t="str">
            <v>1.2.1.1.1.1</v>
          </cell>
          <cell r="B150" t="str">
            <v xml:space="preserve">ARTROMED SA DE CV  </v>
          </cell>
          <cell r="C150">
            <v>0</v>
          </cell>
          <cell r="D150">
            <v>1070954.9199999981</v>
          </cell>
          <cell r="E150">
            <v>117832.8</v>
          </cell>
          <cell r="F150">
            <v>149721.20000000001</v>
          </cell>
          <cell r="G150">
            <v>0</v>
          </cell>
          <cell r="H150">
            <v>1102843.319999998</v>
          </cell>
        </row>
        <row r="151">
          <cell r="A151" t="str">
            <v>1.2.1.1.1.2</v>
          </cell>
          <cell r="B151" t="str">
            <v xml:space="preserve">TEMPO MEDICAL, SA DE CV  </v>
          </cell>
          <cell r="C151">
            <v>0</v>
          </cell>
          <cell r="D151">
            <v>15080</v>
          </cell>
          <cell r="E151">
            <v>15080</v>
          </cell>
          <cell r="F151">
            <v>5568</v>
          </cell>
          <cell r="G151">
            <v>0</v>
          </cell>
          <cell r="H151">
            <v>5568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1149584.8382997811</v>
          </cell>
          <cell r="E152">
            <v>456016.26000000013</v>
          </cell>
          <cell r="F152">
            <v>4553690.2601999994</v>
          </cell>
          <cell r="G152">
            <v>0</v>
          </cell>
          <cell r="H152">
            <v>5247258.8384997807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37653.599999999999</v>
          </cell>
          <cell r="G154">
            <v>0</v>
          </cell>
          <cell r="H154">
            <v>37654.599999999067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340</v>
          </cell>
          <cell r="F155">
            <v>340</v>
          </cell>
          <cell r="G155">
            <v>0</v>
          </cell>
          <cell r="H155">
            <v>0</v>
          </cell>
        </row>
        <row r="156">
          <cell r="A156" t="str">
            <v>1.2.1.1.1.7</v>
          </cell>
          <cell r="B156" t="str">
            <v xml:space="preserve">CRESTA NARVARTE S.A. DE C.V.  </v>
          </cell>
          <cell r="C156">
            <v>0</v>
          </cell>
          <cell r="D156">
            <v>0</v>
          </cell>
          <cell r="E156">
            <v>146885</v>
          </cell>
          <cell r="F156">
            <v>146885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53303.160000000149</v>
          </cell>
          <cell r="E157">
            <v>239018.25</v>
          </cell>
          <cell r="F157">
            <v>239018.25</v>
          </cell>
          <cell r="G157">
            <v>0</v>
          </cell>
          <cell r="H157">
            <v>53303.160000000149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5459.04</v>
          </cell>
          <cell r="F158">
            <v>5459.0401000000002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348.00039999978617</v>
          </cell>
          <cell r="E160">
            <v>7569</v>
          </cell>
          <cell r="F160">
            <v>7569</v>
          </cell>
          <cell r="G160">
            <v>0</v>
          </cell>
          <cell r="H160">
            <v>348.00039999978617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30000</v>
          </cell>
          <cell r="F161">
            <v>31590</v>
          </cell>
          <cell r="G161">
            <v>0</v>
          </cell>
          <cell r="H161">
            <v>1590.000900000101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150800</v>
          </cell>
          <cell r="F164">
            <v>150800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0</v>
          </cell>
          <cell r="E166">
            <v>8700</v>
          </cell>
          <cell r="F166">
            <v>8700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518.00130000000354</v>
          </cell>
          <cell r="E167">
            <v>3740.670000000001</v>
          </cell>
          <cell r="F167">
            <v>3740.670000000001</v>
          </cell>
          <cell r="G167">
            <v>0</v>
          </cell>
          <cell r="H167">
            <v>518.00130000000354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31</v>
          </cell>
          <cell r="E168">
            <v>127</v>
          </cell>
          <cell r="F168">
            <v>496</v>
          </cell>
          <cell r="G168">
            <v>0</v>
          </cell>
          <cell r="H168">
            <v>400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20294.080000000009</v>
          </cell>
          <cell r="E169">
            <v>0</v>
          </cell>
          <cell r="F169">
            <v>0</v>
          </cell>
          <cell r="G169">
            <v>0</v>
          </cell>
          <cell r="H169">
            <v>20294.080000000009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3176</v>
          </cell>
          <cell r="F170">
            <v>3176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35037.70120000001</v>
          </cell>
          <cell r="E171">
            <v>20687.07</v>
          </cell>
          <cell r="F171">
            <v>20687.070100000001</v>
          </cell>
          <cell r="G171">
            <v>0</v>
          </cell>
          <cell r="H171">
            <v>35037.701300000015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1.2.1.1.1.38</v>
          </cell>
          <cell r="B173" t="str">
            <v xml:space="preserve">CABLEVISION S.A. DE C.V.  </v>
          </cell>
          <cell r="C173">
            <v>0</v>
          </cell>
          <cell r="D173">
            <v>0</v>
          </cell>
          <cell r="E173">
            <v>0</v>
          </cell>
          <cell r="F173">
            <v>209</v>
          </cell>
          <cell r="G173">
            <v>0</v>
          </cell>
          <cell r="H173">
            <v>209</v>
          </cell>
        </row>
        <row r="174">
          <cell r="A174" t="str">
            <v>1.2.1.1.1.41</v>
          </cell>
          <cell r="B174" t="str">
            <v xml:space="preserve">I+D MEXICO S.A DE C.V.  </v>
          </cell>
          <cell r="C174">
            <v>0</v>
          </cell>
          <cell r="D174">
            <v>500</v>
          </cell>
          <cell r="E174">
            <v>6500</v>
          </cell>
          <cell r="F174">
            <v>10500</v>
          </cell>
          <cell r="G174">
            <v>0</v>
          </cell>
          <cell r="H174">
            <v>4500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903.78</v>
          </cell>
          <cell r="F175">
            <v>903.78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0</v>
          </cell>
          <cell r="F176">
            <v>1185.0300999999999</v>
          </cell>
          <cell r="G176">
            <v>0</v>
          </cell>
          <cell r="H176">
            <v>1185.0312999999769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208.00060000000121</v>
          </cell>
          <cell r="E177">
            <v>208</v>
          </cell>
          <cell r="F177">
            <v>601</v>
          </cell>
          <cell r="G177">
            <v>0</v>
          </cell>
          <cell r="H177">
            <v>601.00060000000121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6402.0200000001059</v>
          </cell>
          <cell r="E178">
            <v>6402.02</v>
          </cell>
          <cell r="F178">
            <v>19206.060000000001</v>
          </cell>
          <cell r="G178">
            <v>0</v>
          </cell>
          <cell r="H178">
            <v>19206.060000000107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11008237.739656553</v>
          </cell>
          <cell r="E179">
            <v>147836.17809999999</v>
          </cell>
          <cell r="F179">
            <v>0</v>
          </cell>
          <cell r="G179">
            <v>0</v>
          </cell>
          <cell r="H179">
            <v>10860401.561556553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14179.280000000028</v>
          </cell>
          <cell r="E180">
            <v>0</v>
          </cell>
          <cell r="F180">
            <v>46446.400000000001</v>
          </cell>
          <cell r="G180">
            <v>0</v>
          </cell>
          <cell r="H180">
            <v>60625.680000000029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1.2.1.1.1.76</v>
          </cell>
          <cell r="B183" t="str">
            <v xml:space="preserve">CFE SUMINISTRADOR DE SERVICIOS BASICOS  </v>
          </cell>
          <cell r="C183">
            <v>0</v>
          </cell>
          <cell r="D183">
            <v>704.38000000000056</v>
          </cell>
          <cell r="E183">
            <v>525.35</v>
          </cell>
          <cell r="F183">
            <v>529.61</v>
          </cell>
          <cell r="G183">
            <v>0</v>
          </cell>
          <cell r="H183">
            <v>708.64000000000055</v>
          </cell>
        </row>
        <row r="184">
          <cell r="A184" t="str">
            <v>1.2.1.1.1.80</v>
          </cell>
          <cell r="B184" t="str">
            <v xml:space="preserve">MERAKI BARRAGAN DISTRIBUIDORES SA DE CV  </v>
          </cell>
          <cell r="C184">
            <v>0</v>
          </cell>
          <cell r="D184">
            <v>6392.3002000000051</v>
          </cell>
          <cell r="E184">
            <v>7993.530099999999</v>
          </cell>
          <cell r="F184">
            <v>2583.2401</v>
          </cell>
          <cell r="G184">
            <v>0</v>
          </cell>
          <cell r="H184">
            <v>982.01020000000608</v>
          </cell>
        </row>
        <row r="185">
          <cell r="A185" t="str">
            <v>1.2.1.1.1.84</v>
          </cell>
          <cell r="B185" t="str">
            <v xml:space="preserve">Miranda Lagunas y Asociados S.C.  </v>
          </cell>
          <cell r="C185">
            <v>0</v>
          </cell>
          <cell r="D185">
            <v>132008</v>
          </cell>
          <cell r="E185">
            <v>0</v>
          </cell>
          <cell r="F185">
            <v>17864</v>
          </cell>
          <cell r="G185">
            <v>0</v>
          </cell>
          <cell r="H185">
            <v>149872</v>
          </cell>
        </row>
        <row r="186">
          <cell r="A186" t="str">
            <v>1.2.1.1.1.85</v>
          </cell>
          <cell r="B186" t="str">
            <v xml:space="preserve">AB&amp;amp;C LEASING DE MEXICO SAPI DE CV  </v>
          </cell>
          <cell r="C186">
            <v>0</v>
          </cell>
          <cell r="D186">
            <v>0</v>
          </cell>
          <cell r="E186">
            <v>11004.47</v>
          </cell>
          <cell r="F186">
            <v>11004.47</v>
          </cell>
          <cell r="G186">
            <v>0</v>
          </cell>
          <cell r="H186">
            <v>0</v>
          </cell>
        </row>
        <row r="187">
          <cell r="A187" t="str">
            <v>1.2.1.1.1.93</v>
          </cell>
          <cell r="B187" t="str">
            <v xml:space="preserve">AUTOBUSES DE LA PIEDAD S.A DE C.V  </v>
          </cell>
          <cell r="C187">
            <v>0</v>
          </cell>
          <cell r="D187">
            <v>0</v>
          </cell>
          <cell r="E187">
            <v>0</v>
          </cell>
          <cell r="F187">
            <v>97.5</v>
          </cell>
          <cell r="G187">
            <v>0</v>
          </cell>
          <cell r="H187">
            <v>97.499900000002526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498.00009999999747</v>
          </cell>
          <cell r="E188">
            <v>498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1.2.1.1.1.113</v>
          </cell>
          <cell r="B189" t="str">
            <v xml:space="preserve">NEDIFE SA DE CV  </v>
          </cell>
          <cell r="C189">
            <v>0</v>
          </cell>
          <cell r="D189">
            <v>0</v>
          </cell>
          <cell r="E189">
            <v>2111.1999999999998</v>
          </cell>
          <cell r="F189">
            <v>2111.1999999999998</v>
          </cell>
          <cell r="G189">
            <v>0</v>
          </cell>
          <cell r="H189">
            <v>0</v>
          </cell>
        </row>
        <row r="190">
          <cell r="A190" t="str">
            <v>1.2.1.1.1.134</v>
          </cell>
          <cell r="B190" t="str">
            <v xml:space="preserve">CESAR VELAZQUEZ MERIN  </v>
          </cell>
          <cell r="C190">
            <v>0</v>
          </cell>
          <cell r="D190">
            <v>2640</v>
          </cell>
          <cell r="E190">
            <v>0</v>
          </cell>
          <cell r="F190">
            <v>0</v>
          </cell>
          <cell r="G190">
            <v>0</v>
          </cell>
          <cell r="H190">
            <v>2640</v>
          </cell>
        </row>
        <row r="191">
          <cell r="A191" t="str">
            <v>1.2.1.1.1.150</v>
          </cell>
          <cell r="B191" t="str">
            <v xml:space="preserve">PARK AUTO, S.A. DE C.V.  </v>
          </cell>
          <cell r="C191">
            <v>0</v>
          </cell>
          <cell r="D191">
            <v>0</v>
          </cell>
          <cell r="E191">
            <v>0</v>
          </cell>
          <cell r="F191">
            <v>116</v>
          </cell>
          <cell r="G191">
            <v>0</v>
          </cell>
          <cell r="H191">
            <v>116</v>
          </cell>
        </row>
        <row r="192">
          <cell r="A192" t="str">
            <v>1.2.1.1.1.157</v>
          </cell>
          <cell r="B192" t="str">
            <v xml:space="preserve">Concesionaria Mexiquense, S.A. DE C.V.  </v>
          </cell>
          <cell r="C192">
            <v>0</v>
          </cell>
          <cell r="D192">
            <v>52</v>
          </cell>
          <cell r="E192">
            <v>155.99</v>
          </cell>
          <cell r="F192">
            <v>103.99</v>
          </cell>
          <cell r="G192">
            <v>0</v>
          </cell>
          <cell r="H192">
            <v>0</v>
          </cell>
        </row>
        <row r="193">
          <cell r="A193" t="str">
            <v>1.2.1.1.1.173</v>
          </cell>
          <cell r="B193" t="str">
            <v xml:space="preserve">PROMOTORA Y ADMINISTRADORA DE CARRETERAS, S.A. DE C.V.  </v>
          </cell>
          <cell r="C193">
            <v>0</v>
          </cell>
          <cell r="D193">
            <v>0</v>
          </cell>
          <cell r="E193">
            <v>91</v>
          </cell>
          <cell r="F193">
            <v>91</v>
          </cell>
          <cell r="G193">
            <v>0</v>
          </cell>
          <cell r="H193">
            <v>0</v>
          </cell>
        </row>
        <row r="194">
          <cell r="A194" t="str">
            <v>1.2.1.1.1.178</v>
          </cell>
          <cell r="B194" t="str">
            <v xml:space="preserve">ADT Private Security Services de México S.A. de C.V.  </v>
          </cell>
          <cell r="C194">
            <v>0</v>
          </cell>
          <cell r="D194">
            <v>1463.1699999999983</v>
          </cell>
          <cell r="E194">
            <v>1463.17</v>
          </cell>
          <cell r="F194">
            <v>1463.17</v>
          </cell>
          <cell r="G194">
            <v>0</v>
          </cell>
          <cell r="H194">
            <v>1463.1699999999983</v>
          </cell>
        </row>
        <row r="195">
          <cell r="A195" t="str">
            <v>1.2.1.1.1.179</v>
          </cell>
          <cell r="B195" t="str">
            <v xml:space="preserve">DIGITAL SOLUTIONS AMERICAS S DE RL DE CV  </v>
          </cell>
          <cell r="C195">
            <v>0</v>
          </cell>
          <cell r="D195">
            <v>0</v>
          </cell>
          <cell r="E195">
            <v>20</v>
          </cell>
          <cell r="F195">
            <v>20</v>
          </cell>
          <cell r="G195">
            <v>0</v>
          </cell>
          <cell r="H195">
            <v>0</v>
          </cell>
        </row>
        <row r="196">
          <cell r="A196" t="str">
            <v>1.2.1.1.1.184</v>
          </cell>
          <cell r="B196" t="str">
            <v xml:space="preserve">GRUPO HOTELERO H C SA DE CV.  </v>
          </cell>
          <cell r="C196">
            <v>0</v>
          </cell>
          <cell r="D196">
            <v>0</v>
          </cell>
          <cell r="E196">
            <v>300</v>
          </cell>
          <cell r="F196">
            <v>300</v>
          </cell>
          <cell r="G196">
            <v>0</v>
          </cell>
          <cell r="H196">
            <v>0</v>
          </cell>
        </row>
        <row r="197">
          <cell r="A197" t="str">
            <v>1.2.1.1.1.187</v>
          </cell>
          <cell r="B197" t="str">
            <v xml:space="preserve">CADENA COMERCIAL OXXO, S.A. DE C.V.  </v>
          </cell>
          <cell r="C197">
            <v>0</v>
          </cell>
          <cell r="D197">
            <v>-252</v>
          </cell>
          <cell r="E197">
            <v>197</v>
          </cell>
          <cell r="F197">
            <v>422</v>
          </cell>
          <cell r="G197">
            <v>0</v>
          </cell>
          <cell r="H197">
            <v>-27</v>
          </cell>
        </row>
        <row r="198">
          <cell r="A198" t="str">
            <v>1.2.1.1.1.230</v>
          </cell>
          <cell r="B198" t="str">
            <v xml:space="preserve">OTROS GASTOS  </v>
          </cell>
          <cell r="C198">
            <v>0</v>
          </cell>
          <cell r="D198">
            <v>324.99999999999955</v>
          </cell>
          <cell r="E198">
            <v>0</v>
          </cell>
          <cell r="F198">
            <v>0</v>
          </cell>
          <cell r="G198">
            <v>0</v>
          </cell>
          <cell r="H198">
            <v>324.99999999999955</v>
          </cell>
        </row>
        <row r="199">
          <cell r="A199" t="str">
            <v>1.2.1.1.1.241</v>
          </cell>
          <cell r="B199" t="str">
            <v xml:space="preserve">CFC CONCESIONES, S.A. DE C.V.  </v>
          </cell>
          <cell r="C199">
            <v>0</v>
          </cell>
          <cell r="D199">
            <v>0</v>
          </cell>
          <cell r="E199">
            <v>85</v>
          </cell>
          <cell r="F199">
            <v>85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148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1.2.1.1.1.272</v>
          </cell>
          <cell r="B201" t="str">
            <v xml:space="preserve">SERVICIENTIFICA-MEDICA S.A. DE C.V.  </v>
          </cell>
          <cell r="C201">
            <v>0</v>
          </cell>
          <cell r="D201">
            <v>5145.760000000002</v>
          </cell>
          <cell r="E201">
            <v>0</v>
          </cell>
          <cell r="F201">
            <v>0</v>
          </cell>
          <cell r="G201">
            <v>0</v>
          </cell>
          <cell r="H201">
            <v>5145.760000000002</v>
          </cell>
        </row>
        <row r="202">
          <cell r="A202" t="str">
            <v>1.2.1.1.1.275</v>
          </cell>
          <cell r="B202" t="str">
            <v xml:space="preserve">JESUS ENRIQUE DE LA CRUZ CASTILLO  </v>
          </cell>
          <cell r="C202">
            <v>0</v>
          </cell>
          <cell r="D202">
            <v>180</v>
          </cell>
          <cell r="E202">
            <v>323</v>
          </cell>
          <cell r="F202">
            <v>143</v>
          </cell>
          <cell r="G202">
            <v>0</v>
          </cell>
          <cell r="H202">
            <v>0</v>
          </cell>
        </row>
        <row r="203">
          <cell r="A203" t="str">
            <v>1.2.1.1.1.279</v>
          </cell>
          <cell r="B203" t="str">
            <v xml:space="preserve">LANCETA HG, S.A. DE C.V.  </v>
          </cell>
          <cell r="C203">
            <v>0</v>
          </cell>
          <cell r="D203">
            <v>1521.3499999999995</v>
          </cell>
          <cell r="E203">
            <v>0</v>
          </cell>
          <cell r="F203">
            <v>0</v>
          </cell>
          <cell r="G203">
            <v>0</v>
          </cell>
          <cell r="H203">
            <v>1521.3499999999995</v>
          </cell>
        </row>
        <row r="204">
          <cell r="A204" t="str">
            <v>1.2.1.1.1.300</v>
          </cell>
          <cell r="B204" t="str">
            <v xml:space="preserve">BRILOS DE MÉXICO S.A. DE C.V.  </v>
          </cell>
          <cell r="C204">
            <v>0</v>
          </cell>
          <cell r="D204">
            <v>34474.060299999896</v>
          </cell>
          <cell r="E204">
            <v>0</v>
          </cell>
          <cell r="F204">
            <v>0</v>
          </cell>
          <cell r="G204">
            <v>0</v>
          </cell>
          <cell r="H204">
            <v>34474.060299999896</v>
          </cell>
        </row>
        <row r="205">
          <cell r="A205" t="str">
            <v>1.2.1.1.1.320</v>
          </cell>
          <cell r="B205" t="str">
            <v xml:space="preserve">GRUPO CAFISON S.A. DE C.V. (ANGEL URRAZA)  </v>
          </cell>
          <cell r="C205">
            <v>0</v>
          </cell>
          <cell r="D205">
            <v>0</v>
          </cell>
          <cell r="E205">
            <v>8664.64</v>
          </cell>
          <cell r="F205">
            <v>9264.64</v>
          </cell>
          <cell r="G205">
            <v>0</v>
          </cell>
          <cell r="H205">
            <v>600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180</v>
          </cell>
          <cell r="E206">
            <v>180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1.2.1.1.1.375</v>
          </cell>
          <cell r="B207" t="str">
            <v xml:space="preserve">DISTRIBUIDORA DE LOZA CRISTALERIA Y PELTRE SA DE CV  </v>
          </cell>
          <cell r="C207">
            <v>0</v>
          </cell>
          <cell r="D207">
            <v>0</v>
          </cell>
          <cell r="E207">
            <v>736</v>
          </cell>
          <cell r="F207">
            <v>736</v>
          </cell>
          <cell r="G207">
            <v>0</v>
          </cell>
          <cell r="H207">
            <v>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3717.53</v>
          </cell>
          <cell r="F209">
            <v>3717.53</v>
          </cell>
          <cell r="G209">
            <v>0</v>
          </cell>
          <cell r="H209">
            <v>0</v>
          </cell>
        </row>
        <row r="210">
          <cell r="A210" t="str">
            <v>1.2.1.1.1.449</v>
          </cell>
          <cell r="B210" t="str">
            <v xml:space="preserve">SISTEMA DE AUTOPISTAS AEROPUERTOS SERVICIOS CONEXOS Y AUXILIARES DEL ESTADO DE MEXICO  </v>
          </cell>
          <cell r="C210">
            <v>0</v>
          </cell>
          <cell r="D210">
            <v>0</v>
          </cell>
          <cell r="E210">
            <v>34</v>
          </cell>
          <cell r="F210">
            <v>34</v>
          </cell>
          <cell r="G210">
            <v>0</v>
          </cell>
          <cell r="H210">
            <v>0</v>
          </cell>
        </row>
        <row r="211">
          <cell r="A211" t="str">
            <v>1.2.1.1.1.460</v>
          </cell>
          <cell r="B211" t="str">
            <v xml:space="preserve">AESA ADMINISTRADORA DE ESTACIONAMIENTOS, S.A. DE C.V.  </v>
          </cell>
          <cell r="C211">
            <v>0</v>
          </cell>
          <cell r="D211">
            <v>0</v>
          </cell>
          <cell r="E211">
            <v>0</v>
          </cell>
          <cell r="F211">
            <v>44</v>
          </cell>
          <cell r="G211">
            <v>0</v>
          </cell>
          <cell r="H211">
            <v>44</v>
          </cell>
        </row>
        <row r="212">
          <cell r="A212" t="str">
            <v>1.2.1.1.1.476</v>
          </cell>
          <cell r="B212" t="str">
            <v xml:space="preserve">FID 1967 TRAMO CARRETERO TOLUCA-ATLACOMULCO  </v>
          </cell>
          <cell r="C212">
            <v>0</v>
          </cell>
          <cell r="D212">
            <v>0</v>
          </cell>
          <cell r="E212">
            <v>44</v>
          </cell>
          <cell r="F212">
            <v>44</v>
          </cell>
          <cell r="G212">
            <v>0</v>
          </cell>
          <cell r="H212">
            <v>0</v>
          </cell>
        </row>
        <row r="213">
          <cell r="A213" t="str">
            <v>1.2.1.1.1.489</v>
          </cell>
          <cell r="B213" t="str">
            <v xml:space="preserve">RANVER S.A. DE C.V.  </v>
          </cell>
          <cell r="C213">
            <v>0</v>
          </cell>
          <cell r="D213">
            <v>0</v>
          </cell>
          <cell r="E213">
            <v>108</v>
          </cell>
          <cell r="F213">
            <v>108</v>
          </cell>
          <cell r="G213">
            <v>0</v>
          </cell>
          <cell r="H213">
            <v>0</v>
          </cell>
        </row>
        <row r="214">
          <cell r="A214" t="str">
            <v>1.2.1.1.1.495</v>
          </cell>
          <cell r="B214" t="str">
            <v xml:space="preserve">95/24 México, S. de R. L. de C. V.  </v>
          </cell>
          <cell r="C214">
            <v>0</v>
          </cell>
          <cell r="D214">
            <v>0</v>
          </cell>
          <cell r="E214">
            <v>0</v>
          </cell>
          <cell r="F214">
            <v>970</v>
          </cell>
          <cell r="G214">
            <v>0</v>
          </cell>
          <cell r="H214">
            <v>970</v>
          </cell>
        </row>
        <row r="215">
          <cell r="A215" t="str">
            <v>1.2.1.1.1.506</v>
          </cell>
          <cell r="B215" t="str">
            <v xml:space="preserve">MARIA CATALINA ALDAZ SORIANO  </v>
          </cell>
          <cell r="C215">
            <v>0</v>
          </cell>
          <cell r="D215">
            <v>400</v>
          </cell>
          <cell r="E215">
            <v>1187.5</v>
          </cell>
          <cell r="F215">
            <v>787.5</v>
          </cell>
          <cell r="G215">
            <v>0</v>
          </cell>
          <cell r="H215">
            <v>0</v>
          </cell>
        </row>
        <row r="216">
          <cell r="A216" t="str">
            <v>1.2.1.1.1.515</v>
          </cell>
          <cell r="B216" t="str">
            <v xml:space="preserve">INTER MEDICA SOLUTIONS DM S.A. DE C.V.  </v>
          </cell>
          <cell r="C216">
            <v>0</v>
          </cell>
          <cell r="D216">
            <v>22927.239999999998</v>
          </cell>
          <cell r="E216">
            <v>0</v>
          </cell>
          <cell r="F216">
            <v>0</v>
          </cell>
          <cell r="G216">
            <v>0</v>
          </cell>
          <cell r="H216">
            <v>22927.239999999998</v>
          </cell>
        </row>
        <row r="217">
          <cell r="A217" t="str">
            <v>1.2.1.1.1.553</v>
          </cell>
          <cell r="B217" t="str">
            <v xml:space="preserve">SEGUROS BBVA BANCOMER SA DE CV GRUPO FINANCIERO BBVA BANCOMER  </v>
          </cell>
          <cell r="C217">
            <v>0</v>
          </cell>
          <cell r="D217">
            <v>0</v>
          </cell>
          <cell r="E217">
            <v>1461.44</v>
          </cell>
          <cell r="F217">
            <v>8319.3599999999988</v>
          </cell>
          <cell r="G217">
            <v>0</v>
          </cell>
          <cell r="H217">
            <v>6857.9200000000092</v>
          </cell>
        </row>
        <row r="218">
          <cell r="A218" t="str">
            <v>1.2.1.1.1.560</v>
          </cell>
          <cell r="B218" t="str">
            <v xml:space="preserve">PMC PINTURAS SA DE CV  </v>
          </cell>
          <cell r="C218">
            <v>0</v>
          </cell>
          <cell r="D218">
            <v>137.5</v>
          </cell>
          <cell r="E218">
            <v>0</v>
          </cell>
          <cell r="F218">
            <v>0</v>
          </cell>
          <cell r="G218">
            <v>0</v>
          </cell>
          <cell r="H218">
            <v>137.5</v>
          </cell>
        </row>
        <row r="219">
          <cell r="A219" t="str">
            <v>1.2.1.1.1.562</v>
          </cell>
          <cell r="B219" t="str">
            <v xml:space="preserve">PLAYCLIP S DE RL DE CV  </v>
          </cell>
          <cell r="C219">
            <v>0</v>
          </cell>
          <cell r="D219">
            <v>675.3</v>
          </cell>
          <cell r="E219">
            <v>0</v>
          </cell>
          <cell r="F219">
            <v>0</v>
          </cell>
          <cell r="G219">
            <v>0</v>
          </cell>
          <cell r="H219">
            <v>675.3</v>
          </cell>
        </row>
        <row r="220">
          <cell r="A220" t="str">
            <v>1.2.1.1.1.563</v>
          </cell>
          <cell r="B220" t="str">
            <v xml:space="preserve">CABLEBOX S.A. DE C.V.  </v>
          </cell>
          <cell r="C220">
            <v>0</v>
          </cell>
          <cell r="D220">
            <v>696</v>
          </cell>
          <cell r="E220">
            <v>116</v>
          </cell>
          <cell r="F220">
            <v>116</v>
          </cell>
          <cell r="G220">
            <v>0</v>
          </cell>
          <cell r="H220">
            <v>696</v>
          </cell>
        </row>
        <row r="221">
          <cell r="A221" t="str">
            <v>1.2.1.1.1.571</v>
          </cell>
          <cell r="B221" t="str">
            <v xml:space="preserve">MOJO REAL ESTATE, SAPI. DE C.V.  </v>
          </cell>
          <cell r="C221">
            <v>0</v>
          </cell>
          <cell r="D221">
            <v>0</v>
          </cell>
          <cell r="E221">
            <v>66</v>
          </cell>
          <cell r="F221">
            <v>66</v>
          </cell>
          <cell r="G221">
            <v>0</v>
          </cell>
          <cell r="H221">
            <v>0</v>
          </cell>
        </row>
        <row r="222">
          <cell r="A222" t="str">
            <v>1.2.1.1.1.572</v>
          </cell>
          <cell r="B222" t="str">
            <v xml:space="preserve">INMOBILIARIA HMG, SA DE CV  </v>
          </cell>
          <cell r="C222">
            <v>0</v>
          </cell>
          <cell r="D222">
            <v>0</v>
          </cell>
          <cell r="E222">
            <v>40</v>
          </cell>
          <cell r="F222">
            <v>40</v>
          </cell>
          <cell r="G222">
            <v>0</v>
          </cell>
          <cell r="H222">
            <v>0</v>
          </cell>
        </row>
        <row r="223">
          <cell r="A223" t="str">
            <v>1.2.1.1.1.589</v>
          </cell>
          <cell r="B223" t="str">
            <v xml:space="preserve">SERVICIO ORIENTAL SA DE CV  </v>
          </cell>
          <cell r="C223">
            <v>0</v>
          </cell>
          <cell r="D223">
            <v>0</v>
          </cell>
          <cell r="E223">
            <v>2078.1999999999998</v>
          </cell>
          <cell r="F223">
            <v>2078.1999999999998</v>
          </cell>
          <cell r="G223">
            <v>0</v>
          </cell>
          <cell r="H223">
            <v>0</v>
          </cell>
        </row>
        <row r="224">
          <cell r="A224" t="str">
            <v>1.2.1.1.1.598</v>
          </cell>
          <cell r="B224" t="str">
            <v xml:space="preserve">SALUCOM, S.A. DE C.V.  </v>
          </cell>
          <cell r="C224">
            <v>0</v>
          </cell>
          <cell r="D224">
            <v>0</v>
          </cell>
          <cell r="E224">
            <v>3592.02</v>
          </cell>
          <cell r="F224">
            <v>3592.02</v>
          </cell>
          <cell r="G224">
            <v>0</v>
          </cell>
          <cell r="H224">
            <v>0</v>
          </cell>
        </row>
        <row r="225">
          <cell r="A225" t="str">
            <v>1.2.1.1.1.614</v>
          </cell>
          <cell r="B225" t="str">
            <v xml:space="preserve">SERVICIOS SIMPA SA DE CV  </v>
          </cell>
          <cell r="C225">
            <v>0</v>
          </cell>
          <cell r="D225">
            <v>0</v>
          </cell>
          <cell r="E225">
            <v>0</v>
          </cell>
          <cell r="F225">
            <v>1000.29</v>
          </cell>
          <cell r="G225">
            <v>0</v>
          </cell>
          <cell r="H225">
            <v>1000.29</v>
          </cell>
        </row>
        <row r="226">
          <cell r="A226" t="str">
            <v>1.2.1.1.1.623</v>
          </cell>
          <cell r="B226" t="str">
            <v xml:space="preserve">ABARROTES TERUEL, S.A.  </v>
          </cell>
          <cell r="C226">
            <v>0</v>
          </cell>
          <cell r="D226">
            <v>0</v>
          </cell>
          <cell r="E226">
            <v>3462.91</v>
          </cell>
          <cell r="F226">
            <v>3462.91</v>
          </cell>
          <cell r="G226">
            <v>0</v>
          </cell>
          <cell r="H226">
            <v>0</v>
          </cell>
        </row>
        <row r="227">
          <cell r="A227" t="str">
            <v>1.2.1.1.1.625</v>
          </cell>
          <cell r="B227" t="str">
            <v xml:space="preserve">DOGO DEL CENTRO SA DE CV  </v>
          </cell>
          <cell r="C227">
            <v>0</v>
          </cell>
          <cell r="D227">
            <v>0</v>
          </cell>
          <cell r="E227">
            <v>0</v>
          </cell>
          <cell r="F227">
            <v>526.00009999999997</v>
          </cell>
          <cell r="G227">
            <v>0</v>
          </cell>
          <cell r="H227">
            <v>526.00009999999997</v>
          </cell>
        </row>
        <row r="228">
          <cell r="A228" t="str">
            <v>1.2.1.1.1.627</v>
          </cell>
          <cell r="B228" t="str">
            <v xml:space="preserve">CENTRO HOSPITALARIO MAC S.A. DE C.V.  </v>
          </cell>
          <cell r="C228">
            <v>0</v>
          </cell>
          <cell r="D228">
            <v>25</v>
          </cell>
          <cell r="E228">
            <v>25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1.2.1.1.1.641</v>
          </cell>
          <cell r="B229" t="str">
            <v xml:space="preserve">JOSE DE JESUS SOTELO GUZMAN  </v>
          </cell>
          <cell r="C229">
            <v>0</v>
          </cell>
          <cell r="D229">
            <v>0</v>
          </cell>
          <cell r="E229">
            <v>0</v>
          </cell>
          <cell r="F229">
            <v>406</v>
          </cell>
          <cell r="G229">
            <v>0</v>
          </cell>
          <cell r="H229">
            <v>406</v>
          </cell>
        </row>
        <row r="230">
          <cell r="A230" t="str">
            <v>1.2.1.1.1.655</v>
          </cell>
          <cell r="B230" t="str">
            <v xml:space="preserve">JAJOMAR, S.A. DE C.V.  </v>
          </cell>
          <cell r="C230">
            <v>0</v>
          </cell>
          <cell r="D230">
            <v>50</v>
          </cell>
          <cell r="E230">
            <v>50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1.2.1.1.1.664</v>
          </cell>
          <cell r="B231" t="str">
            <v xml:space="preserve">GHO COORDINADORA S A P I DE CV  </v>
          </cell>
          <cell r="C231">
            <v>0</v>
          </cell>
          <cell r="D231">
            <v>0</v>
          </cell>
          <cell r="E231">
            <v>0</v>
          </cell>
          <cell r="F231">
            <v>97.5</v>
          </cell>
          <cell r="G231">
            <v>0</v>
          </cell>
          <cell r="H231">
            <v>97.5</v>
          </cell>
        </row>
        <row r="232">
          <cell r="A232" t="str">
            <v>1.2.1.1.1.694</v>
          </cell>
          <cell r="B232" t="str">
            <v xml:space="preserve">ERICK JOSUE MARTINEZ MAYA  </v>
          </cell>
          <cell r="C232">
            <v>0</v>
          </cell>
          <cell r="D232">
            <v>0</v>
          </cell>
          <cell r="E232">
            <v>4408</v>
          </cell>
          <cell r="F232">
            <v>4408</v>
          </cell>
          <cell r="G232">
            <v>0</v>
          </cell>
          <cell r="H232">
            <v>0</v>
          </cell>
        </row>
        <row r="233">
          <cell r="A233" t="str">
            <v>1.2.1.1.1.695</v>
          </cell>
          <cell r="B233" t="str">
            <v xml:space="preserve">GILLIAN GARCIA TEUTLE  </v>
          </cell>
          <cell r="C233">
            <v>0</v>
          </cell>
          <cell r="D233">
            <v>0</v>
          </cell>
          <cell r="E233">
            <v>890</v>
          </cell>
          <cell r="F233">
            <v>890</v>
          </cell>
          <cell r="G233">
            <v>0</v>
          </cell>
          <cell r="H233">
            <v>0</v>
          </cell>
        </row>
        <row r="234">
          <cell r="A234" t="str">
            <v>1.2.1.1.1.696</v>
          </cell>
          <cell r="B234" t="str">
            <v xml:space="preserve">AUTOTRANSPORTES ORO GRAN TURISMO Y PRIMERA CLASE S.A DE C.V  </v>
          </cell>
          <cell r="C234">
            <v>0</v>
          </cell>
          <cell r="D234">
            <v>0</v>
          </cell>
          <cell r="E234">
            <v>46</v>
          </cell>
          <cell r="F234">
            <v>46</v>
          </cell>
          <cell r="G234">
            <v>0</v>
          </cell>
          <cell r="H234">
            <v>0</v>
          </cell>
        </row>
        <row r="235">
          <cell r="A235" t="str">
            <v>1.2.1.1.1.697</v>
          </cell>
          <cell r="B235" t="str">
            <v xml:space="preserve">ADRIAN GALVAN MARTINEZ  </v>
          </cell>
          <cell r="C235">
            <v>0</v>
          </cell>
          <cell r="D235">
            <v>0</v>
          </cell>
          <cell r="E235">
            <v>338</v>
          </cell>
          <cell r="F235">
            <v>338</v>
          </cell>
          <cell r="G235">
            <v>0</v>
          </cell>
          <cell r="H235">
            <v>0</v>
          </cell>
        </row>
        <row r="236">
          <cell r="A236" t="str">
            <v>1.2.1.1.1.698</v>
          </cell>
          <cell r="B236" t="str">
            <v xml:space="preserve">JHOANA ISELA ALVAREZ HERRERA  </v>
          </cell>
          <cell r="C236">
            <v>0</v>
          </cell>
          <cell r="D236">
            <v>0</v>
          </cell>
          <cell r="E236">
            <v>199.89</v>
          </cell>
          <cell r="F236">
            <v>199.89</v>
          </cell>
          <cell r="G236">
            <v>0</v>
          </cell>
          <cell r="H236">
            <v>0</v>
          </cell>
        </row>
        <row r="237">
          <cell r="A237" t="str">
            <v>1.2.1.1.1.699</v>
          </cell>
          <cell r="B237" t="str">
            <v xml:space="preserve">ADMINISTRADORA HISPANA DE ESTACIONAMIENTOS SA DE CV  </v>
          </cell>
          <cell r="C237">
            <v>0</v>
          </cell>
          <cell r="D237">
            <v>0</v>
          </cell>
          <cell r="E237">
            <v>20</v>
          </cell>
          <cell r="F237">
            <v>20</v>
          </cell>
          <cell r="G237">
            <v>0</v>
          </cell>
          <cell r="H237">
            <v>0</v>
          </cell>
        </row>
        <row r="238">
          <cell r="A238" t="str">
            <v>1.2.1.1.1.700</v>
          </cell>
          <cell r="B238" t="str">
            <v xml:space="preserve">LEONARDO QUIROZ LUNA  </v>
          </cell>
          <cell r="C238">
            <v>0</v>
          </cell>
          <cell r="D238">
            <v>0</v>
          </cell>
          <cell r="E238">
            <v>1575</v>
          </cell>
          <cell r="F238">
            <v>1575</v>
          </cell>
          <cell r="G238">
            <v>0</v>
          </cell>
          <cell r="H238">
            <v>0</v>
          </cell>
        </row>
        <row r="239">
          <cell r="A239" t="str">
            <v>1.2.1.1.1.701</v>
          </cell>
          <cell r="B239" t="str">
            <v xml:space="preserve">JORDAN RICARDO DE LA TORRE GONZALEZ  </v>
          </cell>
          <cell r="C239">
            <v>0</v>
          </cell>
          <cell r="D239">
            <v>89.94</v>
          </cell>
          <cell r="E239">
            <v>89.94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1.2.1.1.1.702</v>
          </cell>
          <cell r="B240" t="str">
            <v xml:space="preserve">CURACRETO, S.A. DE C.V.  </v>
          </cell>
          <cell r="C240">
            <v>0</v>
          </cell>
          <cell r="D240">
            <v>0</v>
          </cell>
          <cell r="E240">
            <v>1623.77</v>
          </cell>
          <cell r="F240">
            <v>1623.77</v>
          </cell>
          <cell r="G240">
            <v>0</v>
          </cell>
          <cell r="H240">
            <v>0</v>
          </cell>
        </row>
        <row r="241">
          <cell r="A241" t="str">
            <v>1.2.1.1.1.703</v>
          </cell>
          <cell r="B241" t="str">
            <v xml:space="preserve">ECONOCOMEX INTERNACIONAL, S.A. DE C.V.  </v>
          </cell>
          <cell r="C241">
            <v>0</v>
          </cell>
          <cell r="D241">
            <v>0</v>
          </cell>
          <cell r="E241">
            <v>3205.12</v>
          </cell>
          <cell r="F241">
            <v>5204.12</v>
          </cell>
          <cell r="G241">
            <v>0</v>
          </cell>
          <cell r="H241">
            <v>1999</v>
          </cell>
        </row>
        <row r="242">
          <cell r="A242" t="str">
            <v>1.2.1.1.1.704</v>
          </cell>
          <cell r="B242" t="str">
            <v xml:space="preserve">emmanuel garcia muñoz  </v>
          </cell>
          <cell r="C242">
            <v>0</v>
          </cell>
          <cell r="D242">
            <v>0</v>
          </cell>
          <cell r="E242">
            <v>132.53</v>
          </cell>
          <cell r="F242">
            <v>132.53</v>
          </cell>
          <cell r="G242">
            <v>0</v>
          </cell>
          <cell r="H242">
            <v>0</v>
          </cell>
        </row>
        <row r="243">
          <cell r="A243" t="str">
            <v>1.2.1.1.1.705</v>
          </cell>
          <cell r="B243" t="str">
            <v xml:space="preserve">SERVICIOS DE TRANSPORTE PRIVADO GACP  </v>
          </cell>
          <cell r="C243">
            <v>0</v>
          </cell>
          <cell r="D243">
            <v>0</v>
          </cell>
          <cell r="E243">
            <v>81.69</v>
          </cell>
          <cell r="F243">
            <v>81.69</v>
          </cell>
          <cell r="G243">
            <v>0</v>
          </cell>
          <cell r="H243">
            <v>0</v>
          </cell>
        </row>
        <row r="244">
          <cell r="A244" t="str">
            <v>1.2.1.1.1.706</v>
          </cell>
          <cell r="B244" t="str">
            <v xml:space="preserve">DIVEMSA PROVEEDORA GENERAL DE BIENES Y SERVICIOS S.A. de C.V.  </v>
          </cell>
          <cell r="C244">
            <v>0</v>
          </cell>
          <cell r="D244">
            <v>0</v>
          </cell>
          <cell r="E244">
            <v>0</v>
          </cell>
          <cell r="F244">
            <v>260</v>
          </cell>
          <cell r="G244">
            <v>0</v>
          </cell>
          <cell r="H244">
            <v>260</v>
          </cell>
        </row>
        <row r="245">
          <cell r="A245" t="str">
            <v>1.2.1.1.1.707</v>
          </cell>
          <cell r="B245" t="str">
            <v xml:space="preserve">CHRISTOPHER ORNELAS AGUILERA  </v>
          </cell>
          <cell r="C245">
            <v>0</v>
          </cell>
          <cell r="D245">
            <v>0</v>
          </cell>
          <cell r="E245">
            <v>0</v>
          </cell>
          <cell r="F245">
            <v>160</v>
          </cell>
          <cell r="G245">
            <v>0</v>
          </cell>
          <cell r="H245">
            <v>160</v>
          </cell>
        </row>
        <row r="246">
          <cell r="A246" t="str">
            <v>1.2.1.3</v>
          </cell>
          <cell r="B246" t="str">
            <v xml:space="preserve"> OBLIGACIONES ACUMULADAS </v>
          </cell>
          <cell r="C246">
            <v>0</v>
          </cell>
          <cell r="D246">
            <v>273712.97557071527</v>
          </cell>
          <cell r="E246">
            <v>432355.16</v>
          </cell>
          <cell r="F246">
            <v>232640.94010000001</v>
          </cell>
          <cell r="G246">
            <v>0</v>
          </cell>
          <cell r="H246">
            <v>73998.755670715283</v>
          </cell>
        </row>
        <row r="247">
          <cell r="A247" t="str">
            <v>1.2.1.3.1</v>
          </cell>
          <cell r="B247" t="str">
            <v xml:space="preserve"> ACREEDORES DIVERSOS </v>
          </cell>
          <cell r="C247">
            <v>0</v>
          </cell>
          <cell r="D247">
            <v>4494.7355707198849</v>
          </cell>
          <cell r="E247">
            <v>47000</v>
          </cell>
          <cell r="F247">
            <v>51382.980100000023</v>
          </cell>
          <cell r="G247">
            <v>0</v>
          </cell>
          <cell r="H247">
            <v>8877.7156707199065</v>
          </cell>
        </row>
        <row r="248">
          <cell r="A248" t="str">
            <v>1.2.1.3.1.1</v>
          </cell>
          <cell r="B248" t="str">
            <v xml:space="preserve"> ACREEDORES DIVERSOS NACIONALES </v>
          </cell>
          <cell r="C248">
            <v>0</v>
          </cell>
          <cell r="D248">
            <v>4494.7355707198849</v>
          </cell>
          <cell r="E248">
            <v>47000</v>
          </cell>
          <cell r="F248">
            <v>51382.980100000023</v>
          </cell>
          <cell r="G248">
            <v>0</v>
          </cell>
          <cell r="H248">
            <v>8877.7156707199065</v>
          </cell>
        </row>
        <row r="249">
          <cell r="A249" t="str">
            <v>1.2.1.3.1.1.7</v>
          </cell>
          <cell r="B249" t="str">
            <v>RICARDO RAMOS NORIEGA</v>
          </cell>
          <cell r="C249">
            <v>0</v>
          </cell>
          <cell r="D249">
            <v>1216.5500000000002</v>
          </cell>
          <cell r="E249">
            <v>0</v>
          </cell>
          <cell r="F249">
            <v>0</v>
          </cell>
          <cell r="G249">
            <v>0</v>
          </cell>
          <cell r="H249">
            <v>1216.5500000000002</v>
          </cell>
        </row>
        <row r="250">
          <cell r="A250" t="str">
            <v>1.2.1.3.1.1.11</v>
          </cell>
          <cell r="B250" t="str">
            <v>LOURDES VELAZQUEZ MERIN</v>
          </cell>
          <cell r="C250">
            <v>0</v>
          </cell>
          <cell r="D250">
            <v>3278.1855707198847</v>
          </cell>
          <cell r="E250">
            <v>47000</v>
          </cell>
          <cell r="F250">
            <v>51382.980100000023</v>
          </cell>
          <cell r="G250">
            <v>0</v>
          </cell>
          <cell r="H250">
            <v>7661.1656707199072</v>
          </cell>
        </row>
        <row r="251">
          <cell r="A251" t="str">
            <v>1.2.1.3.2</v>
          </cell>
          <cell r="B251" t="str">
            <v xml:space="preserve"> IMPUESTOS Y DERECHOS POR PAGAR </v>
          </cell>
          <cell r="C251">
            <v>0</v>
          </cell>
          <cell r="D251">
            <v>246755.56000000006</v>
          </cell>
          <cell r="E251">
            <v>246754</v>
          </cell>
          <cell r="F251">
            <v>15842</v>
          </cell>
          <cell r="G251">
            <v>0</v>
          </cell>
          <cell r="H251">
            <v>15843.560000000056</v>
          </cell>
        </row>
        <row r="252">
          <cell r="A252" t="str">
            <v>1.2.1.3.2.1</v>
          </cell>
          <cell r="B252" t="str">
            <v>IVA POR PAGAR</v>
          </cell>
          <cell r="C252">
            <v>0</v>
          </cell>
          <cell r="D252">
            <v>243514.56000000006</v>
          </cell>
          <cell r="E252">
            <v>243513</v>
          </cell>
          <cell r="F252">
            <v>11189</v>
          </cell>
          <cell r="G252">
            <v>0</v>
          </cell>
          <cell r="H252">
            <v>11190.560000000056</v>
          </cell>
        </row>
        <row r="253">
          <cell r="A253" t="str">
            <v>1.2.1.3.2.3</v>
          </cell>
          <cell r="B253" t="str">
            <v>IMPUESTO ESTATAL SOBRE NOMINAS</v>
          </cell>
          <cell r="C253">
            <v>0</v>
          </cell>
          <cell r="D253">
            <v>3241</v>
          </cell>
          <cell r="E253">
            <v>3241</v>
          </cell>
          <cell r="F253">
            <v>4653</v>
          </cell>
          <cell r="G253">
            <v>0</v>
          </cell>
          <cell r="H253">
            <v>4653</v>
          </cell>
        </row>
        <row r="254">
          <cell r="A254" t="str">
            <v>1.2.1.3.3</v>
          </cell>
          <cell r="B254" t="str">
            <v xml:space="preserve"> CONTRIBUCIONES DE SEGURIDAD SOCIAL POR PAGAR </v>
          </cell>
          <cell r="C254">
            <v>0</v>
          </cell>
          <cell r="D254">
            <v>12201.809999999939</v>
          </cell>
          <cell r="E254">
            <v>12201.81</v>
          </cell>
          <cell r="F254">
            <v>39016.61</v>
          </cell>
          <cell r="G254">
            <v>0</v>
          </cell>
          <cell r="H254">
            <v>39016.609999999942</v>
          </cell>
        </row>
        <row r="255">
          <cell r="A255" t="str">
            <v>1.2.1.3.3.1</v>
          </cell>
          <cell r="B255" t="str">
            <v>CUOTAS PATRONALES IMSS POR PAGAR</v>
          </cell>
          <cell r="C255">
            <v>0</v>
          </cell>
          <cell r="D255">
            <v>12201.809999999939</v>
          </cell>
          <cell r="E255">
            <v>12201.81</v>
          </cell>
          <cell r="F255">
            <v>12608.65</v>
          </cell>
          <cell r="G255">
            <v>0</v>
          </cell>
          <cell r="H255">
            <v>12608.64999999994</v>
          </cell>
        </row>
        <row r="256">
          <cell r="A256" t="str">
            <v>1.2.1.3.3.2</v>
          </cell>
          <cell r="B256" t="str">
            <v>APORTACIONES AL INFONAVIT POR PAGAR</v>
          </cell>
          <cell r="C256">
            <v>0</v>
          </cell>
          <cell r="D256">
            <v>0</v>
          </cell>
          <cell r="E256">
            <v>0</v>
          </cell>
          <cell r="F256">
            <v>11710.85</v>
          </cell>
          <cell r="G256">
            <v>0</v>
          </cell>
          <cell r="H256">
            <v>11710.85</v>
          </cell>
        </row>
        <row r="257">
          <cell r="A257" t="str">
            <v>1.2.1.3.3.3</v>
          </cell>
          <cell r="B257" t="str">
            <v>APORTACIONES AL SAR POR PAGAR</v>
          </cell>
          <cell r="C257">
            <v>0</v>
          </cell>
          <cell r="D257">
            <v>0</v>
          </cell>
          <cell r="E257">
            <v>0</v>
          </cell>
          <cell r="F257">
            <v>14697.11</v>
          </cell>
          <cell r="G257">
            <v>0</v>
          </cell>
          <cell r="H257">
            <v>14697.11</v>
          </cell>
        </row>
        <row r="258">
          <cell r="A258" t="str">
            <v>1.2.1.3.4</v>
          </cell>
          <cell r="B258" t="str">
            <v xml:space="preserve"> BENEFICIOS A LOS EMPLEADOS </v>
          </cell>
          <cell r="C258">
            <v>0</v>
          </cell>
          <cell r="D258">
            <v>10260.869999995368</v>
          </cell>
          <cell r="E258">
            <v>126399.34999999999</v>
          </cell>
          <cell r="F258">
            <v>126399.35</v>
          </cell>
          <cell r="G258">
            <v>0</v>
          </cell>
          <cell r="H258">
            <v>10260.869999995382</v>
          </cell>
        </row>
        <row r="259">
          <cell r="A259" t="str">
            <v>1.2.1.3.4.1</v>
          </cell>
          <cell r="B259" t="str">
            <v xml:space="preserve"> BENEFICIOS DIRECTOS </v>
          </cell>
          <cell r="C259">
            <v>0</v>
          </cell>
          <cell r="D259">
            <v>10260.869999995368</v>
          </cell>
          <cell r="E259">
            <v>126399.34999999999</v>
          </cell>
          <cell r="F259">
            <v>126399.35</v>
          </cell>
          <cell r="G259">
            <v>0</v>
          </cell>
          <cell r="H259">
            <v>10260.869999995382</v>
          </cell>
        </row>
        <row r="260">
          <cell r="A260" t="str">
            <v>1.2.1.3.4.1.1</v>
          </cell>
          <cell r="B260" t="str">
            <v xml:space="preserve"> SUELDOS POR PAGAR </v>
          </cell>
          <cell r="C260">
            <v>0</v>
          </cell>
          <cell r="D260">
            <v>0</v>
          </cell>
          <cell r="E260">
            <v>78892.87999999999</v>
          </cell>
          <cell r="F260">
            <v>78892.88</v>
          </cell>
          <cell r="G260">
            <v>0</v>
          </cell>
          <cell r="H260">
            <v>0</v>
          </cell>
        </row>
        <row r="261">
          <cell r="A261" t="str">
            <v>1.2.1.3.4.1.1.1</v>
          </cell>
          <cell r="B261" t="str">
            <v>SUELDOS POR PAGAR</v>
          </cell>
          <cell r="C261">
            <v>0</v>
          </cell>
          <cell r="D261">
            <v>0</v>
          </cell>
          <cell r="E261">
            <v>78892.87999999999</v>
          </cell>
          <cell r="F261">
            <v>78892.88</v>
          </cell>
          <cell r="G261">
            <v>0</v>
          </cell>
          <cell r="H261">
            <v>0</v>
          </cell>
        </row>
        <row r="262">
          <cell r="A262" t="str">
            <v>1.2.1.3.4.1.3</v>
          </cell>
          <cell r="B262" t="str">
            <v>AGUINALDO POR PAGAR</v>
          </cell>
          <cell r="C262">
            <v>0</v>
          </cell>
          <cell r="D262">
            <v>0</v>
          </cell>
          <cell r="E262">
            <v>47506.47</v>
          </cell>
          <cell r="F262">
            <v>47506.47</v>
          </cell>
          <cell r="G262">
            <v>0</v>
          </cell>
          <cell r="H262">
            <v>0</v>
          </cell>
        </row>
        <row r="263">
          <cell r="A263" t="str">
            <v>1.2.1.3.4.1.5</v>
          </cell>
          <cell r="B263" t="str">
            <v>PARTICIPACION DE LOS TRABAJADORES EN LAS UTILIDADES POR PAGAR</v>
          </cell>
          <cell r="C263">
            <v>0</v>
          </cell>
          <cell r="D263">
            <v>10260.870000000024</v>
          </cell>
          <cell r="E263">
            <v>0</v>
          </cell>
          <cell r="F263">
            <v>0</v>
          </cell>
          <cell r="G263">
            <v>0</v>
          </cell>
          <cell r="H263">
            <v>10260.870000000024</v>
          </cell>
        </row>
        <row r="264">
          <cell r="A264" t="str">
            <v>1.2.1.4</v>
          </cell>
          <cell r="B264" t="str">
            <v xml:space="preserve"> RETENCIONES DE EFECTIVO Y COBROS POR CUENTA DE TERCEROS </v>
          </cell>
          <cell r="C264">
            <v>0</v>
          </cell>
          <cell r="D264">
            <v>25828.159999999967</v>
          </cell>
          <cell r="E264">
            <v>20635.66</v>
          </cell>
          <cell r="F264">
            <v>37219.69</v>
          </cell>
          <cell r="G264">
            <v>0</v>
          </cell>
          <cell r="H264">
            <v>42412.189999999966</v>
          </cell>
        </row>
        <row r="265">
          <cell r="A265" t="str">
            <v>1.2.1.4.1</v>
          </cell>
          <cell r="B265" t="str">
            <v xml:space="preserve"> IMPUESTOS RETENIDOS </v>
          </cell>
          <cell r="C265">
            <v>0</v>
          </cell>
          <cell r="D265">
            <v>16752.249999999978</v>
          </cell>
          <cell r="E265">
            <v>20635.66</v>
          </cell>
          <cell r="F265">
            <v>25263.73</v>
          </cell>
          <cell r="G265">
            <v>0</v>
          </cell>
          <cell r="H265">
            <v>21380.319999999978</v>
          </cell>
        </row>
        <row r="266">
          <cell r="A266" t="str">
            <v>1.2.1.4.1.1</v>
          </cell>
          <cell r="B266" t="str">
            <v xml:space="preserve"> IMPUESTO SOBRE LA RENTA RETENIDO </v>
          </cell>
          <cell r="C266">
            <v>0</v>
          </cell>
          <cell r="D266">
            <v>9002.6499999994776</v>
          </cell>
          <cell r="E266">
            <v>13680</v>
          </cell>
          <cell r="F266">
            <v>18225.53</v>
          </cell>
          <cell r="G266">
            <v>0</v>
          </cell>
          <cell r="H266">
            <v>13548.179999999478</v>
          </cell>
        </row>
        <row r="267">
          <cell r="A267" t="str">
            <v>1.2.1.4.1.1.1</v>
          </cell>
          <cell r="B267" t="str">
            <v xml:space="preserve"> ISR RETENIDO A RESIDENTES EN EL PAIS </v>
          </cell>
          <cell r="C267">
            <v>0</v>
          </cell>
          <cell r="D267">
            <v>9002.6499999994776</v>
          </cell>
          <cell r="E267">
            <v>13680</v>
          </cell>
          <cell r="F267">
            <v>18225.53</v>
          </cell>
          <cell r="G267">
            <v>0</v>
          </cell>
          <cell r="H267">
            <v>13548.179999999478</v>
          </cell>
        </row>
        <row r="268">
          <cell r="A268" t="str">
            <v>1.2.1.4.1.1.1.1</v>
          </cell>
          <cell r="B268" t="str">
            <v>ISR RETENIDO POR SALARIOS</v>
          </cell>
          <cell r="C268">
            <v>0</v>
          </cell>
          <cell r="D268">
            <v>5003.0599999995902</v>
          </cell>
          <cell r="E268">
            <v>9680</v>
          </cell>
          <cell r="F268">
            <v>14225.53</v>
          </cell>
          <cell r="G268">
            <v>0</v>
          </cell>
          <cell r="H268">
            <v>9548.5899999995909</v>
          </cell>
        </row>
        <row r="269">
          <cell r="A269" t="str">
            <v>1.2.1.4.1.1.1.4</v>
          </cell>
          <cell r="B269" t="str">
            <v>ISR RETENIDO POR ARRENDAMIENTOS AL 10%</v>
          </cell>
          <cell r="C269">
            <v>0</v>
          </cell>
          <cell r="D269">
            <v>3999.9399999998859</v>
          </cell>
          <cell r="E269">
            <v>4000</v>
          </cell>
          <cell r="F269">
            <v>4000</v>
          </cell>
          <cell r="G269">
            <v>0</v>
          </cell>
          <cell r="H269">
            <v>3999.9399999998859</v>
          </cell>
        </row>
        <row r="270">
          <cell r="A270" t="str">
            <v>1.2.1.4.1.1.1.5</v>
          </cell>
          <cell r="B270" t="str">
            <v>ISR RETENIDO POR HONORARIOS AL 10%</v>
          </cell>
          <cell r="C270">
            <v>0</v>
          </cell>
          <cell r="D270">
            <v>-0.34999999999854481</v>
          </cell>
          <cell r="E270">
            <v>0</v>
          </cell>
          <cell r="F270">
            <v>0</v>
          </cell>
          <cell r="G270">
            <v>0</v>
          </cell>
          <cell r="H270">
            <v>-0.34999999999854481</v>
          </cell>
        </row>
        <row r="271">
          <cell r="A271" t="str">
            <v>1.2.1.4.1.2</v>
          </cell>
          <cell r="B271" t="str">
            <v xml:space="preserve"> IMPUESTO AL VALOR AGREGADO RETENIDO </v>
          </cell>
          <cell r="C271">
            <v>0</v>
          </cell>
          <cell r="D271">
            <v>5364.9400000002934</v>
          </cell>
          <cell r="E271">
            <v>5367</v>
          </cell>
          <cell r="F271">
            <v>4266.6400000000003</v>
          </cell>
          <cell r="G271">
            <v>0</v>
          </cell>
          <cell r="H271">
            <v>4264.5800000002937</v>
          </cell>
        </row>
        <row r="272">
          <cell r="A272" t="str">
            <v>1.2.1.4.1.2.1</v>
          </cell>
          <cell r="B272" t="str">
            <v>IVA RETENIDO POR PAGAR</v>
          </cell>
          <cell r="C272">
            <v>0</v>
          </cell>
          <cell r="D272">
            <v>5364.9400000002934</v>
          </cell>
          <cell r="E272">
            <v>5367</v>
          </cell>
          <cell r="F272">
            <v>4266.6400000000003</v>
          </cell>
          <cell r="G272">
            <v>0</v>
          </cell>
          <cell r="H272">
            <v>4264.5800000002937</v>
          </cell>
        </row>
        <row r="273">
          <cell r="A273" t="str">
            <v>1.2.1.4.1.4</v>
          </cell>
          <cell r="B273" t="str">
            <v xml:space="preserve"> CUOTAS OBRERAS IMSS </v>
          </cell>
          <cell r="C273">
            <v>0</v>
          </cell>
          <cell r="D273">
            <v>2384.6600000002072</v>
          </cell>
          <cell r="E273">
            <v>1588.66</v>
          </cell>
          <cell r="F273">
            <v>2771.56</v>
          </cell>
          <cell r="G273">
            <v>0</v>
          </cell>
          <cell r="H273">
            <v>3567.5600000002069</v>
          </cell>
        </row>
        <row r="274">
          <cell r="A274" t="str">
            <v>1.2.1.4.1.4.1</v>
          </cell>
          <cell r="B274" t="str">
            <v>CUOTAS OBRERAS IMSS</v>
          </cell>
          <cell r="C274">
            <v>0</v>
          </cell>
          <cell r="D274">
            <v>2384.6600000002072</v>
          </cell>
          <cell r="E274">
            <v>1588.66</v>
          </cell>
          <cell r="F274">
            <v>2771.56</v>
          </cell>
          <cell r="G274">
            <v>0</v>
          </cell>
          <cell r="H274">
            <v>3567.5600000002069</v>
          </cell>
        </row>
        <row r="275">
          <cell r="A275" t="str">
            <v>1.2.1.4.2</v>
          </cell>
          <cell r="B275" t="str">
            <v xml:space="preserve"> COBROS POR CUENTA DE TERCEROS </v>
          </cell>
          <cell r="C275">
            <v>0</v>
          </cell>
          <cell r="D275">
            <v>9075.9099999999889</v>
          </cell>
          <cell r="E275">
            <v>0</v>
          </cell>
          <cell r="F275">
            <v>11955.96</v>
          </cell>
          <cell r="G275">
            <v>0</v>
          </cell>
          <cell r="H275">
            <v>21031.869999999988</v>
          </cell>
        </row>
        <row r="276">
          <cell r="A276" t="str">
            <v>1.2.1.4.2.1</v>
          </cell>
          <cell r="B276" t="str">
            <v>AMORTIZACION DE CREDITOS INFONAVIT</v>
          </cell>
          <cell r="C276">
            <v>0</v>
          </cell>
          <cell r="D276">
            <v>3134.4300000006333</v>
          </cell>
          <cell r="E276">
            <v>0</v>
          </cell>
          <cell r="F276">
            <v>11955.96</v>
          </cell>
          <cell r="G276">
            <v>0</v>
          </cell>
          <cell r="H276">
            <v>15090.390000000632</v>
          </cell>
        </row>
        <row r="277">
          <cell r="A277" t="str">
            <v>1.2.1.4.2.3</v>
          </cell>
          <cell r="B277" t="str">
            <v>APORTACION VOLUNTARIA AL SAR</v>
          </cell>
          <cell r="C277">
            <v>0</v>
          </cell>
          <cell r="D277">
            <v>5125.71</v>
          </cell>
          <cell r="E277">
            <v>0</v>
          </cell>
          <cell r="F277">
            <v>0</v>
          </cell>
          <cell r="G277">
            <v>0</v>
          </cell>
          <cell r="H277">
            <v>5125.71</v>
          </cell>
        </row>
        <row r="278">
          <cell r="A278" t="str">
            <v>1.2.1.4.2.6</v>
          </cell>
          <cell r="B278" t="str">
            <v>PENSION ALIMENTICIA</v>
          </cell>
          <cell r="C278">
            <v>0</v>
          </cell>
          <cell r="D278">
            <v>217.2699999999968</v>
          </cell>
          <cell r="E278">
            <v>0</v>
          </cell>
          <cell r="F278">
            <v>0</v>
          </cell>
          <cell r="G278">
            <v>0</v>
          </cell>
          <cell r="H278">
            <v>217.2699999999968</v>
          </cell>
        </row>
        <row r="279">
          <cell r="A279" t="str">
            <v>1.2.1.4.2.7</v>
          </cell>
          <cell r="B279" t="str">
            <v>DESCUENTOS DIVERSOS  VIA NOMINA</v>
          </cell>
          <cell r="C279">
            <v>0</v>
          </cell>
          <cell r="D279">
            <v>598.5</v>
          </cell>
          <cell r="E279">
            <v>0</v>
          </cell>
          <cell r="F279">
            <v>0</v>
          </cell>
          <cell r="G279">
            <v>0</v>
          </cell>
          <cell r="H279">
            <v>598.5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1084816.484211226</v>
          </cell>
          <cell r="E280">
            <v>1022836</v>
          </cell>
          <cell r="F280">
            <v>15027.310345</v>
          </cell>
          <cell r="G280">
            <v>0</v>
          </cell>
          <cell r="H280">
            <v>77007.794556225883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1084816.484211226</v>
          </cell>
          <cell r="E281">
            <v>1022836</v>
          </cell>
          <cell r="F281">
            <v>15027.310345</v>
          </cell>
          <cell r="G281">
            <v>0</v>
          </cell>
          <cell r="H281">
            <v>77007.794556225883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1084816.484211226</v>
          </cell>
          <cell r="E282">
            <v>1022836</v>
          </cell>
          <cell r="F282">
            <v>15027.310345</v>
          </cell>
          <cell r="G282">
            <v>0</v>
          </cell>
          <cell r="H282">
            <v>77007.794556225883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25112.543197797844</v>
          </cell>
          <cell r="E283">
            <v>0</v>
          </cell>
          <cell r="F283">
            <v>0</v>
          </cell>
          <cell r="G283">
            <v>0</v>
          </cell>
          <cell r="H283">
            <v>25112.543197797844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21687.126084379037</v>
          </cell>
          <cell r="E286">
            <v>0</v>
          </cell>
          <cell r="F286">
            <v>15027.310345</v>
          </cell>
          <cell r="G286">
            <v>0</v>
          </cell>
          <cell r="H286">
            <v>36714.436429379035</v>
          </cell>
        </row>
        <row r="287">
          <cell r="A287" t="str">
            <v>1.2.1.5.1.1.104</v>
          </cell>
          <cell r="B287" t="str">
            <v xml:space="preserve">SERVICIENTIFICA-MEDICA S.A. DE C.V.  </v>
          </cell>
          <cell r="C287">
            <v>0</v>
          </cell>
          <cell r="D287">
            <v>1022835.999996</v>
          </cell>
          <cell r="E287">
            <v>1022836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1.2.1.5.1.1.106</v>
          </cell>
          <cell r="B288" t="str">
            <v xml:space="preserve">VOLKSWAGEN LEASING SA DE CV  </v>
          </cell>
          <cell r="C288">
            <v>0</v>
          </cell>
          <cell r="D288">
            <v>12749.956897</v>
          </cell>
          <cell r="E288">
            <v>0</v>
          </cell>
          <cell r="F288">
            <v>0</v>
          </cell>
          <cell r="G288">
            <v>0</v>
          </cell>
          <cell r="H288">
            <v>12749.956897</v>
          </cell>
        </row>
        <row r="289">
          <cell r="A289" t="str">
            <v>1.2.1.5.1.1.121</v>
          </cell>
          <cell r="B289" t="str">
            <v xml:space="preserve">HBD CENTRO DE CIRUGIA DE CORTA ESTANCIA MEXICO UNO S A P I DE C V  </v>
          </cell>
          <cell r="C289">
            <v>0</v>
          </cell>
          <cell r="D289">
            <v>1000</v>
          </cell>
          <cell r="E289">
            <v>0</v>
          </cell>
          <cell r="F289">
            <v>0</v>
          </cell>
          <cell r="G289">
            <v>0</v>
          </cell>
          <cell r="H289">
            <v>1000</v>
          </cell>
        </row>
        <row r="290">
          <cell r="A290" t="str">
            <v>1.2.1.5.1.1.122</v>
          </cell>
          <cell r="B290" t="str">
            <v>CARLOS PONCE BIUSTOS</v>
          </cell>
          <cell r="C290">
            <v>0</v>
          </cell>
          <cell r="D290">
            <v>15.862069</v>
          </cell>
          <cell r="E290">
            <v>0</v>
          </cell>
          <cell r="F290">
            <v>0</v>
          </cell>
          <cell r="G290">
            <v>0</v>
          </cell>
          <cell r="H290">
            <v>15.862069</v>
          </cell>
        </row>
        <row r="291">
          <cell r="A291" t="str">
            <v>1.2.1.5.1.1.123</v>
          </cell>
          <cell r="B291" t="str">
            <v>FLOR ADRIANA LUNA JAIME</v>
          </cell>
          <cell r="C291">
            <v>0</v>
          </cell>
          <cell r="D291">
            <v>27.043102999999999</v>
          </cell>
          <cell r="E291">
            <v>0</v>
          </cell>
          <cell r="F291">
            <v>0</v>
          </cell>
          <cell r="G291">
            <v>0</v>
          </cell>
          <cell r="H291">
            <v>27.043102999999999</v>
          </cell>
        </row>
        <row r="292">
          <cell r="A292" t="str">
            <v>1.2.1.5.1.1.124</v>
          </cell>
          <cell r="B292" t="str">
            <v>SERGIO GABRIEL NOGUEIRA PARRODI</v>
          </cell>
          <cell r="C292">
            <v>0</v>
          </cell>
          <cell r="D292">
            <v>14.543103</v>
          </cell>
          <cell r="E292">
            <v>0</v>
          </cell>
          <cell r="F292">
            <v>0</v>
          </cell>
          <cell r="G292">
            <v>0</v>
          </cell>
          <cell r="H292">
            <v>14.543103</v>
          </cell>
        </row>
        <row r="293">
          <cell r="A293" t="str">
            <v>1.2.1.5.1.1.126</v>
          </cell>
          <cell r="B293" t="str">
            <v>JANET IVON RODRIGUEZ CASTILLO</v>
          </cell>
          <cell r="C293">
            <v>0</v>
          </cell>
          <cell r="D293">
            <v>8.3448279999999997</v>
          </cell>
          <cell r="E293">
            <v>0</v>
          </cell>
          <cell r="F293">
            <v>0</v>
          </cell>
          <cell r="G293">
            <v>0</v>
          </cell>
          <cell r="H293">
            <v>8.3448279999999997</v>
          </cell>
        </row>
        <row r="294">
          <cell r="A294" t="str">
            <v>1.2.1.5.1.1.127</v>
          </cell>
          <cell r="B294" t="str">
            <v>SOFIA KARINA KURI GARCIA</v>
          </cell>
          <cell r="C294">
            <v>0</v>
          </cell>
          <cell r="D294">
            <v>335.62927199999831</v>
          </cell>
          <cell r="E294">
            <v>0</v>
          </cell>
          <cell r="F294">
            <v>0</v>
          </cell>
          <cell r="G294">
            <v>0</v>
          </cell>
          <cell r="H294">
            <v>335.62927199999831</v>
          </cell>
        </row>
        <row r="295">
          <cell r="A295" t="str">
            <v>1.2.1.8</v>
          </cell>
          <cell r="B295" t="str">
            <v xml:space="preserve"> PASIVOS FINANCIEROS E INSTRUMENTOS FINANCIEROS DE DEUDA </v>
          </cell>
          <cell r="C295">
            <v>0</v>
          </cell>
          <cell r="D295">
            <v>233483.53999999922</v>
          </cell>
          <cell r="E295">
            <v>25441.64</v>
          </cell>
          <cell r="F295">
            <v>36091.270000000004</v>
          </cell>
          <cell r="G295">
            <v>0</v>
          </cell>
          <cell r="H295">
            <v>244133.16999999923</v>
          </cell>
        </row>
        <row r="296">
          <cell r="A296" t="str">
            <v>1.2.1.8.1</v>
          </cell>
          <cell r="B296" t="str">
            <v xml:space="preserve"> DOCUMENTOS POR PAGAR </v>
          </cell>
          <cell r="C296">
            <v>0</v>
          </cell>
          <cell r="D296">
            <v>233483.53999999922</v>
          </cell>
          <cell r="E296">
            <v>25441.64</v>
          </cell>
          <cell r="F296">
            <v>36091.270000000004</v>
          </cell>
          <cell r="G296">
            <v>0</v>
          </cell>
          <cell r="H296">
            <v>244133.16999999923</v>
          </cell>
        </row>
        <row r="297">
          <cell r="A297" t="str">
            <v>1.2.1.8.1.1</v>
          </cell>
          <cell r="B297" t="str">
            <v xml:space="preserve"> PRESTAMOS BANCARIOS </v>
          </cell>
          <cell r="C297">
            <v>0</v>
          </cell>
          <cell r="D297">
            <v>233483.53999999922</v>
          </cell>
          <cell r="E297">
            <v>25441.64</v>
          </cell>
          <cell r="F297">
            <v>36091.270000000004</v>
          </cell>
          <cell r="G297">
            <v>0</v>
          </cell>
          <cell r="H297">
            <v>244133.16999999923</v>
          </cell>
        </row>
        <row r="298">
          <cell r="A298" t="str">
            <v>1.2.1.8.1.1.1</v>
          </cell>
          <cell r="B298" t="str">
            <v xml:space="preserve"> PRESTAMOS BANCARIOS NACIONALES </v>
          </cell>
          <cell r="C298">
            <v>0</v>
          </cell>
          <cell r="D298">
            <v>233483.53999999922</v>
          </cell>
          <cell r="E298">
            <v>25441.64</v>
          </cell>
          <cell r="F298">
            <v>36091.270000000004</v>
          </cell>
          <cell r="G298">
            <v>0</v>
          </cell>
          <cell r="H298">
            <v>244133.16999999923</v>
          </cell>
        </row>
        <row r="299">
          <cell r="A299" t="str">
            <v>1.2.1.8.1.1.1.1</v>
          </cell>
          <cell r="B299" t="str">
            <v>T.E. JOSE LUCIO FUENTES LUCIO</v>
          </cell>
          <cell r="C299">
            <v>0</v>
          </cell>
          <cell r="D299">
            <v>134409.52000000002</v>
          </cell>
          <cell r="E299">
            <v>15144.23</v>
          </cell>
          <cell r="F299">
            <v>18464.7</v>
          </cell>
          <cell r="G299">
            <v>0</v>
          </cell>
          <cell r="H299">
            <v>137729.99000000002</v>
          </cell>
        </row>
        <row r="300">
          <cell r="A300" t="str">
            <v>1.2.1.8.1.1.1.2</v>
          </cell>
          <cell r="B300" t="str">
            <v>T.E. LOURDES  VELAZQUEZ MARIN</v>
          </cell>
          <cell r="C300">
            <v>0</v>
          </cell>
          <cell r="D300">
            <v>99074.019999999204</v>
          </cell>
          <cell r="E300">
            <v>10297.41</v>
          </cell>
          <cell r="F300">
            <v>17626.57</v>
          </cell>
          <cell r="G300">
            <v>0</v>
          </cell>
          <cell r="H300">
            <v>106403.17999999921</v>
          </cell>
        </row>
        <row r="301">
          <cell r="A301" t="str">
            <v>1.2.1.11</v>
          </cell>
          <cell r="B301" t="str">
            <v xml:space="preserve"> OTROS PASIVOS A CORTO PLAZO </v>
          </cell>
          <cell r="C301">
            <v>0</v>
          </cell>
          <cell r="D301">
            <v>458046.47411486856</v>
          </cell>
          <cell r="E301">
            <v>572784.40717551787</v>
          </cell>
          <cell r="F301">
            <v>1065322.1628625179</v>
          </cell>
          <cell r="G301">
            <v>0</v>
          </cell>
          <cell r="H301">
            <v>950584.22980186867</v>
          </cell>
        </row>
        <row r="302">
          <cell r="A302" t="str">
            <v>1.2.1.11.1</v>
          </cell>
          <cell r="B302" t="str">
            <v xml:space="preserve"> IMPUESTOS TRASLADADOS COBRADOS </v>
          </cell>
          <cell r="C302">
            <v>0</v>
          </cell>
          <cell r="D302">
            <v>1.9959160387516022</v>
          </cell>
          <cell r="E302">
            <v>194521.46</v>
          </cell>
          <cell r="F302">
            <v>194521.3868305182</v>
          </cell>
          <cell r="G302">
            <v>0</v>
          </cell>
          <cell r="H302">
            <v>1.9227465569565538</v>
          </cell>
        </row>
        <row r="303">
          <cell r="A303" t="str">
            <v>1.2.1.11.1.1</v>
          </cell>
          <cell r="B303" t="str">
            <v xml:space="preserve"> IVA TRASLADADO COBRADO </v>
          </cell>
          <cell r="C303">
            <v>0</v>
          </cell>
          <cell r="D303">
            <v>1.9959160387516022</v>
          </cell>
          <cell r="E303">
            <v>194521.46</v>
          </cell>
          <cell r="F303">
            <v>194521.3868305182</v>
          </cell>
          <cell r="G303">
            <v>0</v>
          </cell>
          <cell r="H303">
            <v>1.9227465569565538</v>
          </cell>
        </row>
        <row r="304">
          <cell r="A304" t="str">
            <v>1.2.1.11.1.1.1</v>
          </cell>
          <cell r="B304" t="str">
            <v>IVA TRASLADADO COBRADO</v>
          </cell>
          <cell r="C304">
            <v>0</v>
          </cell>
          <cell r="D304">
            <v>1.9959160387516022</v>
          </cell>
          <cell r="E304">
            <v>194521.46</v>
          </cell>
          <cell r="F304">
            <v>194521.3868305182</v>
          </cell>
          <cell r="G304">
            <v>0</v>
          </cell>
          <cell r="H304">
            <v>1.9227465569565538</v>
          </cell>
        </row>
        <row r="305">
          <cell r="A305" t="str">
            <v>1.2.1.11.2</v>
          </cell>
          <cell r="B305" t="str">
            <v xml:space="preserve"> IMPUESTOS TRASLADADOS NO COBRADOS </v>
          </cell>
          <cell r="C305">
            <v>0</v>
          </cell>
          <cell r="D305">
            <v>458044.47819883004</v>
          </cell>
          <cell r="E305">
            <v>355770.77717551781</v>
          </cell>
          <cell r="F305">
            <v>848308.60603199969</v>
          </cell>
          <cell r="G305">
            <v>0</v>
          </cell>
          <cell r="H305">
            <v>950582.30705531198</v>
          </cell>
        </row>
        <row r="306">
          <cell r="A306" t="str">
            <v>1.2.1.11.2.1</v>
          </cell>
          <cell r="B306" t="str">
            <v xml:space="preserve"> IVA TRASLADADO NO COBRADO </v>
          </cell>
          <cell r="C306">
            <v>0</v>
          </cell>
          <cell r="D306">
            <v>458044.47819883004</v>
          </cell>
          <cell r="E306">
            <v>355770.77717551781</v>
          </cell>
          <cell r="F306">
            <v>848308.60603199969</v>
          </cell>
          <cell r="G306">
            <v>0</v>
          </cell>
          <cell r="H306">
            <v>950582.30705531198</v>
          </cell>
        </row>
        <row r="307">
          <cell r="A307" t="str">
            <v>1.2.1.11.2.1.1</v>
          </cell>
          <cell r="B307" t="str">
            <v>IVA TRASLADADO 16% NO COBRADO</v>
          </cell>
          <cell r="C307">
            <v>0</v>
          </cell>
          <cell r="D307">
            <v>458044.47819883004</v>
          </cell>
          <cell r="E307">
            <v>355770.77717551781</v>
          </cell>
          <cell r="F307">
            <v>848308.60603199969</v>
          </cell>
          <cell r="G307">
            <v>0</v>
          </cell>
          <cell r="H307">
            <v>950582.30705531198</v>
          </cell>
        </row>
        <row r="308">
          <cell r="A308" t="str">
            <v>1.2.1.11.3</v>
          </cell>
          <cell r="B308" t="str">
            <v xml:space="preserve"> IMPUESTOS RETENIDOS NO PAGADOS </v>
          </cell>
          <cell r="C308">
            <v>0</v>
          </cell>
          <cell r="D308">
            <v>0</v>
          </cell>
          <cell r="E308">
            <v>22492.17</v>
          </cell>
          <cell r="F308">
            <v>22492.17</v>
          </cell>
          <cell r="G308">
            <v>0</v>
          </cell>
          <cell r="H308">
            <v>0</v>
          </cell>
        </row>
        <row r="309">
          <cell r="A309" t="str">
            <v>1.2.1.11.3.1</v>
          </cell>
          <cell r="B309" t="str">
            <v xml:space="preserve"> ISR RETENIDO NO PAGADO </v>
          </cell>
          <cell r="C309">
            <v>0</v>
          </cell>
          <cell r="D309">
            <v>0</v>
          </cell>
          <cell r="E309">
            <v>18225.53</v>
          </cell>
          <cell r="F309">
            <v>18225.53</v>
          </cell>
          <cell r="G309">
            <v>0</v>
          </cell>
          <cell r="H309">
            <v>0</v>
          </cell>
        </row>
        <row r="310">
          <cell r="A310" t="str">
            <v>1.2.1.11.3.1.1</v>
          </cell>
          <cell r="B310" t="str">
            <v xml:space="preserve"> ISR RETENIDO A RESIDENTES EN EL PAIS NO PAGADO </v>
          </cell>
          <cell r="C310">
            <v>0</v>
          </cell>
          <cell r="D310">
            <v>0</v>
          </cell>
          <cell r="E310">
            <v>18225.53</v>
          </cell>
          <cell r="F310">
            <v>18225.53</v>
          </cell>
          <cell r="G310">
            <v>0</v>
          </cell>
          <cell r="H310">
            <v>0</v>
          </cell>
        </row>
        <row r="311">
          <cell r="A311" t="str">
            <v>1.2.1.11.3.1.1.1</v>
          </cell>
          <cell r="B311" t="str">
            <v>ISR RETENIDO POR SALARIOS</v>
          </cell>
          <cell r="C311">
            <v>0</v>
          </cell>
          <cell r="D311">
            <v>0</v>
          </cell>
          <cell r="E311">
            <v>14225.53</v>
          </cell>
          <cell r="F311">
            <v>14225.53</v>
          </cell>
          <cell r="G311">
            <v>0</v>
          </cell>
          <cell r="H311">
            <v>0</v>
          </cell>
        </row>
        <row r="312">
          <cell r="A312" t="str">
            <v>1.2.1.11.3.1.1.4</v>
          </cell>
          <cell r="B312" t="str">
            <v>ISR RETENIDO POR ARRENDAMIENTOS  AL 10% NO PAGADO</v>
          </cell>
          <cell r="C312">
            <v>0</v>
          </cell>
          <cell r="D312">
            <v>0</v>
          </cell>
          <cell r="E312">
            <v>4000</v>
          </cell>
          <cell r="F312">
            <v>4000</v>
          </cell>
          <cell r="G312">
            <v>0</v>
          </cell>
          <cell r="H312">
            <v>0</v>
          </cell>
        </row>
        <row r="313">
          <cell r="A313" t="str">
            <v>1.2.1.11.3.2</v>
          </cell>
          <cell r="B313" t="str">
            <v xml:space="preserve"> IVA RETENIDO NO PAGADO </v>
          </cell>
          <cell r="C313">
            <v>0</v>
          </cell>
          <cell r="D313">
            <v>0</v>
          </cell>
          <cell r="E313">
            <v>4266.6400000000003</v>
          </cell>
          <cell r="F313">
            <v>4266.6400000000003</v>
          </cell>
          <cell r="G313">
            <v>0</v>
          </cell>
          <cell r="H313">
            <v>0</v>
          </cell>
        </row>
        <row r="314">
          <cell r="A314" t="str">
            <v>1.2.1.11.3.2.1</v>
          </cell>
          <cell r="B314" t="str">
            <v>IVA RETENCION  2/3 NO PAGADO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1.3</v>
          </cell>
          <cell r="B315" t="str">
            <v xml:space="preserve"> CAPITAL CONTABLE </v>
          </cell>
          <cell r="C315">
            <v>0</v>
          </cell>
          <cell r="D315">
            <v>5676743.4902666397</v>
          </cell>
          <cell r="E315">
            <v>0</v>
          </cell>
          <cell r="F315">
            <v>0</v>
          </cell>
          <cell r="G315">
            <v>0</v>
          </cell>
          <cell r="H315">
            <v>5676743.4902666397</v>
          </cell>
        </row>
        <row r="316">
          <cell r="A316" t="str">
            <v>1.3.1</v>
          </cell>
          <cell r="B316" t="str">
            <v xml:space="preserve"> CAPITAL CONTRIBUIDO </v>
          </cell>
          <cell r="C316">
            <v>0</v>
          </cell>
          <cell r="D316">
            <v>1650000</v>
          </cell>
          <cell r="E316">
            <v>0</v>
          </cell>
          <cell r="F316">
            <v>0</v>
          </cell>
          <cell r="G316">
            <v>0</v>
          </cell>
          <cell r="H316">
            <v>1650000</v>
          </cell>
        </row>
        <row r="317">
          <cell r="A317" t="str">
            <v>1.3.1.1</v>
          </cell>
          <cell r="B317" t="str">
            <v xml:space="preserve"> CAPITAL SOCIAL </v>
          </cell>
          <cell r="C317">
            <v>0</v>
          </cell>
          <cell r="D317">
            <v>1600000</v>
          </cell>
          <cell r="E317">
            <v>0</v>
          </cell>
          <cell r="F317">
            <v>0</v>
          </cell>
          <cell r="G317">
            <v>0</v>
          </cell>
          <cell r="H317">
            <v>1600000</v>
          </cell>
        </row>
        <row r="318">
          <cell r="A318" t="str">
            <v>1.3.1.1.1</v>
          </cell>
          <cell r="B318" t="str">
            <v xml:space="preserve"> CAPITAL SOCIAL FIJO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1.3.1.1.1.1</v>
          </cell>
          <cell r="B319" t="str">
            <v xml:space="preserve"> CAPITAL SOCIAL FIJO SUSCRITO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1.3.1.1.1.1.1</v>
          </cell>
          <cell r="B320" t="str">
            <v>CAPITAL SOCIAL FIJO SUSCRITO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1.3.1.2</v>
          </cell>
          <cell r="B321" t="str">
            <v xml:space="preserve"> APORTACIONES PARA FUTUROS AUMENTOS DE CAPITAL </v>
          </cell>
          <cell r="C321">
            <v>0</v>
          </cell>
          <cell r="D321">
            <v>50000</v>
          </cell>
          <cell r="E321">
            <v>0</v>
          </cell>
          <cell r="F321">
            <v>0</v>
          </cell>
          <cell r="G321">
            <v>0</v>
          </cell>
          <cell r="H321">
            <v>50000</v>
          </cell>
        </row>
        <row r="322">
          <cell r="A322" t="str">
            <v>1.3.1.2.1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1.3.1.2.1.2</v>
          </cell>
          <cell r="B323" t="str">
            <v>LOURDES VELAZQUEZ MERIN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1.3.2</v>
          </cell>
          <cell r="B324" t="str">
            <v xml:space="preserve"> CAPITAL GANADO (DEFICIT) </v>
          </cell>
          <cell r="C324">
            <v>0</v>
          </cell>
          <cell r="D324">
            <v>4026743.4902666397</v>
          </cell>
          <cell r="E324">
            <v>0</v>
          </cell>
          <cell r="F324">
            <v>0</v>
          </cell>
          <cell r="G324">
            <v>0</v>
          </cell>
          <cell r="H324">
            <v>4026743.4902666397</v>
          </cell>
        </row>
        <row r="325">
          <cell r="A325" t="str">
            <v>1.3.2.1</v>
          </cell>
          <cell r="B325" t="str">
            <v xml:space="preserve"> UTILIDADES O PERDIDAS ACUMULADAS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1.3.2.1.1</v>
          </cell>
          <cell r="B326" t="str">
            <v xml:space="preserve"> UTILIDADES RETENIDAS DE EJERCICIOS ANTERIORES </v>
          </cell>
          <cell r="C326">
            <v>0</v>
          </cell>
          <cell r="D326">
            <v>6686091.2041087747</v>
          </cell>
          <cell r="E326">
            <v>0</v>
          </cell>
          <cell r="F326">
            <v>0</v>
          </cell>
          <cell r="G326">
            <v>0</v>
          </cell>
          <cell r="H326">
            <v>6686091.2041087747</v>
          </cell>
        </row>
        <row r="327">
          <cell r="A327" t="str">
            <v>1.3.2.1.1.1</v>
          </cell>
          <cell r="B327" t="str">
            <v>Ejercicio 2017</v>
          </cell>
          <cell r="C327">
            <v>0</v>
          </cell>
          <cell r="D327">
            <v>1032976.6100000001</v>
          </cell>
          <cell r="E327">
            <v>0</v>
          </cell>
          <cell r="F327">
            <v>0</v>
          </cell>
          <cell r="G327">
            <v>0</v>
          </cell>
          <cell r="H327">
            <v>1032976.6100000001</v>
          </cell>
        </row>
        <row r="328">
          <cell r="A328" t="str">
            <v>1.3.2.1.1.2</v>
          </cell>
          <cell r="B328" t="str">
            <v>Ejercicio 2016</v>
          </cell>
          <cell r="C328">
            <v>0</v>
          </cell>
          <cell r="D328">
            <v>690471.02</v>
          </cell>
          <cell r="E328">
            <v>0</v>
          </cell>
          <cell r="F328">
            <v>0</v>
          </cell>
          <cell r="G328">
            <v>0</v>
          </cell>
          <cell r="H328">
            <v>690471.02</v>
          </cell>
        </row>
        <row r="329">
          <cell r="A329" t="str">
            <v>1.3.2.1.1.3</v>
          </cell>
          <cell r="B329" t="str">
            <v>Ejercicio 2015</v>
          </cell>
          <cell r="C329">
            <v>0</v>
          </cell>
          <cell r="D329">
            <v>412876.97</v>
          </cell>
          <cell r="E329">
            <v>0</v>
          </cell>
          <cell r="F329">
            <v>0</v>
          </cell>
          <cell r="G329">
            <v>0</v>
          </cell>
          <cell r="H329">
            <v>412876.97</v>
          </cell>
        </row>
        <row r="330">
          <cell r="A330" t="str">
            <v>1.3.2.1.1.4</v>
          </cell>
          <cell r="B330" t="str">
            <v>Ejercicio 2014</v>
          </cell>
          <cell r="C330">
            <v>0</v>
          </cell>
          <cell r="D330">
            <v>111882.62</v>
          </cell>
          <cell r="E330">
            <v>0</v>
          </cell>
          <cell r="F330">
            <v>0</v>
          </cell>
          <cell r="G330">
            <v>0</v>
          </cell>
          <cell r="H330">
            <v>111882.62</v>
          </cell>
        </row>
        <row r="331">
          <cell r="A331" t="str">
            <v>1.3.2.1.1.5</v>
          </cell>
          <cell r="B331" t="str">
            <v>Ejercicio 2013</v>
          </cell>
          <cell r="C331">
            <v>0</v>
          </cell>
          <cell r="D331">
            <v>7310.9</v>
          </cell>
          <cell r="E331">
            <v>0</v>
          </cell>
          <cell r="F331">
            <v>0</v>
          </cell>
          <cell r="G331">
            <v>0</v>
          </cell>
          <cell r="H331">
            <v>7310.9</v>
          </cell>
        </row>
        <row r="332">
          <cell r="A332" t="str">
            <v>1.3.2.1.1.6</v>
          </cell>
          <cell r="B332" t="str">
            <v>Ejercicio 2011</v>
          </cell>
          <cell r="C332">
            <v>0</v>
          </cell>
          <cell r="D332">
            <v>1126263.18</v>
          </cell>
          <cell r="E332">
            <v>0</v>
          </cell>
          <cell r="F332">
            <v>0</v>
          </cell>
          <cell r="G332">
            <v>0</v>
          </cell>
          <cell r="H332">
            <v>1126263.18</v>
          </cell>
        </row>
        <row r="333">
          <cell r="A333" t="str">
            <v>1.3.2.1.1.7</v>
          </cell>
          <cell r="B333" t="str">
            <v>Ejercicio 2010</v>
          </cell>
          <cell r="C333">
            <v>0</v>
          </cell>
          <cell r="D333">
            <v>2877738</v>
          </cell>
          <cell r="E333">
            <v>0</v>
          </cell>
          <cell r="F333">
            <v>0</v>
          </cell>
          <cell r="G333">
            <v>0</v>
          </cell>
          <cell r="H333">
            <v>2877738</v>
          </cell>
        </row>
        <row r="334">
          <cell r="A334" t="str">
            <v>1.3.2.1.1.8</v>
          </cell>
          <cell r="B334" t="str">
            <v>Ejercicio 2018</v>
          </cell>
          <cell r="C334">
            <v>0</v>
          </cell>
          <cell r="D334">
            <v>426571.90410877462</v>
          </cell>
          <cell r="E334">
            <v>0</v>
          </cell>
          <cell r="F334">
            <v>0</v>
          </cell>
          <cell r="G334">
            <v>0</v>
          </cell>
          <cell r="H334">
            <v>426571.90410877462</v>
          </cell>
        </row>
        <row r="335">
          <cell r="A335" t="str">
            <v>1.3.2.1.2</v>
          </cell>
          <cell r="B335" t="str">
            <v xml:space="preserve"> PERDIDAS ACUMULADAS DE EJERCICIOS ANTERIORES </v>
          </cell>
          <cell r="C335">
            <v>2659347.7138421349</v>
          </cell>
          <cell r="D335">
            <v>0</v>
          </cell>
          <cell r="E335">
            <v>0</v>
          </cell>
          <cell r="F335">
            <v>0</v>
          </cell>
          <cell r="G335">
            <v>2659347.7138421349</v>
          </cell>
          <cell r="H335">
            <v>0</v>
          </cell>
        </row>
        <row r="336">
          <cell r="A336" t="str">
            <v>1.3.2.1.2.1</v>
          </cell>
          <cell r="B336" t="str">
            <v>Ejercicio 2019</v>
          </cell>
          <cell r="C336">
            <v>1350488.132702125</v>
          </cell>
          <cell r="D336">
            <v>0</v>
          </cell>
          <cell r="E336">
            <v>0</v>
          </cell>
          <cell r="F336">
            <v>0</v>
          </cell>
          <cell r="G336">
            <v>1350488.132702125</v>
          </cell>
          <cell r="H336">
            <v>0</v>
          </cell>
        </row>
        <row r="337">
          <cell r="A337" t="str">
            <v>1.3.2.1.2.2</v>
          </cell>
          <cell r="B337" t="str">
            <v>Ejercicio 2020</v>
          </cell>
          <cell r="C337">
            <v>1308859.5811400099</v>
          </cell>
          <cell r="D337">
            <v>0</v>
          </cell>
          <cell r="E337">
            <v>0</v>
          </cell>
          <cell r="F337">
            <v>0</v>
          </cell>
          <cell r="G337">
            <v>1308859.5811400099</v>
          </cell>
          <cell r="H337">
            <v>0</v>
          </cell>
        </row>
        <row r="338">
          <cell r="A338" t="str">
            <v>2.1</v>
          </cell>
          <cell r="B338" t="str">
            <v xml:space="preserve"> VENTAS O INGRESOS NETOS </v>
          </cell>
          <cell r="C338">
            <v>0</v>
          </cell>
          <cell r="D338">
            <v>16147248.245482516</v>
          </cell>
          <cell r="E338">
            <v>0</v>
          </cell>
          <cell r="F338">
            <v>5301928.7877000002</v>
          </cell>
          <cell r="G338">
            <v>0</v>
          </cell>
          <cell r="H338">
            <v>21449177.033182513</v>
          </cell>
        </row>
        <row r="339">
          <cell r="A339" t="str">
            <v>2.1.1</v>
          </cell>
          <cell r="B339" t="str">
            <v xml:space="preserve"> VENTAS NETAS DE MERCANCIA </v>
          </cell>
          <cell r="C339">
            <v>0</v>
          </cell>
          <cell r="D339">
            <v>13931456.576482516</v>
          </cell>
          <cell r="E339">
            <v>0</v>
          </cell>
          <cell r="F339">
            <v>5107500.2431000005</v>
          </cell>
          <cell r="G339">
            <v>0</v>
          </cell>
          <cell r="H339">
            <v>19038956.819582514</v>
          </cell>
        </row>
        <row r="340">
          <cell r="A340" t="str">
            <v>2.1.1.1</v>
          </cell>
          <cell r="B340" t="str">
            <v xml:space="preserve"> VENTAS NETAS DE MERCANCIAS NACIONALES </v>
          </cell>
          <cell r="C340">
            <v>0</v>
          </cell>
          <cell r="D340">
            <v>13931456.576482516</v>
          </cell>
          <cell r="E340">
            <v>0</v>
          </cell>
          <cell r="F340">
            <v>5107500.2431000005</v>
          </cell>
          <cell r="G340">
            <v>0</v>
          </cell>
          <cell r="H340">
            <v>19038956.819582514</v>
          </cell>
        </row>
        <row r="341">
          <cell r="A341" t="str">
            <v>2.1.1.1.1</v>
          </cell>
          <cell r="B341" t="str">
            <v xml:space="preserve"> VENTAS Y/O SERVICIOS GRAVADOS A LA TASA GENERAL </v>
          </cell>
          <cell r="C341">
            <v>0</v>
          </cell>
          <cell r="D341">
            <v>14073129.510279516</v>
          </cell>
          <cell r="E341">
            <v>0</v>
          </cell>
          <cell r="F341">
            <v>5107500.2431000005</v>
          </cell>
          <cell r="G341">
            <v>0</v>
          </cell>
          <cell r="H341">
            <v>19180629.753379516</v>
          </cell>
        </row>
        <row r="342">
          <cell r="A342" t="str">
            <v>2.1.1.1.1.1</v>
          </cell>
          <cell r="B342" t="str">
            <v>VENTAS Y/O SERVICIOS GRAVADOS A LA TASA GENERAL DE CONTADO</v>
          </cell>
          <cell r="C342">
            <v>0</v>
          </cell>
          <cell r="D342">
            <v>4923195.83378</v>
          </cell>
          <cell r="E342">
            <v>0</v>
          </cell>
          <cell r="F342">
            <v>4707365.3831000002</v>
          </cell>
          <cell r="G342">
            <v>0</v>
          </cell>
          <cell r="H342">
            <v>9630561.2168800011</v>
          </cell>
        </row>
        <row r="343">
          <cell r="A343" t="str">
            <v>2.1.1.1.1.2</v>
          </cell>
          <cell r="B343" t="str">
            <v>VENTAS Y/O SERVICIOS GRAVADOS A LA TASA GENERAL A CREDITO</v>
          </cell>
          <cell r="C343">
            <v>0</v>
          </cell>
          <cell r="D343">
            <v>9149933.6764995158</v>
          </cell>
          <cell r="E343">
            <v>0</v>
          </cell>
          <cell r="F343">
            <v>400134.86</v>
          </cell>
          <cell r="G343">
            <v>0</v>
          </cell>
          <cell r="H343">
            <v>9550068.5364995152</v>
          </cell>
        </row>
        <row r="344">
          <cell r="A344" t="str">
            <v>2.1.1.1.4</v>
          </cell>
          <cell r="B344" t="str">
            <v xml:space="preserve"> DEVOLUCIONES, REBAJAS Y BONIFICACIONES SOBRE VENTAS NACIONALES </v>
          </cell>
          <cell r="C344">
            <v>141672.93379699998</v>
          </cell>
          <cell r="D344">
            <v>0</v>
          </cell>
          <cell r="E344">
            <v>0</v>
          </cell>
          <cell r="F344">
            <v>0</v>
          </cell>
          <cell r="G344">
            <v>141672.93379699998</v>
          </cell>
          <cell r="H344">
            <v>0</v>
          </cell>
        </row>
        <row r="345">
          <cell r="A345" t="str">
            <v>2.1.1.1.4.1</v>
          </cell>
          <cell r="B345" t="str">
            <v xml:space="preserve"> DEVOLUCIONES SOBRE VENTAS NACIONALES </v>
          </cell>
          <cell r="C345">
            <v>126222.02000000002</v>
          </cell>
          <cell r="D345">
            <v>0</v>
          </cell>
          <cell r="E345">
            <v>0</v>
          </cell>
          <cell r="F345">
            <v>0</v>
          </cell>
          <cell r="G345">
            <v>126222.02000000002</v>
          </cell>
          <cell r="H345">
            <v>0</v>
          </cell>
        </row>
        <row r="346">
          <cell r="A346" t="str">
            <v>2.1.1.1.4.1.1</v>
          </cell>
          <cell r="B346" t="str">
            <v>DEVOLUCIONES SOBRE VENTAS NACIONALES A LA TASA GENERAL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2.1.1.1.4.2</v>
          </cell>
          <cell r="B347" t="str">
            <v xml:space="preserve"> DESCUENTO COMERCIAL SOBRE VENTAS NACIONALES </v>
          </cell>
          <cell r="C347">
            <v>15450.913796999957</v>
          </cell>
          <cell r="D347">
            <v>0</v>
          </cell>
          <cell r="E347">
            <v>0</v>
          </cell>
          <cell r="F347">
            <v>0</v>
          </cell>
          <cell r="G347">
            <v>15450.913796999957</v>
          </cell>
          <cell r="H347">
            <v>0</v>
          </cell>
        </row>
        <row r="348">
          <cell r="A348" t="str">
            <v>2.1.1.1.4.2.1</v>
          </cell>
          <cell r="B348" t="str">
            <v>DESCUENTO COMERCIAL SOBRE VENTAS NACIONALES A LA TASA GENERAL</v>
          </cell>
          <cell r="C348">
            <v>15450.913796999957</v>
          </cell>
          <cell r="D348">
            <v>0</v>
          </cell>
          <cell r="E348">
            <v>0</v>
          </cell>
          <cell r="F348">
            <v>0</v>
          </cell>
          <cell r="G348">
            <v>15450.913796999957</v>
          </cell>
          <cell r="H348">
            <v>0</v>
          </cell>
        </row>
        <row r="349">
          <cell r="A349" t="str">
            <v>2.1.2</v>
          </cell>
          <cell r="B349" t="str">
            <v xml:space="preserve"> INGRESOS NETOS POR: </v>
          </cell>
          <cell r="C349">
            <v>0</v>
          </cell>
          <cell r="D349">
            <v>2215791.6689999998</v>
          </cell>
          <cell r="E349">
            <v>0</v>
          </cell>
          <cell r="F349">
            <v>194428.54460000002</v>
          </cell>
          <cell r="G349">
            <v>0</v>
          </cell>
          <cell r="H349">
            <v>2410220.2135999999</v>
          </cell>
        </row>
        <row r="350">
          <cell r="A350" t="str">
            <v>2.1.2.20</v>
          </cell>
          <cell r="B350" t="str">
            <v xml:space="preserve"> SERVICIOS EN GENERAL </v>
          </cell>
          <cell r="C350">
            <v>0</v>
          </cell>
          <cell r="D350">
            <v>2165348.3389999997</v>
          </cell>
          <cell r="E350">
            <v>0</v>
          </cell>
          <cell r="F350">
            <v>193236.54460000002</v>
          </cell>
          <cell r="G350">
            <v>0</v>
          </cell>
          <cell r="H350">
            <v>2358584.8835999998</v>
          </cell>
        </row>
        <row r="351">
          <cell r="A351" t="str">
            <v>2.1.2.20.1</v>
          </cell>
          <cell r="B351" t="str">
            <v xml:space="preserve"> SERVICIOS EN GENERAL </v>
          </cell>
          <cell r="C351">
            <v>0</v>
          </cell>
          <cell r="D351">
            <v>2165348.3389999997</v>
          </cell>
          <cell r="E351">
            <v>0</v>
          </cell>
          <cell r="F351">
            <v>193236.54460000002</v>
          </cell>
          <cell r="G351">
            <v>0</v>
          </cell>
          <cell r="H351">
            <v>2358584.8835999998</v>
          </cell>
        </row>
        <row r="352">
          <cell r="A352" t="str">
            <v>2.1.2.20.1.5</v>
          </cell>
          <cell r="B352" t="str">
            <v>RENTA POR USO DE MOVILIZADOR PASIVO CONTINUO (PARA REHABILITACIÒN DE RODILLA).</v>
          </cell>
          <cell r="C352">
            <v>0</v>
          </cell>
          <cell r="D352">
            <v>1025.8599999999997</v>
          </cell>
          <cell r="E352">
            <v>0</v>
          </cell>
          <cell r="F352">
            <v>0</v>
          </cell>
          <cell r="G352">
            <v>0</v>
          </cell>
          <cell r="H352">
            <v>1025.8599999999997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24620.69000000001</v>
          </cell>
          <cell r="E353">
            <v>0</v>
          </cell>
          <cell r="F353">
            <v>0</v>
          </cell>
          <cell r="G353">
            <v>0</v>
          </cell>
          <cell r="H353">
            <v>24620.69000000001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302532.24129999988</v>
          </cell>
          <cell r="E354">
            <v>0</v>
          </cell>
          <cell r="F354">
            <v>25110</v>
          </cell>
          <cell r="G354">
            <v>0</v>
          </cell>
          <cell r="H354">
            <v>327642.24129999988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107195.00000000006</v>
          </cell>
          <cell r="E355">
            <v>0</v>
          </cell>
          <cell r="F355">
            <v>17370</v>
          </cell>
          <cell r="G355">
            <v>0</v>
          </cell>
          <cell r="H355">
            <v>124565.00000000006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38159.674499999994</v>
          </cell>
          <cell r="E356">
            <v>0</v>
          </cell>
          <cell r="F356">
            <v>2896.8966</v>
          </cell>
          <cell r="G356">
            <v>0</v>
          </cell>
          <cell r="H356">
            <v>41056.571099999994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642165.00000000023</v>
          </cell>
          <cell r="E358">
            <v>0</v>
          </cell>
          <cell r="F358">
            <v>52296</v>
          </cell>
          <cell r="G358">
            <v>0</v>
          </cell>
          <cell r="H358">
            <v>694461.00000000023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64159.641600000003</v>
          </cell>
          <cell r="E359">
            <v>0</v>
          </cell>
          <cell r="F359">
            <v>9244.148000000001</v>
          </cell>
          <cell r="G359">
            <v>0</v>
          </cell>
          <cell r="H359">
            <v>73403.789600000004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110439.65529999975</v>
          </cell>
          <cell r="E362">
            <v>0</v>
          </cell>
          <cell r="F362">
            <v>7000</v>
          </cell>
          <cell r="G362">
            <v>0</v>
          </cell>
          <cell r="H362">
            <v>117439.65529999975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26325</v>
          </cell>
          <cell r="E363">
            <v>0</v>
          </cell>
          <cell r="F363">
            <v>0</v>
          </cell>
          <cell r="G363">
            <v>0</v>
          </cell>
          <cell r="H363">
            <v>26325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50092</v>
          </cell>
          <cell r="E364">
            <v>0</v>
          </cell>
          <cell r="F364">
            <v>0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78454.489999999874</v>
          </cell>
          <cell r="E365">
            <v>0</v>
          </cell>
          <cell r="F365">
            <v>1500</v>
          </cell>
          <cell r="G365">
            <v>0</v>
          </cell>
          <cell r="H365">
            <v>79954.489999999874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3500</v>
          </cell>
          <cell r="G366">
            <v>0</v>
          </cell>
          <cell r="H366">
            <v>12000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155072.58629999997</v>
          </cell>
          <cell r="E367">
            <v>0</v>
          </cell>
          <cell r="F367">
            <v>29319.5</v>
          </cell>
          <cell r="G367">
            <v>0</v>
          </cell>
          <cell r="H367">
            <v>184392.08629999997</v>
          </cell>
        </row>
        <row r="368">
          <cell r="A368" t="str">
            <v>2.1.2.20.1.70</v>
          </cell>
          <cell r="B368" t="str">
            <v>USO DE INSTRUMENTAL PARA MOSAICOPLASTIA</v>
          </cell>
          <cell r="C368">
            <v>0</v>
          </cell>
          <cell r="D368">
            <v>5000</v>
          </cell>
          <cell r="E368">
            <v>0</v>
          </cell>
          <cell r="F368">
            <v>0</v>
          </cell>
          <cell r="G368">
            <v>0</v>
          </cell>
          <cell r="H368">
            <v>5000</v>
          </cell>
        </row>
        <row r="369">
          <cell r="A369" t="str">
            <v>2.1.2.20.1.74</v>
          </cell>
          <cell r="B369" t="str">
            <v>USO DE SUJETADOR DE PIERNA</v>
          </cell>
          <cell r="C369">
            <v>0</v>
          </cell>
          <cell r="D369">
            <v>1200</v>
          </cell>
          <cell r="E369">
            <v>0</v>
          </cell>
          <cell r="F369">
            <v>0</v>
          </cell>
          <cell r="G369">
            <v>0</v>
          </cell>
          <cell r="H369">
            <v>1200</v>
          </cell>
        </row>
        <row r="370">
          <cell r="A370" t="str">
            <v>2.1.2.20.1.76</v>
          </cell>
          <cell r="B370" t="str">
            <v>EQUIPO DE VISUALIZACION. (PARA ARTROSCOPIA)</v>
          </cell>
          <cell r="C370">
            <v>0</v>
          </cell>
          <cell r="D370">
            <v>4500</v>
          </cell>
          <cell r="E370">
            <v>0</v>
          </cell>
          <cell r="F370">
            <v>0</v>
          </cell>
          <cell r="G370">
            <v>0</v>
          </cell>
          <cell r="H370">
            <v>4500</v>
          </cell>
        </row>
        <row r="371">
          <cell r="A371" t="str">
            <v>2.1.2.20.1.79</v>
          </cell>
          <cell r="B371" t="str">
            <v>VIATICOS HOSPEDAJE</v>
          </cell>
          <cell r="C371">
            <v>0</v>
          </cell>
          <cell r="D371">
            <v>3000</v>
          </cell>
          <cell r="E371">
            <v>0</v>
          </cell>
          <cell r="F371">
            <v>0</v>
          </cell>
          <cell r="G371">
            <v>0</v>
          </cell>
          <cell r="H371">
            <v>3000</v>
          </cell>
        </row>
        <row r="372">
          <cell r="A372" t="str">
            <v>2.1.2.20.1.83</v>
          </cell>
          <cell r="B372" t="str">
            <v>RENTA DE ULTRASONIDO PORTATIL</v>
          </cell>
          <cell r="C372">
            <v>0</v>
          </cell>
          <cell r="D372">
            <v>3500</v>
          </cell>
          <cell r="E372">
            <v>0</v>
          </cell>
          <cell r="F372">
            <v>0</v>
          </cell>
          <cell r="G372">
            <v>0</v>
          </cell>
          <cell r="H372">
            <v>3500</v>
          </cell>
        </row>
        <row r="373">
          <cell r="A373" t="str">
            <v>2.1.2.20.1.85</v>
          </cell>
          <cell r="B373" t="str">
            <v>RENTA DE EQUIPO PARA ARTROSCOPIA</v>
          </cell>
          <cell r="C373">
            <v>0</v>
          </cell>
          <cell r="D373">
            <v>450000</v>
          </cell>
          <cell r="E373">
            <v>0</v>
          </cell>
          <cell r="F373">
            <v>45000</v>
          </cell>
          <cell r="G373">
            <v>0</v>
          </cell>
          <cell r="H373">
            <v>495000</v>
          </cell>
        </row>
        <row r="374">
          <cell r="A374" t="str">
            <v>2.1.2.20.1.89</v>
          </cell>
          <cell r="B374" t="str">
            <v>SPIDER</v>
          </cell>
          <cell r="C374">
            <v>0</v>
          </cell>
          <cell r="D374">
            <v>7420</v>
          </cell>
          <cell r="E374">
            <v>0</v>
          </cell>
          <cell r="F374">
            <v>0</v>
          </cell>
          <cell r="G374">
            <v>0</v>
          </cell>
          <cell r="H374">
            <v>7420</v>
          </cell>
        </row>
        <row r="375">
          <cell r="A375" t="str">
            <v>2.1.2.20.1.90</v>
          </cell>
          <cell r="B375" t="str">
            <v>SILLA DE PLAYA</v>
          </cell>
          <cell r="C375">
            <v>0</v>
          </cell>
          <cell r="D375">
            <v>6360</v>
          </cell>
          <cell r="E375">
            <v>0</v>
          </cell>
          <cell r="F375">
            <v>0</v>
          </cell>
          <cell r="G375">
            <v>0</v>
          </cell>
          <cell r="H375">
            <v>6360</v>
          </cell>
        </row>
        <row r="376">
          <cell r="A376" t="str">
            <v>2.1.2.20.1.91</v>
          </cell>
          <cell r="B376" t="str">
            <v>MEMORIA USB GRABACION</v>
          </cell>
          <cell r="C376">
            <v>0</v>
          </cell>
          <cell r="D376">
            <v>300</v>
          </cell>
          <cell r="E376">
            <v>0</v>
          </cell>
          <cell r="F376">
            <v>0</v>
          </cell>
          <cell r="G376">
            <v>0</v>
          </cell>
          <cell r="H376">
            <v>300</v>
          </cell>
        </row>
        <row r="377">
          <cell r="A377" t="str">
            <v>2.1.2.20.1.92</v>
          </cell>
          <cell r="B377" t="str">
            <v>RENTA DE EQUIPO/INSTRUMENTAL PARA TORNILLO CANULADO</v>
          </cell>
          <cell r="C377">
            <v>0</v>
          </cell>
          <cell r="D377">
            <v>2650</v>
          </cell>
          <cell r="E377">
            <v>0</v>
          </cell>
          <cell r="F377">
            <v>0</v>
          </cell>
          <cell r="G377">
            <v>0</v>
          </cell>
          <cell r="H377">
            <v>2650</v>
          </cell>
        </row>
        <row r="378">
          <cell r="A378" t="str">
            <v>2.1.2.20.1.93</v>
          </cell>
          <cell r="B378" t="str">
            <v>MATERIAL CONSUMIBLE PARA TALLER DE PRACTICAS</v>
          </cell>
          <cell r="C378">
            <v>0</v>
          </cell>
          <cell r="D378">
            <v>7800</v>
          </cell>
          <cell r="E378">
            <v>0</v>
          </cell>
          <cell r="F378">
            <v>0</v>
          </cell>
          <cell r="G378">
            <v>0</v>
          </cell>
          <cell r="H378">
            <v>7800</v>
          </cell>
        </row>
        <row r="379">
          <cell r="A379" t="str">
            <v>2.1.2.22</v>
          </cell>
          <cell r="B379" t="str">
            <v xml:space="preserve"> OTROS INGRESOS NETOS </v>
          </cell>
          <cell r="C379">
            <v>0</v>
          </cell>
          <cell r="D379">
            <v>50443.330000000009</v>
          </cell>
          <cell r="E379">
            <v>0</v>
          </cell>
          <cell r="F379">
            <v>1192</v>
          </cell>
          <cell r="G379">
            <v>0</v>
          </cell>
          <cell r="H379">
            <v>51635.330000000009</v>
          </cell>
        </row>
        <row r="380">
          <cell r="A380" t="str">
            <v>2.1.2.22.1</v>
          </cell>
          <cell r="B380" t="str">
            <v xml:space="preserve"> OTROS INGRESOS </v>
          </cell>
          <cell r="C380">
            <v>0</v>
          </cell>
          <cell r="D380">
            <v>50443.330000000009</v>
          </cell>
          <cell r="E380">
            <v>0</v>
          </cell>
          <cell r="F380">
            <v>1192</v>
          </cell>
          <cell r="G380">
            <v>0</v>
          </cell>
          <cell r="H380">
            <v>51635.330000000009</v>
          </cell>
        </row>
        <row r="381">
          <cell r="A381" t="str">
            <v>2.1.2.22.1.1</v>
          </cell>
          <cell r="B381" t="str">
            <v>SERVICIO DE ENVIO Y/O RECOLECCION</v>
          </cell>
          <cell r="C381">
            <v>0</v>
          </cell>
          <cell r="D381">
            <v>4268.330000000009</v>
          </cell>
          <cell r="E381">
            <v>0</v>
          </cell>
          <cell r="F381">
            <v>1192</v>
          </cell>
          <cell r="G381">
            <v>0</v>
          </cell>
          <cell r="H381">
            <v>5460.330000000009</v>
          </cell>
        </row>
        <row r="382">
          <cell r="A382" t="str">
            <v>2.1.2.22.1.5</v>
          </cell>
          <cell r="B382" t="str">
            <v>RENTA SUJETADOR DE RODILLA SMITH &amp;amp; NEPHEW</v>
          </cell>
          <cell r="C382">
            <v>0</v>
          </cell>
          <cell r="D382">
            <v>1200</v>
          </cell>
          <cell r="E382">
            <v>0</v>
          </cell>
          <cell r="F382">
            <v>0</v>
          </cell>
          <cell r="G382">
            <v>0</v>
          </cell>
          <cell r="H382">
            <v>1200</v>
          </cell>
        </row>
        <row r="383">
          <cell r="A383" t="str">
            <v>2.1.2.22.1.6</v>
          </cell>
          <cell r="B383" t="str">
            <v>EQUIPO PARA BLOQUEO INTERESCALENICO</v>
          </cell>
          <cell r="C383">
            <v>0</v>
          </cell>
          <cell r="D383">
            <v>44975</v>
          </cell>
          <cell r="E383">
            <v>0</v>
          </cell>
          <cell r="F383">
            <v>0</v>
          </cell>
          <cell r="G383">
            <v>0</v>
          </cell>
          <cell r="H383">
            <v>44975</v>
          </cell>
        </row>
        <row r="384">
          <cell r="A384" t="str">
            <v>2.2</v>
          </cell>
          <cell r="B384" t="str">
            <v xml:space="preserve"> COSTOS Y GASTOS </v>
          </cell>
          <cell r="C384">
            <v>15245474.280041765</v>
          </cell>
          <cell r="D384">
            <v>0</v>
          </cell>
          <cell r="E384">
            <v>4601481.2113639982</v>
          </cell>
          <cell r="F384">
            <v>0.08</v>
          </cell>
          <cell r="G384">
            <v>19846955.411405765</v>
          </cell>
          <cell r="H384">
            <v>0</v>
          </cell>
        </row>
        <row r="385">
          <cell r="A385" t="str">
            <v>2.2.1</v>
          </cell>
          <cell r="B385" t="str">
            <v xml:space="preserve"> COSTO DE VENTAS O DE SERVICIOS </v>
          </cell>
          <cell r="C385">
            <v>7822744.231641762</v>
          </cell>
          <cell r="D385">
            <v>0</v>
          </cell>
          <cell r="E385">
            <v>3760949.1154639982</v>
          </cell>
          <cell r="F385">
            <v>0</v>
          </cell>
          <cell r="G385">
            <v>11583693.34710576</v>
          </cell>
          <cell r="H385">
            <v>0</v>
          </cell>
        </row>
        <row r="386">
          <cell r="A386" t="str">
            <v>2.2.1.1</v>
          </cell>
          <cell r="B386" t="str">
            <v>COSTO DE VENTAS O DE SERVICIOS</v>
          </cell>
          <cell r="C386">
            <v>7822744.231641762</v>
          </cell>
          <cell r="D386">
            <v>0</v>
          </cell>
          <cell r="E386">
            <v>3760949.1154639982</v>
          </cell>
          <cell r="F386">
            <v>0</v>
          </cell>
          <cell r="G386">
            <v>11583693.34710576</v>
          </cell>
          <cell r="H386">
            <v>0</v>
          </cell>
        </row>
        <row r="387">
          <cell r="A387" t="str">
            <v>2.2.2</v>
          </cell>
          <cell r="B387" t="str">
            <v xml:space="preserve"> GASTOS GENERALES </v>
          </cell>
          <cell r="C387">
            <v>7422730.0484000044</v>
          </cell>
          <cell r="D387">
            <v>0</v>
          </cell>
          <cell r="E387">
            <v>840532.09589999984</v>
          </cell>
          <cell r="F387">
            <v>0.08</v>
          </cell>
          <cell r="G387">
            <v>8263262.0643000053</v>
          </cell>
          <cell r="H387">
            <v>0</v>
          </cell>
        </row>
        <row r="388">
          <cell r="A388" t="str">
            <v>2.2.2.3</v>
          </cell>
          <cell r="B388" t="str">
            <v xml:space="preserve"> GASTOS GENERALES </v>
          </cell>
          <cell r="C388">
            <v>7422730.0484000044</v>
          </cell>
          <cell r="D388">
            <v>0</v>
          </cell>
          <cell r="E388">
            <v>840532.09589999984</v>
          </cell>
          <cell r="F388">
            <v>0.08</v>
          </cell>
          <cell r="G388">
            <v>8263262.0643000053</v>
          </cell>
          <cell r="H388">
            <v>0</v>
          </cell>
        </row>
        <row r="389">
          <cell r="A389" t="str">
            <v>2.2.2.3.1</v>
          </cell>
          <cell r="B389" t="str">
            <v xml:space="preserve"> BENEFICIOS A LOS EMPLEADOS DIRECTOS </v>
          </cell>
          <cell r="C389">
            <v>1214578.8799999976</v>
          </cell>
          <cell r="D389">
            <v>0</v>
          </cell>
          <cell r="E389">
            <v>155088.6</v>
          </cell>
          <cell r="F389">
            <v>0</v>
          </cell>
          <cell r="G389">
            <v>1369667.4799999974</v>
          </cell>
          <cell r="H389">
            <v>0</v>
          </cell>
        </row>
        <row r="390">
          <cell r="A390" t="str">
            <v>2.2.2.3.1.1</v>
          </cell>
          <cell r="B390" t="str">
            <v xml:space="preserve"> SUELDOS Y SALARIOS </v>
          </cell>
          <cell r="C390">
            <v>1176650.2399999974</v>
          </cell>
          <cell r="D390">
            <v>0</v>
          </cell>
          <cell r="E390">
            <v>97246.76</v>
          </cell>
          <cell r="F390">
            <v>0</v>
          </cell>
          <cell r="G390">
            <v>1273896.9999999974</v>
          </cell>
          <cell r="H390">
            <v>0</v>
          </cell>
        </row>
        <row r="391">
          <cell r="A391" t="str">
            <v>2.2.2.3.1.1.1</v>
          </cell>
          <cell r="B391" t="str">
            <v>SUELDOS</v>
          </cell>
          <cell r="C391">
            <v>1176650.2399999974</v>
          </cell>
          <cell r="D391">
            <v>0</v>
          </cell>
          <cell r="E391">
            <v>97246.76</v>
          </cell>
          <cell r="F391">
            <v>0</v>
          </cell>
          <cell r="G391">
            <v>1273896.9999999974</v>
          </cell>
          <cell r="H391">
            <v>0</v>
          </cell>
        </row>
        <row r="392">
          <cell r="A392" t="str">
            <v>2.2.2.3.1.4</v>
          </cell>
          <cell r="B392" t="str">
            <v>VACACIONES</v>
          </cell>
          <cell r="C392">
            <v>23162.549999999988</v>
          </cell>
          <cell r="D392">
            <v>0</v>
          </cell>
          <cell r="E392">
            <v>5523.6</v>
          </cell>
          <cell r="F392">
            <v>0</v>
          </cell>
          <cell r="G392">
            <v>28686.149999999987</v>
          </cell>
          <cell r="H392">
            <v>0</v>
          </cell>
        </row>
        <row r="393">
          <cell r="A393" t="str">
            <v>2.2.2.3.1.5</v>
          </cell>
          <cell r="B393" t="str">
            <v>PRIMA VACACIONAL</v>
          </cell>
          <cell r="C393">
            <v>11364.599999999999</v>
          </cell>
          <cell r="D393">
            <v>0</v>
          </cell>
          <cell r="E393">
            <v>0</v>
          </cell>
          <cell r="F393">
            <v>0</v>
          </cell>
          <cell r="G393">
            <v>11364.599999999999</v>
          </cell>
          <cell r="H393">
            <v>0</v>
          </cell>
        </row>
        <row r="394">
          <cell r="A394" t="str">
            <v>2.2.2.3.1.9</v>
          </cell>
          <cell r="B394" t="str">
            <v>AGUINALDO</v>
          </cell>
          <cell r="C394">
            <v>3401.4899999998743</v>
          </cell>
          <cell r="D394">
            <v>0</v>
          </cell>
          <cell r="E394">
            <v>52318.239999999998</v>
          </cell>
          <cell r="F394">
            <v>0</v>
          </cell>
          <cell r="G394">
            <v>55719.729999999872</v>
          </cell>
          <cell r="H394">
            <v>0</v>
          </cell>
        </row>
        <row r="395">
          <cell r="A395" t="str">
            <v>2.2.2.3.4</v>
          </cell>
          <cell r="B395" t="str">
            <v xml:space="preserve"> IMPUESTOS Y APORTACIONES SOBRE SUELDOS Y SALARIOS </v>
          </cell>
          <cell r="C395">
            <v>290767.23</v>
          </cell>
          <cell r="D395">
            <v>0</v>
          </cell>
          <cell r="E395">
            <v>43669.61</v>
          </cell>
          <cell r="F395">
            <v>0</v>
          </cell>
          <cell r="G395">
            <v>334436.83999999997</v>
          </cell>
          <cell r="H395">
            <v>0</v>
          </cell>
        </row>
        <row r="396">
          <cell r="A396" t="str">
            <v>2.2.2.3.4.1</v>
          </cell>
          <cell r="B396" t="str">
            <v xml:space="preserve"> CUOTAS AL I.M.S.S. </v>
          </cell>
          <cell r="C396">
            <v>134128.87999999998</v>
          </cell>
          <cell r="D396">
            <v>0</v>
          </cell>
          <cell r="E396">
            <v>12608.65</v>
          </cell>
          <cell r="F396">
            <v>0</v>
          </cell>
          <cell r="G396">
            <v>146737.53</v>
          </cell>
          <cell r="H396">
            <v>0</v>
          </cell>
        </row>
        <row r="397">
          <cell r="A397" t="str">
            <v>2.2.2.3.4.1.1</v>
          </cell>
          <cell r="B397" t="str">
            <v>CUOTA FIJA</v>
          </cell>
          <cell r="C397">
            <v>65571.450000000012</v>
          </cell>
          <cell r="D397">
            <v>0</v>
          </cell>
          <cell r="E397">
            <v>6234.36</v>
          </cell>
          <cell r="F397">
            <v>0</v>
          </cell>
          <cell r="G397">
            <v>71805.810000000012</v>
          </cell>
          <cell r="H397">
            <v>0</v>
          </cell>
        </row>
        <row r="398">
          <cell r="A398" t="str">
            <v>2.2.2.3.4.1.2</v>
          </cell>
          <cell r="B398" t="str">
            <v>EXCEDENTE 3 SMGDI</v>
          </cell>
          <cell r="C398">
            <v>4622.5600000000013</v>
          </cell>
          <cell r="D398">
            <v>0</v>
          </cell>
          <cell r="E398">
            <v>422.88</v>
          </cell>
          <cell r="F398">
            <v>0</v>
          </cell>
          <cell r="G398">
            <v>5045.4400000000014</v>
          </cell>
          <cell r="H398">
            <v>0</v>
          </cell>
        </row>
        <row r="399">
          <cell r="A399" t="str">
            <v>2.2.2.3.4.1.3</v>
          </cell>
          <cell r="B399" t="str">
            <v>PRESTACIONES EN DINERO</v>
          </cell>
          <cell r="C399">
            <v>8923.1600000000108</v>
          </cell>
          <cell r="D399">
            <v>0</v>
          </cell>
          <cell r="E399">
            <v>833.2</v>
          </cell>
          <cell r="F399">
            <v>0</v>
          </cell>
          <cell r="G399">
            <v>9756.3600000000115</v>
          </cell>
          <cell r="H399">
            <v>0</v>
          </cell>
        </row>
        <row r="400">
          <cell r="A400" t="str">
            <v>2.2.2.3.4.1.4</v>
          </cell>
          <cell r="B400" t="str">
            <v>GASTOS MEDICOS PENSIONADOS</v>
          </cell>
          <cell r="C400">
            <v>13384.789999999994</v>
          </cell>
          <cell r="D400">
            <v>0</v>
          </cell>
          <cell r="E400">
            <v>1249.79</v>
          </cell>
          <cell r="F400">
            <v>0</v>
          </cell>
          <cell r="G400">
            <v>14634.579999999994</v>
          </cell>
          <cell r="H400">
            <v>0</v>
          </cell>
        </row>
        <row r="401">
          <cell r="A401" t="str">
            <v>2.2.2.3.4.1.5</v>
          </cell>
          <cell r="B401" t="str">
            <v>RIESGOS DE TRABAJO</v>
          </cell>
          <cell r="C401">
            <v>6607.1599999999962</v>
          </cell>
          <cell r="D401">
            <v>0</v>
          </cell>
          <cell r="E401">
            <v>595.15</v>
          </cell>
          <cell r="F401">
            <v>0</v>
          </cell>
          <cell r="G401">
            <v>7202.3099999999959</v>
          </cell>
          <cell r="H401">
            <v>0</v>
          </cell>
        </row>
        <row r="402">
          <cell r="A402" t="str">
            <v>2.2.2.3.4.1.6</v>
          </cell>
          <cell r="B402" t="str">
            <v>INVALIDEZ Y VIDA</v>
          </cell>
          <cell r="C402">
            <v>22285.37999999999</v>
          </cell>
          <cell r="D402">
            <v>0</v>
          </cell>
          <cell r="E402">
            <v>2083</v>
          </cell>
          <cell r="F402">
            <v>0</v>
          </cell>
          <cell r="G402">
            <v>24368.37999999999</v>
          </cell>
          <cell r="H402">
            <v>0</v>
          </cell>
        </row>
        <row r="403">
          <cell r="A403" t="str">
            <v>2.2.2.3.4.1.7</v>
          </cell>
          <cell r="B403" t="str">
            <v>GUARDERIAS Y PRESTACIONES SOCIALES</v>
          </cell>
          <cell r="C403">
            <v>12734.37999999999</v>
          </cell>
          <cell r="D403">
            <v>0</v>
          </cell>
          <cell r="E403">
            <v>1190.27</v>
          </cell>
          <cell r="F403">
            <v>0</v>
          </cell>
          <cell r="G403">
            <v>13924.649999999991</v>
          </cell>
          <cell r="H403">
            <v>0</v>
          </cell>
        </row>
        <row r="404">
          <cell r="A404" t="str">
            <v>2.2.2.3.4.2</v>
          </cell>
          <cell r="B404" t="str">
            <v xml:space="preserve"> APORTACIONES AL INFONAVIT </v>
          </cell>
          <cell r="C404">
            <v>59332.69</v>
          </cell>
          <cell r="D404">
            <v>0</v>
          </cell>
          <cell r="E404">
            <v>11710.85</v>
          </cell>
          <cell r="F404">
            <v>0</v>
          </cell>
          <cell r="G404">
            <v>71043.540000000008</v>
          </cell>
          <cell r="H404">
            <v>0</v>
          </cell>
        </row>
        <row r="405">
          <cell r="A405" t="str">
            <v>2.2.2.3.4.2.1</v>
          </cell>
          <cell r="B405" t="str">
            <v>INFONAVIT-APORTACION PATRONAL SIN CREDITO</v>
          </cell>
          <cell r="C405">
            <v>24206.209999999992</v>
          </cell>
          <cell r="D405">
            <v>0</v>
          </cell>
          <cell r="E405">
            <v>6732.29</v>
          </cell>
          <cell r="F405">
            <v>0</v>
          </cell>
          <cell r="G405">
            <v>30938.499999999993</v>
          </cell>
          <cell r="H405">
            <v>0</v>
          </cell>
        </row>
        <row r="406">
          <cell r="A406" t="str">
            <v>2.2.2.3.4.2.2</v>
          </cell>
          <cell r="B406" t="str">
            <v>INFONAVIT-APORTACION PATRONAL CON CREDITO</v>
          </cell>
          <cell r="C406">
            <v>35126.48000000001</v>
          </cell>
          <cell r="D406">
            <v>0</v>
          </cell>
          <cell r="E406">
            <v>4978.5600000000004</v>
          </cell>
          <cell r="F406">
            <v>0</v>
          </cell>
          <cell r="G406">
            <v>40105.040000000008</v>
          </cell>
          <cell r="H406">
            <v>0</v>
          </cell>
        </row>
        <row r="407">
          <cell r="A407" t="str">
            <v>2.2.2.3.4.3</v>
          </cell>
          <cell r="B407" t="str">
            <v xml:space="preserve"> APORTACIONES AL SAR </v>
          </cell>
          <cell r="C407">
            <v>60085.659999999989</v>
          </cell>
          <cell r="D407">
            <v>0</v>
          </cell>
          <cell r="E407">
            <v>14697.11</v>
          </cell>
          <cell r="F407">
            <v>0</v>
          </cell>
          <cell r="G407">
            <v>74782.76999999999</v>
          </cell>
          <cell r="H407">
            <v>0</v>
          </cell>
        </row>
        <row r="408">
          <cell r="A408" t="str">
            <v>2.2.2.3.4.3.1</v>
          </cell>
          <cell r="B408" t="str">
            <v>RETIRO</v>
          </cell>
          <cell r="C408">
            <v>23733.009999999995</v>
          </cell>
          <cell r="D408">
            <v>0</v>
          </cell>
          <cell r="E408">
            <v>4684.32</v>
          </cell>
          <cell r="F408">
            <v>0</v>
          </cell>
          <cell r="G408">
            <v>28417.329999999994</v>
          </cell>
          <cell r="H408">
            <v>0</v>
          </cell>
        </row>
        <row r="409">
          <cell r="A409" t="str">
            <v>2.2.2.3.4.3.2</v>
          </cell>
          <cell r="B409" t="str">
            <v>CESANTIA EN EDAD AVANZADA Y VEJEZ</v>
          </cell>
          <cell r="C409">
            <v>36352.649999999994</v>
          </cell>
          <cell r="D409">
            <v>0</v>
          </cell>
          <cell r="E409">
            <v>10012.790000000001</v>
          </cell>
          <cell r="F409">
            <v>0</v>
          </cell>
          <cell r="G409">
            <v>46365.439999999995</v>
          </cell>
          <cell r="H409">
            <v>0</v>
          </cell>
        </row>
        <row r="410">
          <cell r="A410" t="str">
            <v>2.2.2.3.4.4</v>
          </cell>
          <cell r="B410" t="str">
            <v>IMPUESTO ESTATAL SOBRE NOMINAS</v>
          </cell>
          <cell r="C410">
            <v>37220</v>
          </cell>
          <cell r="D410">
            <v>0</v>
          </cell>
          <cell r="E410">
            <v>4653</v>
          </cell>
          <cell r="F410">
            <v>0</v>
          </cell>
          <cell r="G410">
            <v>41873</v>
          </cell>
          <cell r="H410">
            <v>0</v>
          </cell>
        </row>
        <row r="411">
          <cell r="A411" t="str">
            <v>2.2.2.3.5</v>
          </cell>
          <cell r="B411" t="str">
            <v xml:space="preserve"> SERVICIOS ADMINISTRATIVOS </v>
          </cell>
          <cell r="C411">
            <v>3116739.3703000098</v>
          </cell>
          <cell r="D411">
            <v>0</v>
          </cell>
          <cell r="E411">
            <v>336050.21549999999</v>
          </cell>
          <cell r="F411">
            <v>0</v>
          </cell>
          <cell r="G411">
            <v>3452789.5858000098</v>
          </cell>
          <cell r="H411">
            <v>0</v>
          </cell>
        </row>
        <row r="412">
          <cell r="A412" t="str">
            <v>2.2.2.3.5.1</v>
          </cell>
          <cell r="B412" t="str">
            <v>SERVICIOS ADMINISTRATIVOS</v>
          </cell>
          <cell r="C412">
            <v>3116739.3703000098</v>
          </cell>
          <cell r="D412">
            <v>0</v>
          </cell>
          <cell r="E412">
            <v>336050.21549999999</v>
          </cell>
          <cell r="F412">
            <v>0</v>
          </cell>
          <cell r="G412">
            <v>3452789.5858000098</v>
          </cell>
          <cell r="H412">
            <v>0</v>
          </cell>
        </row>
        <row r="413">
          <cell r="A413" t="str">
            <v>2.2.2.3.6</v>
          </cell>
          <cell r="B413" t="str">
            <v xml:space="preserve"> HONORARIOS </v>
          </cell>
          <cell r="C413">
            <v>209116.5</v>
          </cell>
          <cell r="D413">
            <v>0</v>
          </cell>
          <cell r="E413">
            <v>15400</v>
          </cell>
          <cell r="F413">
            <v>0</v>
          </cell>
          <cell r="G413">
            <v>224516.5</v>
          </cell>
          <cell r="H413">
            <v>0</v>
          </cell>
        </row>
        <row r="414">
          <cell r="A414" t="str">
            <v>2.2.2.3.6.1</v>
          </cell>
          <cell r="B414" t="str">
            <v xml:space="preserve"> HONORARIOS A PERSONAS FISICAS </v>
          </cell>
          <cell r="C414">
            <v>33716.5</v>
          </cell>
          <cell r="D414">
            <v>0</v>
          </cell>
          <cell r="E414">
            <v>0</v>
          </cell>
          <cell r="F414">
            <v>0</v>
          </cell>
          <cell r="G414">
            <v>33716.5</v>
          </cell>
          <cell r="H414">
            <v>0</v>
          </cell>
        </row>
        <row r="415">
          <cell r="A415" t="str">
            <v>2.2.2.3.6.1.1</v>
          </cell>
          <cell r="B415" t="str">
            <v>HONORARIOS A PERSONAS FISICAS RESIDENTES NACIONALES</v>
          </cell>
          <cell r="C415">
            <v>33716.5</v>
          </cell>
          <cell r="D415">
            <v>0</v>
          </cell>
          <cell r="E415">
            <v>0</v>
          </cell>
          <cell r="F415">
            <v>0</v>
          </cell>
          <cell r="G415">
            <v>33716.5</v>
          </cell>
          <cell r="H415">
            <v>0</v>
          </cell>
        </row>
        <row r="416">
          <cell r="A416" t="str">
            <v>2.2.2.3.6.2</v>
          </cell>
          <cell r="B416" t="str">
            <v xml:space="preserve"> HONORARIOS A PERSONAS MORALES </v>
          </cell>
          <cell r="C416">
            <v>175400</v>
          </cell>
          <cell r="D416">
            <v>0</v>
          </cell>
          <cell r="E416">
            <v>15400</v>
          </cell>
          <cell r="F416">
            <v>0</v>
          </cell>
          <cell r="G416">
            <v>190800</v>
          </cell>
          <cell r="H416">
            <v>0</v>
          </cell>
        </row>
        <row r="417">
          <cell r="A417" t="str">
            <v>2.2.2.3.6.2.1</v>
          </cell>
          <cell r="B417" t="str">
            <v>HONORARIOS A PERSONAS MORALES RESIDENTES  NACIONALES</v>
          </cell>
          <cell r="C417">
            <v>175400</v>
          </cell>
          <cell r="D417">
            <v>0</v>
          </cell>
          <cell r="E417">
            <v>15400</v>
          </cell>
          <cell r="F417">
            <v>0</v>
          </cell>
          <cell r="G417">
            <v>190800</v>
          </cell>
          <cell r="H417">
            <v>0</v>
          </cell>
        </row>
        <row r="418">
          <cell r="A418" t="str">
            <v>2.2.2.3.7</v>
          </cell>
          <cell r="B418" t="str">
            <v xml:space="preserve"> ARRENDAMIENTOS </v>
          </cell>
          <cell r="C418">
            <v>497825.54999999888</v>
          </cell>
          <cell r="D418">
            <v>0</v>
          </cell>
          <cell r="E418">
            <v>45962.1</v>
          </cell>
          <cell r="F418">
            <v>0</v>
          </cell>
          <cell r="G418">
            <v>543787.64999999886</v>
          </cell>
          <cell r="H418">
            <v>0</v>
          </cell>
        </row>
        <row r="419">
          <cell r="A419" t="str">
            <v>2.2.2.3.7.1</v>
          </cell>
          <cell r="B419" t="str">
            <v>ARRENDAMIENTO A PERSONAS FISICAS RESIDENTES NACIONALES</v>
          </cell>
          <cell r="C419">
            <v>439979.93999999901</v>
          </cell>
          <cell r="D419">
            <v>0</v>
          </cell>
          <cell r="E419">
            <v>40000</v>
          </cell>
          <cell r="F419">
            <v>0</v>
          </cell>
          <cell r="G419">
            <v>479979.93999999901</v>
          </cell>
          <cell r="H419">
            <v>0</v>
          </cell>
        </row>
        <row r="420">
          <cell r="A420" t="str">
            <v>2.2.2.3.7.2</v>
          </cell>
          <cell r="B420" t="str">
            <v>ARRENDAMIENTO A PERSONAS MORALES RESIDENTES NACIONALES</v>
          </cell>
          <cell r="C420">
            <v>57845.60999999987</v>
          </cell>
          <cell r="D420">
            <v>0</v>
          </cell>
          <cell r="E420">
            <v>5962.1</v>
          </cell>
          <cell r="F420">
            <v>0</v>
          </cell>
          <cell r="G420">
            <v>63807.709999999868</v>
          </cell>
          <cell r="H420">
            <v>0</v>
          </cell>
        </row>
        <row r="421">
          <cell r="A421" t="str">
            <v>2.2.2.3.8</v>
          </cell>
          <cell r="B421" t="str">
            <v xml:space="preserve"> COMBUSTIBLES Y LUBRICANTES </v>
          </cell>
          <cell r="C421">
            <v>195464.03209999553</v>
          </cell>
          <cell r="D421">
            <v>0</v>
          </cell>
          <cell r="E421">
            <v>29992.079999999991</v>
          </cell>
          <cell r="F421">
            <v>0</v>
          </cell>
          <cell r="G421">
            <v>225456.11209999552</v>
          </cell>
          <cell r="H421">
            <v>0</v>
          </cell>
        </row>
        <row r="422">
          <cell r="A422" t="str">
            <v>2.2.2.3.8.1</v>
          </cell>
          <cell r="B422" t="str">
            <v>GASOLINA</v>
          </cell>
          <cell r="C422">
            <v>195464.03209999553</v>
          </cell>
          <cell r="D422">
            <v>0</v>
          </cell>
          <cell r="E422">
            <v>29992.079999999991</v>
          </cell>
          <cell r="F422">
            <v>0</v>
          </cell>
          <cell r="G422">
            <v>225456.11209999552</v>
          </cell>
          <cell r="H422">
            <v>0</v>
          </cell>
        </row>
        <row r="423">
          <cell r="A423" t="str">
            <v>2.2.2.3.9</v>
          </cell>
          <cell r="B423" t="str">
            <v xml:space="preserve"> VIATICOS Y GASTOS DE VIAJE </v>
          </cell>
          <cell r="C423">
            <v>51381.690600000606</v>
          </cell>
          <cell r="D423">
            <v>0</v>
          </cell>
          <cell r="E423">
            <v>12878.308099999998</v>
          </cell>
          <cell r="F423">
            <v>0</v>
          </cell>
          <cell r="G423">
            <v>64259.998700000608</v>
          </cell>
          <cell r="H423">
            <v>0</v>
          </cell>
        </row>
        <row r="424">
          <cell r="A424" t="str">
            <v>2.2.2.3.9.1</v>
          </cell>
          <cell r="B424" t="str">
            <v>HOSPEDAJE</v>
          </cell>
          <cell r="C424">
            <v>3818.9900000000343</v>
          </cell>
          <cell r="D424">
            <v>0</v>
          </cell>
          <cell r="E424">
            <v>1017.77</v>
          </cell>
          <cell r="F424">
            <v>0</v>
          </cell>
          <cell r="G424">
            <v>4836.7600000000348</v>
          </cell>
          <cell r="H424">
            <v>0</v>
          </cell>
        </row>
        <row r="425">
          <cell r="A425" t="str">
            <v>2.2.2.3.9.2</v>
          </cell>
          <cell r="B425" t="str">
            <v>IMPUESTO DE HOSPEDAJE</v>
          </cell>
          <cell r="C425">
            <v>138.13000000000011</v>
          </cell>
          <cell r="D425">
            <v>0</v>
          </cell>
          <cell r="E425">
            <v>9.39</v>
          </cell>
          <cell r="F425">
            <v>0</v>
          </cell>
          <cell r="G425">
            <v>147.5200000000001</v>
          </cell>
          <cell r="H425">
            <v>0</v>
          </cell>
        </row>
        <row r="426">
          <cell r="A426" t="str">
            <v>2.2.2.3.9.3</v>
          </cell>
          <cell r="B426" t="str">
            <v>CONSUMO DE ALIMENTOS (VIATICOS)</v>
          </cell>
          <cell r="C426">
            <v>2828.2923999999766</v>
          </cell>
          <cell r="D426">
            <v>0</v>
          </cell>
          <cell r="E426">
            <v>1787.07</v>
          </cell>
          <cell r="F426">
            <v>0</v>
          </cell>
          <cell r="G426">
            <v>4615.3623999999763</v>
          </cell>
          <cell r="H426">
            <v>0</v>
          </cell>
        </row>
        <row r="427">
          <cell r="A427" t="str">
            <v>2.2.2.3.9.4</v>
          </cell>
          <cell r="B427" t="str">
            <v>CUOTAS DE PEAJE</v>
          </cell>
          <cell r="C427">
            <v>36764.368200000405</v>
          </cell>
          <cell r="D427">
            <v>0</v>
          </cell>
          <cell r="E427">
            <v>9349.9880999999987</v>
          </cell>
          <cell r="F427">
            <v>0</v>
          </cell>
          <cell r="G427">
            <v>46114.356300000407</v>
          </cell>
          <cell r="H427">
            <v>0</v>
          </cell>
        </row>
        <row r="428">
          <cell r="A428" t="str">
            <v>2.2.2.3.9.6</v>
          </cell>
          <cell r="B428" t="str">
            <v>SERVICIO DE TAXI</v>
          </cell>
          <cell r="C428">
            <v>3255.6500000000087</v>
          </cell>
          <cell r="D428">
            <v>0</v>
          </cell>
          <cell r="E428">
            <v>327.67</v>
          </cell>
          <cell r="F428">
            <v>0</v>
          </cell>
          <cell r="G428">
            <v>3583.3200000000088</v>
          </cell>
          <cell r="H428">
            <v>0</v>
          </cell>
        </row>
        <row r="429">
          <cell r="A429" t="str">
            <v>2.2.2.3.9.7</v>
          </cell>
          <cell r="B429" t="str">
            <v>BOLETOS PASAJE AUTOBUSES</v>
          </cell>
          <cell r="C429">
            <v>4576.2600000001839</v>
          </cell>
          <cell r="D429">
            <v>0</v>
          </cell>
          <cell r="E429">
            <v>386.4199999999999</v>
          </cell>
          <cell r="F429">
            <v>0</v>
          </cell>
          <cell r="G429">
            <v>4962.680000000184</v>
          </cell>
          <cell r="H429">
            <v>0</v>
          </cell>
        </row>
        <row r="430">
          <cell r="A430" t="str">
            <v>2.2.2.3.10</v>
          </cell>
          <cell r="B430" t="str">
            <v xml:space="preserve"> DEPRECIACIONES </v>
          </cell>
          <cell r="C430">
            <v>694576.0383000056</v>
          </cell>
          <cell r="D430">
            <v>0</v>
          </cell>
          <cell r="E430">
            <v>64130.762499999939</v>
          </cell>
          <cell r="F430">
            <v>0</v>
          </cell>
          <cell r="G430">
            <v>758706.80080000567</v>
          </cell>
          <cell r="H430">
            <v>0</v>
          </cell>
        </row>
        <row r="431">
          <cell r="A431" t="str">
            <v>2.2.2.3.10.2</v>
          </cell>
          <cell r="B431" t="str">
            <v>DEPRECIACION DE MAQUINARIA Y EQUIPO</v>
          </cell>
          <cell r="C431">
            <v>669149.31590000587</v>
          </cell>
          <cell r="D431">
            <v>0</v>
          </cell>
          <cell r="E431">
            <v>62203.433799999941</v>
          </cell>
          <cell r="F431">
            <v>0</v>
          </cell>
          <cell r="G431">
            <v>731352.74970000586</v>
          </cell>
          <cell r="H431">
            <v>0</v>
          </cell>
        </row>
        <row r="432">
          <cell r="A432" t="str">
            <v>2.2.2.3.10.3</v>
          </cell>
          <cell r="B432" t="str">
            <v>DEPRECIACION DE EQUIPO DE TRANSPORTE</v>
          </cell>
          <cell r="C432">
            <v>17157.885999999984</v>
          </cell>
          <cell r="D432">
            <v>0</v>
          </cell>
          <cell r="E432">
            <v>1559.806</v>
          </cell>
          <cell r="F432">
            <v>0</v>
          </cell>
          <cell r="G432">
            <v>18717.691999999985</v>
          </cell>
          <cell r="H432">
            <v>0</v>
          </cell>
        </row>
        <row r="433">
          <cell r="A433" t="str">
            <v>2.2.2.3.10.4</v>
          </cell>
          <cell r="B433" t="str">
            <v>DEPRECIACION DE MOBILIARIO Y EQUIPO DE OFICINA</v>
          </cell>
          <cell r="C433">
            <v>955.02070000000185</v>
          </cell>
          <cell r="D433">
            <v>0</v>
          </cell>
          <cell r="E433">
            <v>102.9757</v>
          </cell>
          <cell r="F433">
            <v>0</v>
          </cell>
          <cell r="G433">
            <v>1057.9964000000018</v>
          </cell>
          <cell r="H433">
            <v>0</v>
          </cell>
        </row>
        <row r="434">
          <cell r="A434" t="str">
            <v>2.2.2.3.10.5</v>
          </cell>
          <cell r="B434" t="str">
            <v>DEPRECIACION DE EQUIPO DE COMPUTO</v>
          </cell>
          <cell r="C434">
            <v>7313.8156999998318</v>
          </cell>
          <cell r="D434">
            <v>0</v>
          </cell>
          <cell r="E434">
            <v>264.54700000000003</v>
          </cell>
          <cell r="F434">
            <v>0</v>
          </cell>
          <cell r="G434">
            <v>7578.3626999998323</v>
          </cell>
          <cell r="H434">
            <v>0</v>
          </cell>
        </row>
        <row r="435">
          <cell r="A435" t="str">
            <v>2.2.2.3.12</v>
          </cell>
          <cell r="B435" t="str">
            <v xml:space="preserve"> TELEFONO </v>
          </cell>
          <cell r="C435">
            <v>118983.13999999617</v>
          </cell>
          <cell r="D435">
            <v>0</v>
          </cell>
          <cell r="E435">
            <v>2231.0300000000002</v>
          </cell>
          <cell r="F435">
            <v>0</v>
          </cell>
          <cell r="G435">
            <v>121214.16999999617</v>
          </cell>
          <cell r="H435">
            <v>0</v>
          </cell>
        </row>
        <row r="436">
          <cell r="A436" t="str">
            <v>2.2.2.3.12.1</v>
          </cell>
          <cell r="B436" t="str">
            <v>TELEFONO FIJO</v>
          </cell>
          <cell r="C436">
            <v>24541.329999999958</v>
          </cell>
          <cell r="D436">
            <v>0</v>
          </cell>
          <cell r="E436">
            <v>2231.0300000000002</v>
          </cell>
          <cell r="F436">
            <v>0</v>
          </cell>
          <cell r="G436">
            <v>26772.359999999957</v>
          </cell>
          <cell r="H436">
            <v>0</v>
          </cell>
        </row>
        <row r="437">
          <cell r="A437" t="str">
            <v>2.2.2.3.12.2</v>
          </cell>
          <cell r="B437" t="str">
            <v xml:space="preserve"> SERVICIO DE TELEFONIA CELULAR </v>
          </cell>
          <cell r="C437">
            <v>94441.809999996214</v>
          </cell>
          <cell r="D437">
            <v>0</v>
          </cell>
          <cell r="E437">
            <v>0</v>
          </cell>
          <cell r="F437">
            <v>0</v>
          </cell>
          <cell r="G437">
            <v>94441.809999996214</v>
          </cell>
          <cell r="H437">
            <v>0</v>
          </cell>
        </row>
        <row r="438">
          <cell r="A438" t="str">
            <v>2.2.2.3.12.2.1</v>
          </cell>
          <cell r="B438" t="str">
            <v>SERVICIO DE TELEFONIA CELULAR</v>
          </cell>
          <cell r="C438">
            <v>87992.809999996214</v>
          </cell>
          <cell r="D438">
            <v>0</v>
          </cell>
          <cell r="E438">
            <v>0</v>
          </cell>
          <cell r="F438">
            <v>0</v>
          </cell>
          <cell r="G438">
            <v>87992.809999996214</v>
          </cell>
          <cell r="H438">
            <v>0</v>
          </cell>
        </row>
        <row r="439">
          <cell r="A439" t="str">
            <v>2.2.2.3.12.2.2</v>
          </cell>
          <cell r="B439" t="str">
            <v>SERVICIO DE TELEFONIA CELULAR EXENTO</v>
          </cell>
          <cell r="C439">
            <v>6449</v>
          </cell>
          <cell r="D439">
            <v>0</v>
          </cell>
          <cell r="E439">
            <v>0</v>
          </cell>
          <cell r="F439">
            <v>0</v>
          </cell>
          <cell r="G439">
            <v>6449</v>
          </cell>
          <cell r="H439">
            <v>0</v>
          </cell>
        </row>
        <row r="440">
          <cell r="A440" t="str">
            <v>2.2.2.3.13</v>
          </cell>
          <cell r="B440" t="str">
            <v>INTERNET</v>
          </cell>
          <cell r="C440">
            <v>500</v>
          </cell>
          <cell r="D440">
            <v>0</v>
          </cell>
          <cell r="E440">
            <v>100</v>
          </cell>
          <cell r="F440">
            <v>0</v>
          </cell>
          <cell r="G440">
            <v>600</v>
          </cell>
          <cell r="H440">
            <v>0</v>
          </cell>
        </row>
        <row r="441">
          <cell r="A441" t="str">
            <v>2.2.2.3.14</v>
          </cell>
          <cell r="B441" t="str">
            <v xml:space="preserve"> AGUA </v>
          </cell>
          <cell r="C441">
            <v>3538</v>
          </cell>
          <cell r="D441">
            <v>0</v>
          </cell>
          <cell r="E441">
            <v>905</v>
          </cell>
          <cell r="F441">
            <v>0</v>
          </cell>
          <cell r="G441">
            <v>4443</v>
          </cell>
          <cell r="H441">
            <v>0</v>
          </cell>
        </row>
        <row r="442">
          <cell r="A442" t="str">
            <v>2.2.2.3.14.3</v>
          </cell>
          <cell r="B442" t="str">
            <v>AGUA PURIFICADA (GASTOS)</v>
          </cell>
          <cell r="C442">
            <v>3538</v>
          </cell>
          <cell r="D442">
            <v>0</v>
          </cell>
          <cell r="E442">
            <v>905</v>
          </cell>
          <cell r="F442">
            <v>0</v>
          </cell>
          <cell r="G442">
            <v>4443</v>
          </cell>
          <cell r="H442">
            <v>0</v>
          </cell>
        </row>
        <row r="443">
          <cell r="A443" t="str">
            <v>2.2.2.3.15</v>
          </cell>
          <cell r="B443" t="str">
            <v xml:space="preserve"> ENERGIA ELECTRICA </v>
          </cell>
          <cell r="C443">
            <v>560.91999999999973</v>
          </cell>
          <cell r="D443">
            <v>0</v>
          </cell>
          <cell r="E443">
            <v>460.29</v>
          </cell>
          <cell r="F443">
            <v>0</v>
          </cell>
          <cell r="G443">
            <v>1021.2099999999997</v>
          </cell>
          <cell r="H443">
            <v>0</v>
          </cell>
        </row>
        <row r="444">
          <cell r="A444" t="str">
            <v>2.2.2.3.15.1</v>
          </cell>
          <cell r="B444" t="str">
            <v>ENERGIA ELECTRICA</v>
          </cell>
          <cell r="C444">
            <v>519.38999999999987</v>
          </cell>
          <cell r="D444">
            <v>0</v>
          </cell>
          <cell r="E444">
            <v>433.29</v>
          </cell>
          <cell r="F444">
            <v>0</v>
          </cell>
          <cell r="G444">
            <v>952.67999999999984</v>
          </cell>
          <cell r="H444">
            <v>0</v>
          </cell>
        </row>
        <row r="445">
          <cell r="A445" t="str">
            <v>2.2.2.3.15.2</v>
          </cell>
          <cell r="B445" t="str">
            <v>DAP (DERECHO DE ALUMBRADO PUBLICO)</v>
          </cell>
          <cell r="C445">
            <v>41.529999999999859</v>
          </cell>
          <cell r="D445">
            <v>0</v>
          </cell>
          <cell r="E445">
            <v>27</v>
          </cell>
          <cell r="F445">
            <v>0</v>
          </cell>
          <cell r="G445">
            <v>68.529999999999859</v>
          </cell>
          <cell r="H445">
            <v>0</v>
          </cell>
        </row>
        <row r="446">
          <cell r="A446" t="str">
            <v>2.2.2.3.16</v>
          </cell>
          <cell r="B446" t="str">
            <v xml:space="preserve"> VIGILANCIA Y SEGURIDAD </v>
          </cell>
          <cell r="C446">
            <v>13379.789999999972</v>
          </cell>
          <cell r="D446">
            <v>0</v>
          </cell>
          <cell r="E446">
            <v>1261.3499999999999</v>
          </cell>
          <cell r="F446">
            <v>0</v>
          </cell>
          <cell r="G446">
            <v>14641.139999999972</v>
          </cell>
          <cell r="H446">
            <v>0</v>
          </cell>
        </row>
        <row r="447">
          <cell r="A447" t="str">
            <v>2.2.2.3.16.1</v>
          </cell>
          <cell r="B447" t="str">
            <v>MONITOREO ALARMA</v>
          </cell>
          <cell r="C447">
            <v>13379.789999999972</v>
          </cell>
          <cell r="D447">
            <v>0</v>
          </cell>
          <cell r="E447">
            <v>1261.3499999999999</v>
          </cell>
          <cell r="F447">
            <v>0</v>
          </cell>
          <cell r="G447">
            <v>14641.139999999972</v>
          </cell>
          <cell r="H447">
            <v>0</v>
          </cell>
        </row>
        <row r="448">
          <cell r="A448" t="str">
            <v>2.2.2.3.17</v>
          </cell>
          <cell r="B448" t="str">
            <v>LIMPIEZA Y ASEO</v>
          </cell>
          <cell r="C448">
            <v>12920.768600000001</v>
          </cell>
          <cell r="D448">
            <v>0</v>
          </cell>
          <cell r="E448">
            <v>2086.4018000000001</v>
          </cell>
          <cell r="F448">
            <v>0</v>
          </cell>
          <cell r="G448">
            <v>15007.170400000001</v>
          </cell>
          <cell r="H448">
            <v>0</v>
          </cell>
        </row>
        <row r="449">
          <cell r="A449" t="str">
            <v>2.2.2.3.18</v>
          </cell>
          <cell r="B449" t="str">
            <v xml:space="preserve"> PAPELERIA Y ARTICULOS DE OFICINA </v>
          </cell>
          <cell r="C449">
            <v>90959.228199999809</v>
          </cell>
          <cell r="D449">
            <v>0</v>
          </cell>
          <cell r="E449">
            <v>1820</v>
          </cell>
          <cell r="F449">
            <v>0</v>
          </cell>
          <cell r="G449">
            <v>92779.228199999809</v>
          </cell>
          <cell r="H449">
            <v>0</v>
          </cell>
        </row>
        <row r="450">
          <cell r="A450" t="str">
            <v>2.2.2.3.18.1</v>
          </cell>
          <cell r="B450" t="str">
            <v>PAPELERIA Y ARTICULOS DE OFICINA</v>
          </cell>
          <cell r="C450">
            <v>90959.228199999809</v>
          </cell>
          <cell r="D450">
            <v>0</v>
          </cell>
          <cell r="E450">
            <v>1820</v>
          </cell>
          <cell r="F450">
            <v>0</v>
          </cell>
          <cell r="G450">
            <v>92779.228199999809</v>
          </cell>
          <cell r="H450">
            <v>0</v>
          </cell>
        </row>
        <row r="451">
          <cell r="A451" t="str">
            <v>2.2.2.3.19</v>
          </cell>
          <cell r="B451" t="str">
            <v xml:space="preserve"> MANTENIMIENTO Y CONSERVACION </v>
          </cell>
          <cell r="C451">
            <v>319229.46649999975</v>
          </cell>
          <cell r="D451">
            <v>0</v>
          </cell>
          <cell r="E451">
            <v>70608.87</v>
          </cell>
          <cell r="F451">
            <v>0</v>
          </cell>
          <cell r="G451">
            <v>389838.33649999974</v>
          </cell>
          <cell r="H451">
            <v>0</v>
          </cell>
        </row>
        <row r="452">
          <cell r="A452" t="str">
            <v>2.2.2.3.19.1</v>
          </cell>
          <cell r="B452" t="str">
            <v>MANTENIMIENTO DE MAQUINARIA Y EQUIPO</v>
          </cell>
          <cell r="C452">
            <v>151873.58000000007</v>
          </cell>
          <cell r="D452">
            <v>0</v>
          </cell>
          <cell r="E452">
            <v>11300</v>
          </cell>
          <cell r="F452">
            <v>0</v>
          </cell>
          <cell r="G452">
            <v>163173.58000000007</v>
          </cell>
          <cell r="H452">
            <v>0</v>
          </cell>
        </row>
        <row r="453">
          <cell r="A453" t="str">
            <v>2.2.2.3.19.2</v>
          </cell>
          <cell r="B453" t="str">
            <v>MANTENIMIENTO DE EDIFICIO</v>
          </cell>
          <cell r="C453">
            <v>18085.671000000031</v>
          </cell>
          <cell r="D453">
            <v>0</v>
          </cell>
          <cell r="E453">
            <v>8922.93</v>
          </cell>
          <cell r="F453">
            <v>0</v>
          </cell>
          <cell r="G453">
            <v>27008.601000000031</v>
          </cell>
          <cell r="H453">
            <v>0</v>
          </cell>
        </row>
        <row r="454">
          <cell r="A454" t="str">
            <v>2.2.2.3.19.4</v>
          </cell>
          <cell r="B454" t="str">
            <v>MANTENIMIENTO DE EQUIPO DE COMPUTO</v>
          </cell>
          <cell r="C454">
            <v>35916.118300000031</v>
          </cell>
          <cell r="D454">
            <v>0</v>
          </cell>
          <cell r="E454">
            <v>0</v>
          </cell>
          <cell r="F454">
            <v>0</v>
          </cell>
          <cell r="G454">
            <v>35916.118300000031</v>
          </cell>
          <cell r="H454">
            <v>0</v>
          </cell>
        </row>
        <row r="455">
          <cell r="A455" t="str">
            <v>2.2.2.3.19.5</v>
          </cell>
          <cell r="B455" t="str">
            <v>MANTENIMIENTO DE EQUIPO DE TRANSPORTE</v>
          </cell>
          <cell r="C455">
            <v>66357.597199999611</v>
          </cell>
          <cell r="D455">
            <v>0</v>
          </cell>
          <cell r="E455">
            <v>10345.94</v>
          </cell>
          <cell r="F455">
            <v>0</v>
          </cell>
          <cell r="G455">
            <v>76703.537199999613</v>
          </cell>
          <cell r="H455">
            <v>0</v>
          </cell>
        </row>
        <row r="456">
          <cell r="A456" t="str">
            <v>2.2.2.3.19.7</v>
          </cell>
          <cell r="B456" t="str">
            <v>MANTENIMIENTO DE OTROS EQUIPOS</v>
          </cell>
          <cell r="C456">
            <v>46996.5</v>
          </cell>
          <cell r="D456">
            <v>0</v>
          </cell>
          <cell r="E456">
            <v>40040</v>
          </cell>
          <cell r="F456">
            <v>0</v>
          </cell>
          <cell r="G456">
            <v>87036.5</v>
          </cell>
          <cell r="H456">
            <v>0</v>
          </cell>
        </row>
        <row r="457">
          <cell r="A457" t="str">
            <v>2.2.2.3.20</v>
          </cell>
          <cell r="B457" t="str">
            <v xml:space="preserve"> SEGUROS Y FIANZAS </v>
          </cell>
          <cell r="C457">
            <v>27263.69000000009</v>
          </cell>
          <cell r="D457">
            <v>0</v>
          </cell>
          <cell r="E457">
            <v>8297.3000000000011</v>
          </cell>
          <cell r="F457">
            <v>0</v>
          </cell>
          <cell r="G457">
            <v>35560.990000000093</v>
          </cell>
          <cell r="H457">
            <v>0</v>
          </cell>
        </row>
        <row r="458">
          <cell r="A458" t="str">
            <v>2.2.2.3.20.3</v>
          </cell>
          <cell r="B458" t="str">
            <v>SEGUROS DE AUTOMOVIL</v>
          </cell>
          <cell r="C458">
            <v>26552.429999999993</v>
          </cell>
          <cell r="D458">
            <v>0</v>
          </cell>
          <cell r="E458">
            <v>8232.6400000000012</v>
          </cell>
          <cell r="F458">
            <v>0</v>
          </cell>
          <cell r="G458">
            <v>34785.069999999992</v>
          </cell>
          <cell r="H458">
            <v>0</v>
          </cell>
        </row>
        <row r="459">
          <cell r="A459" t="str">
            <v>2.2.2.3.20.7</v>
          </cell>
          <cell r="B459" t="str">
            <v>OTROS SEGUROS Y FIANZAS</v>
          </cell>
          <cell r="C459">
            <v>711.26000000009662</v>
          </cell>
          <cell r="D459">
            <v>0</v>
          </cell>
          <cell r="E459">
            <v>64.66</v>
          </cell>
          <cell r="F459">
            <v>0</v>
          </cell>
          <cell r="G459">
            <v>775.92000000009659</v>
          </cell>
          <cell r="H459">
            <v>0</v>
          </cell>
        </row>
        <row r="460">
          <cell r="A460" t="str">
            <v>2.2.2.3.21</v>
          </cell>
          <cell r="B460" t="str">
            <v xml:space="preserve"> OTROS IMPUESTOS Y DERECHOS </v>
          </cell>
          <cell r="C460">
            <v>11186.28</v>
          </cell>
          <cell r="D460">
            <v>0</v>
          </cell>
          <cell r="E460">
            <v>550</v>
          </cell>
          <cell r="F460">
            <v>0</v>
          </cell>
          <cell r="G460">
            <v>11736.28</v>
          </cell>
          <cell r="H460">
            <v>0</v>
          </cell>
        </row>
        <row r="461">
          <cell r="A461" t="str">
            <v>2.2.2.3.21.3</v>
          </cell>
          <cell r="B461" t="str">
            <v>PAGO DE DERECHOS</v>
          </cell>
          <cell r="C461">
            <v>11186.28</v>
          </cell>
          <cell r="D461">
            <v>0</v>
          </cell>
          <cell r="E461">
            <v>550</v>
          </cell>
          <cell r="F461">
            <v>0</v>
          </cell>
          <cell r="G461">
            <v>11736.28</v>
          </cell>
          <cell r="H461">
            <v>0</v>
          </cell>
        </row>
        <row r="462">
          <cell r="A462" t="str">
            <v>2.2.2.3.22</v>
          </cell>
          <cell r="B462" t="str">
            <v>RECARGOS FISCALES</v>
          </cell>
          <cell r="C462">
            <v>221</v>
          </cell>
          <cell r="D462">
            <v>0</v>
          </cell>
          <cell r="E462">
            <v>0</v>
          </cell>
          <cell r="F462">
            <v>0</v>
          </cell>
          <cell r="G462">
            <v>221</v>
          </cell>
          <cell r="H462">
            <v>0</v>
          </cell>
        </row>
        <row r="463">
          <cell r="A463" t="str">
            <v>2.2.2.3.23</v>
          </cell>
          <cell r="B463" t="str">
            <v xml:space="preserve"> MULTAS </v>
          </cell>
          <cell r="C463">
            <v>9075.9</v>
          </cell>
          <cell r="D463">
            <v>0</v>
          </cell>
          <cell r="E463">
            <v>0</v>
          </cell>
          <cell r="F463">
            <v>0</v>
          </cell>
          <cell r="G463">
            <v>9075.9</v>
          </cell>
          <cell r="H463">
            <v>0</v>
          </cell>
        </row>
        <row r="464">
          <cell r="A464" t="str">
            <v>2.2.2.3.23.1</v>
          </cell>
          <cell r="B464" t="str">
            <v>MULTAS</v>
          </cell>
          <cell r="C464">
            <v>1792.3999999999996</v>
          </cell>
          <cell r="D464">
            <v>0</v>
          </cell>
          <cell r="E464">
            <v>0</v>
          </cell>
          <cell r="F464">
            <v>0</v>
          </cell>
          <cell r="G464">
            <v>1792.3999999999996</v>
          </cell>
          <cell r="H464">
            <v>0</v>
          </cell>
        </row>
        <row r="465">
          <cell r="A465" t="str">
            <v>2.2.2.3.23.2</v>
          </cell>
          <cell r="B465" t="str">
            <v>MULTAS DE TRANSITO</v>
          </cell>
          <cell r="C465">
            <v>7283.5</v>
          </cell>
          <cell r="D465">
            <v>0</v>
          </cell>
          <cell r="E465">
            <v>0</v>
          </cell>
          <cell r="F465">
            <v>0</v>
          </cell>
          <cell r="G465">
            <v>7283.5</v>
          </cell>
          <cell r="H465">
            <v>0</v>
          </cell>
        </row>
        <row r="466">
          <cell r="A466" t="str">
            <v>2.2.2.3.24</v>
          </cell>
          <cell r="B466" t="str">
            <v xml:space="preserve"> CUOTAS Y SUSCRIPCIONES </v>
          </cell>
          <cell r="C466">
            <v>18257.863599999982</v>
          </cell>
          <cell r="D466">
            <v>0</v>
          </cell>
          <cell r="E466">
            <v>1551.7240999999999</v>
          </cell>
          <cell r="F466">
            <v>0</v>
          </cell>
          <cell r="G466">
            <v>19809.587699999982</v>
          </cell>
          <cell r="H466">
            <v>0</v>
          </cell>
        </row>
        <row r="467">
          <cell r="A467" t="str">
            <v>2.2.2.3.24.8</v>
          </cell>
          <cell r="B467" t="str">
            <v>OTRAS CUOTAS Y SUSCRIPCIONES</v>
          </cell>
          <cell r="C467">
            <v>18257.854999999981</v>
          </cell>
          <cell r="D467">
            <v>0</v>
          </cell>
          <cell r="E467">
            <v>1551.7240999999999</v>
          </cell>
          <cell r="F467">
            <v>0</v>
          </cell>
          <cell r="G467">
            <v>19809.579099999981</v>
          </cell>
          <cell r="H467">
            <v>0</v>
          </cell>
        </row>
        <row r="468">
          <cell r="A468" t="str">
            <v>2.2.2.3.25</v>
          </cell>
          <cell r="B468" t="str">
            <v>PROPAGANDA Y PUBLICIDAD</v>
          </cell>
          <cell r="C468">
            <v>10250</v>
          </cell>
          <cell r="D468">
            <v>0</v>
          </cell>
          <cell r="E468">
            <v>0</v>
          </cell>
          <cell r="F468">
            <v>0</v>
          </cell>
          <cell r="G468">
            <v>10250</v>
          </cell>
          <cell r="H468">
            <v>0</v>
          </cell>
        </row>
        <row r="469">
          <cell r="A469" t="str">
            <v>2.2.2.3.26</v>
          </cell>
          <cell r="B469" t="str">
            <v>CAPACITACION AL PERSONAL</v>
          </cell>
          <cell r="C469">
            <v>20000</v>
          </cell>
          <cell r="D469">
            <v>0</v>
          </cell>
          <cell r="E469">
            <v>0</v>
          </cell>
          <cell r="F469">
            <v>0</v>
          </cell>
          <cell r="G469">
            <v>20000</v>
          </cell>
          <cell r="H469">
            <v>0</v>
          </cell>
        </row>
        <row r="470">
          <cell r="A470" t="str">
            <v>2.2.2.3.28</v>
          </cell>
          <cell r="B470" t="str">
            <v>ASISTENCIA TECNICA</v>
          </cell>
          <cell r="C470">
            <v>5796.7199999999993</v>
          </cell>
          <cell r="D470">
            <v>0</v>
          </cell>
          <cell r="E470">
            <v>0</v>
          </cell>
          <cell r="F470">
            <v>0</v>
          </cell>
          <cell r="G470">
            <v>5796.7199999999993</v>
          </cell>
          <cell r="H470">
            <v>0</v>
          </cell>
        </row>
        <row r="471">
          <cell r="A471" t="str">
            <v>2.2.2.3.33</v>
          </cell>
          <cell r="B471" t="str">
            <v>COMISIONES SOBRE VENTAS</v>
          </cell>
          <cell r="C471">
            <v>33079.760000000002</v>
          </cell>
          <cell r="D471">
            <v>0</v>
          </cell>
          <cell r="E471">
            <v>0</v>
          </cell>
          <cell r="F471">
            <v>0</v>
          </cell>
          <cell r="G471">
            <v>33079.760000000002</v>
          </cell>
          <cell r="H471">
            <v>0</v>
          </cell>
        </row>
        <row r="472">
          <cell r="A472" t="str">
            <v>2.2.2.3.34</v>
          </cell>
          <cell r="B472" t="str">
            <v xml:space="preserve"> COMISIONES BANCARIAS </v>
          </cell>
          <cell r="C472">
            <v>9252.5499999998719</v>
          </cell>
          <cell r="D472">
            <v>0</v>
          </cell>
          <cell r="E472">
            <v>2297.5300000000002</v>
          </cell>
          <cell r="F472">
            <v>0.08</v>
          </cell>
          <cell r="G472">
            <v>11549.999999999873</v>
          </cell>
          <cell r="H472">
            <v>0</v>
          </cell>
        </row>
        <row r="473">
          <cell r="A473" t="str">
            <v>2.2.2.3.34.1</v>
          </cell>
          <cell r="B473" t="str">
            <v>COMISIONES BANCARIAS</v>
          </cell>
          <cell r="C473">
            <v>9252.5499999998719</v>
          </cell>
          <cell r="D473">
            <v>0</v>
          </cell>
          <cell r="E473">
            <v>2297.5300000000002</v>
          </cell>
          <cell r="F473">
            <v>0.08</v>
          </cell>
          <cell r="G473">
            <v>11549.999999999873</v>
          </cell>
          <cell r="H473">
            <v>0</v>
          </cell>
        </row>
        <row r="474">
          <cell r="A474" t="str">
            <v>2.2.2.3.36</v>
          </cell>
          <cell r="B474" t="str">
            <v>OTRAS COMISIONES</v>
          </cell>
          <cell r="C474">
            <v>1057.1691999999603</v>
          </cell>
          <cell r="D474">
            <v>0</v>
          </cell>
          <cell r="E474">
            <v>21.5548</v>
          </cell>
          <cell r="F474">
            <v>0</v>
          </cell>
          <cell r="G474">
            <v>1078.7239999999601</v>
          </cell>
          <cell r="H474">
            <v>0</v>
          </cell>
        </row>
        <row r="475">
          <cell r="A475" t="str">
            <v>2.2.2.3.38</v>
          </cell>
          <cell r="B475" t="str">
            <v>UNIFORMES</v>
          </cell>
          <cell r="C475">
            <v>819.09799999998359</v>
          </cell>
          <cell r="D475">
            <v>0</v>
          </cell>
          <cell r="E475">
            <v>0</v>
          </cell>
          <cell r="F475">
            <v>0</v>
          </cell>
          <cell r="G475">
            <v>819.09799999998359</v>
          </cell>
          <cell r="H475">
            <v>0</v>
          </cell>
        </row>
        <row r="476">
          <cell r="A476" t="str">
            <v>2.2.2.3.45</v>
          </cell>
          <cell r="B476" t="str">
            <v>CORREO O SERVICIO  POSTAL</v>
          </cell>
          <cell r="C476">
            <v>163</v>
          </cell>
          <cell r="D476">
            <v>0</v>
          </cell>
          <cell r="E476">
            <v>0</v>
          </cell>
          <cell r="F476">
            <v>0</v>
          </cell>
          <cell r="G476">
            <v>163</v>
          </cell>
          <cell r="H476">
            <v>0</v>
          </cell>
        </row>
        <row r="477">
          <cell r="A477" t="str">
            <v>2.2.2.3.50</v>
          </cell>
          <cell r="B477" t="str">
            <v>CAFETERIA Y GASTOS DE COMEDOR</v>
          </cell>
          <cell r="C477">
            <v>43306.353299999697</v>
          </cell>
          <cell r="D477">
            <v>0</v>
          </cell>
          <cell r="E477">
            <v>14544.4362</v>
          </cell>
          <cell r="F477">
            <v>0</v>
          </cell>
          <cell r="G477">
            <v>57850.789499999693</v>
          </cell>
          <cell r="H477">
            <v>0</v>
          </cell>
        </row>
        <row r="478">
          <cell r="A478" t="str">
            <v>2.2.2.3.51</v>
          </cell>
          <cell r="B478" t="str">
            <v>HERRAMIENTAS DE MANO  Y EQUIPO MENOR</v>
          </cell>
          <cell r="C478">
            <v>6600.98</v>
          </cell>
          <cell r="D478">
            <v>0</v>
          </cell>
          <cell r="E478">
            <v>1324.14</v>
          </cell>
          <cell r="F478">
            <v>0</v>
          </cell>
          <cell r="G478">
            <v>7925.12</v>
          </cell>
          <cell r="H478">
            <v>0</v>
          </cell>
        </row>
        <row r="479">
          <cell r="A479" t="str">
            <v>2.2.2.3.52</v>
          </cell>
          <cell r="B479" t="str">
            <v>BOTIQUIN DE PRIMEROS AUXILIOS</v>
          </cell>
          <cell r="C479">
            <v>74.5</v>
          </cell>
          <cell r="D479">
            <v>0</v>
          </cell>
          <cell r="E479">
            <v>0</v>
          </cell>
          <cell r="F479">
            <v>0</v>
          </cell>
          <cell r="G479">
            <v>74.5</v>
          </cell>
          <cell r="H479">
            <v>0</v>
          </cell>
        </row>
        <row r="480">
          <cell r="A480" t="str">
            <v>2.2.2.3.54</v>
          </cell>
          <cell r="B480" t="str">
            <v>RENTA DE AUTOMOVILES</v>
          </cell>
          <cell r="C480">
            <v>347803.50000000128</v>
          </cell>
          <cell r="D480">
            <v>0</v>
          </cell>
          <cell r="E480">
            <v>27412.799999999999</v>
          </cell>
          <cell r="F480">
            <v>0</v>
          </cell>
          <cell r="G480">
            <v>375216.30000000127</v>
          </cell>
          <cell r="H480">
            <v>0</v>
          </cell>
        </row>
        <row r="481">
          <cell r="A481" t="str">
            <v>2.2.2.3.61</v>
          </cell>
          <cell r="B481" t="str">
            <v>GASTOS VARIOS</v>
          </cell>
          <cell r="C481">
            <v>30014.601700000407</v>
          </cell>
          <cell r="D481">
            <v>0</v>
          </cell>
          <cell r="E481">
            <v>766.36289999999997</v>
          </cell>
          <cell r="F481">
            <v>0</v>
          </cell>
          <cell r="G481">
            <v>30780.964600000407</v>
          </cell>
          <cell r="H481">
            <v>0</v>
          </cell>
        </row>
        <row r="482">
          <cell r="A482" t="str">
            <v>2.2.2.3.72</v>
          </cell>
          <cell r="B482" t="str">
            <v>ESTACIONAMIENTOS PUBLICOS</v>
          </cell>
          <cell r="C482">
            <v>3212.3779999999169</v>
          </cell>
          <cell r="D482">
            <v>0</v>
          </cell>
          <cell r="E482">
            <v>339.65</v>
          </cell>
          <cell r="F482">
            <v>0</v>
          </cell>
          <cell r="G482">
            <v>3552.027999999917</v>
          </cell>
          <cell r="H482">
            <v>0</v>
          </cell>
        </row>
        <row r="483">
          <cell r="A483" t="str">
            <v>2.2.2.3.82</v>
          </cell>
          <cell r="B483" t="str">
            <v xml:space="preserve"> OTROS GASTOS GENERALES </v>
          </cell>
          <cell r="C483">
            <v>14774.100000000202</v>
          </cell>
          <cell r="D483">
            <v>0</v>
          </cell>
          <cell r="E483">
            <v>781.98</v>
          </cell>
          <cell r="F483">
            <v>0</v>
          </cell>
          <cell r="G483">
            <v>15556.080000000202</v>
          </cell>
          <cell r="H483">
            <v>0</v>
          </cell>
        </row>
        <row r="484">
          <cell r="A484" t="str">
            <v>2.2.2.3.82.1</v>
          </cell>
          <cell r="B484" t="str">
            <v>SERVICIOS TENENCIA/REFRENDO</v>
          </cell>
          <cell r="C484">
            <v>10838.520000000193</v>
          </cell>
          <cell r="D484">
            <v>0</v>
          </cell>
          <cell r="E484">
            <v>0</v>
          </cell>
          <cell r="F484">
            <v>0</v>
          </cell>
          <cell r="G484">
            <v>10838.520000000193</v>
          </cell>
          <cell r="H484">
            <v>0</v>
          </cell>
        </row>
        <row r="485">
          <cell r="A485" t="str">
            <v>2.2.2.3.82.3</v>
          </cell>
          <cell r="B485" t="str">
            <v>EMPAQUES, ENVIOS</v>
          </cell>
          <cell r="C485">
            <v>3935.580000000009</v>
          </cell>
          <cell r="D485">
            <v>0</v>
          </cell>
          <cell r="E485">
            <v>781.98</v>
          </cell>
          <cell r="F485">
            <v>0</v>
          </cell>
          <cell r="G485">
            <v>4717.5600000000086</v>
          </cell>
          <cell r="H485">
            <v>0</v>
          </cell>
        </row>
        <row r="486">
          <cell r="A486" t="str">
            <v>2.3</v>
          </cell>
          <cell r="B486" t="str">
            <v xml:space="preserve"> OTROS INGRESOS Y OTROS GASTOS </v>
          </cell>
          <cell r="C486">
            <v>0</v>
          </cell>
          <cell r="D486">
            <v>-386252.79209800315</v>
          </cell>
          <cell r="E486">
            <v>32577.191502000001</v>
          </cell>
          <cell r="F486">
            <v>50.5488</v>
          </cell>
          <cell r="G486">
            <v>0</v>
          </cell>
          <cell r="H486">
            <v>-418779.43480000313</v>
          </cell>
        </row>
        <row r="487">
          <cell r="A487" t="str">
            <v>2.3.1</v>
          </cell>
          <cell r="B487" t="str">
            <v xml:space="preserve"> OTROS INGRESOS </v>
          </cell>
          <cell r="C487">
            <v>0</v>
          </cell>
          <cell r="D487">
            <v>-86.124529999982769</v>
          </cell>
          <cell r="E487">
            <v>0.1965060000000001</v>
          </cell>
          <cell r="F487">
            <v>50.5488</v>
          </cell>
          <cell r="G487">
            <v>0</v>
          </cell>
          <cell r="H487">
            <v>-35.772235999982769</v>
          </cell>
        </row>
        <row r="488">
          <cell r="A488" t="str">
            <v>2.3.1.1</v>
          </cell>
          <cell r="B488" t="str">
            <v>OTROS INGRESOS</v>
          </cell>
          <cell r="C488">
            <v>0</v>
          </cell>
          <cell r="D488">
            <v>0</v>
          </cell>
          <cell r="E488">
            <v>0</v>
          </cell>
          <cell r="F488">
            <v>50</v>
          </cell>
          <cell r="G488">
            <v>0</v>
          </cell>
          <cell r="H488">
            <v>50</v>
          </cell>
        </row>
        <row r="489">
          <cell r="A489" t="str">
            <v>2.3.1.13</v>
          </cell>
          <cell r="B489" t="str">
            <v>AJUSTE POR SALDOS PEQUEÑOS</v>
          </cell>
          <cell r="C489">
            <v>0</v>
          </cell>
          <cell r="D489">
            <v>-85.124530000040977</v>
          </cell>
          <cell r="E489">
            <v>0.1965060000000001</v>
          </cell>
          <cell r="F489">
            <v>0.54880000000000007</v>
          </cell>
          <cell r="G489">
            <v>0</v>
          </cell>
          <cell r="H489">
            <v>-84.772236000040976</v>
          </cell>
        </row>
        <row r="490">
          <cell r="A490" t="str">
            <v>2.3.1.14</v>
          </cell>
          <cell r="B490" t="str">
            <v>REDONDEO</v>
          </cell>
          <cell r="C490">
            <v>0</v>
          </cell>
          <cell r="D490">
            <v>-0.99999999999999978</v>
          </cell>
          <cell r="E490">
            <v>0</v>
          </cell>
          <cell r="F490">
            <v>0</v>
          </cell>
          <cell r="G490">
            <v>0</v>
          </cell>
          <cell r="H490">
            <v>-0.99999999999999978</v>
          </cell>
        </row>
        <row r="491">
          <cell r="A491" t="str">
            <v>2.3.2</v>
          </cell>
          <cell r="B491" t="str">
            <v xml:space="preserve"> OTROS GASTOS </v>
          </cell>
          <cell r="C491">
            <v>386166.66756800318</v>
          </cell>
          <cell r="D491">
            <v>0</v>
          </cell>
          <cell r="E491">
            <v>32576.994996000001</v>
          </cell>
          <cell r="F491">
            <v>0</v>
          </cell>
          <cell r="G491">
            <v>418743.66256400314</v>
          </cell>
          <cell r="H491">
            <v>0</v>
          </cell>
        </row>
        <row r="492">
          <cell r="A492" t="str">
            <v>2.3.2.1</v>
          </cell>
          <cell r="B492" t="str">
            <v>OTROS GASTOS</v>
          </cell>
          <cell r="C492">
            <v>70707.096400001319</v>
          </cell>
          <cell r="D492">
            <v>0</v>
          </cell>
          <cell r="E492">
            <v>6330.8810000000003</v>
          </cell>
          <cell r="F492">
            <v>0</v>
          </cell>
          <cell r="G492">
            <v>77037.977400001313</v>
          </cell>
          <cell r="H492">
            <v>0</v>
          </cell>
        </row>
        <row r="493">
          <cell r="A493" t="str">
            <v>2.3.2.8</v>
          </cell>
          <cell r="B493" t="str">
            <v>PERDIDA POR CUENTAS INCOBRABLES</v>
          </cell>
          <cell r="C493">
            <v>211944.70143700001</v>
          </cell>
          <cell r="D493">
            <v>0</v>
          </cell>
          <cell r="E493">
            <v>0</v>
          </cell>
          <cell r="F493">
            <v>0</v>
          </cell>
          <cell r="G493">
            <v>211944.70143700001</v>
          </cell>
          <cell r="H493">
            <v>0</v>
          </cell>
        </row>
        <row r="494">
          <cell r="A494" t="str">
            <v>2.3.2.11</v>
          </cell>
          <cell r="B494" t="str">
            <v>MERMAS Y/O DESPERDICIOS DE INVENTARIOS</v>
          </cell>
          <cell r="C494">
            <v>63008.509731000289</v>
          </cell>
          <cell r="D494">
            <v>0</v>
          </cell>
          <cell r="E494">
            <v>11056.243995999999</v>
          </cell>
          <cell r="F494">
            <v>0</v>
          </cell>
          <cell r="G494">
            <v>74064.753727000294</v>
          </cell>
          <cell r="H494">
            <v>0</v>
          </cell>
        </row>
        <row r="495">
          <cell r="A495" t="str">
            <v>2.3.2.14</v>
          </cell>
          <cell r="B495" t="str">
            <v xml:space="preserve"> GASTOS PERSONALES </v>
          </cell>
          <cell r="C495">
            <v>40506.359999999695</v>
          </cell>
          <cell r="D495">
            <v>0</v>
          </cell>
          <cell r="E495">
            <v>15189.87</v>
          </cell>
          <cell r="F495">
            <v>0</v>
          </cell>
          <cell r="G495">
            <v>55696.229999999698</v>
          </cell>
          <cell r="H495">
            <v>0</v>
          </cell>
        </row>
        <row r="496">
          <cell r="A496" t="str">
            <v>2.3.2.14.2</v>
          </cell>
          <cell r="B496" t="str">
            <v xml:space="preserve"> DEDUCCIONES PERSONALES </v>
          </cell>
          <cell r="C496">
            <v>40506.359999999695</v>
          </cell>
          <cell r="D496">
            <v>0</v>
          </cell>
          <cell r="E496">
            <v>15189.87</v>
          </cell>
          <cell r="F496">
            <v>0</v>
          </cell>
          <cell r="G496">
            <v>55696.229999999698</v>
          </cell>
          <cell r="H496">
            <v>0</v>
          </cell>
        </row>
        <row r="497">
          <cell r="A497" t="str">
            <v>2.3.2.14.2.1</v>
          </cell>
          <cell r="B497" t="str">
            <v>PRIMAS DE SEGUROS  DE GASTOS MEDICOS</v>
          </cell>
          <cell r="C497">
            <v>40506.359999999695</v>
          </cell>
          <cell r="D497">
            <v>0</v>
          </cell>
          <cell r="E497">
            <v>15189.87</v>
          </cell>
          <cell r="F497">
            <v>0</v>
          </cell>
          <cell r="G497">
            <v>55696.229999999698</v>
          </cell>
          <cell r="H497">
            <v>0</v>
          </cell>
        </row>
        <row r="498">
          <cell r="A498" t="str">
            <v>2.4</v>
          </cell>
          <cell r="B498" t="str">
            <v xml:space="preserve"> RESULTADO INTEGRAL DE FINANCIAMIENTO </v>
          </cell>
          <cell r="C498">
            <v>255576.00099999941</v>
          </cell>
          <cell r="D498">
            <v>0</v>
          </cell>
          <cell r="E498">
            <v>5988.6500999999998</v>
          </cell>
          <cell r="F498">
            <v>147836.17809999999</v>
          </cell>
          <cell r="G498">
            <v>113728.47299999936</v>
          </cell>
          <cell r="H498">
            <v>0</v>
          </cell>
        </row>
        <row r="499">
          <cell r="A499" t="str">
            <v>2.4.1</v>
          </cell>
          <cell r="B499" t="str">
            <v xml:space="preserve"> INTERESES A CARGO </v>
          </cell>
          <cell r="C499">
            <v>45163.720000000008</v>
          </cell>
          <cell r="D499">
            <v>0</v>
          </cell>
          <cell r="E499">
            <v>4158.59</v>
          </cell>
          <cell r="F499">
            <v>0</v>
          </cell>
          <cell r="G499">
            <v>49322.310000000005</v>
          </cell>
          <cell r="H499">
            <v>0</v>
          </cell>
        </row>
        <row r="500">
          <cell r="A500" t="str">
            <v>2.4.1.1</v>
          </cell>
          <cell r="B500" t="str">
            <v xml:space="preserve"> INTERESES A CARGO BANCARIOS </v>
          </cell>
          <cell r="C500">
            <v>30232.710000000006</v>
          </cell>
          <cell r="D500">
            <v>0</v>
          </cell>
          <cell r="E500">
            <v>3265.85</v>
          </cell>
          <cell r="F500">
            <v>0</v>
          </cell>
          <cell r="G500">
            <v>33498.560000000005</v>
          </cell>
          <cell r="H500">
            <v>0</v>
          </cell>
        </row>
        <row r="501">
          <cell r="A501" t="str">
            <v>2.4.1.1.1</v>
          </cell>
          <cell r="B501" t="str">
            <v>INTERESES A CARGO NACIONALES BANCARIOS</v>
          </cell>
          <cell r="C501">
            <v>30232.710000000006</v>
          </cell>
          <cell r="D501">
            <v>0</v>
          </cell>
          <cell r="E501">
            <v>3265.85</v>
          </cell>
          <cell r="F501">
            <v>0</v>
          </cell>
          <cell r="G501">
            <v>33498.560000000005</v>
          </cell>
          <cell r="H501">
            <v>0</v>
          </cell>
        </row>
        <row r="502">
          <cell r="A502" t="str">
            <v>2.4.1.3</v>
          </cell>
          <cell r="B502" t="str">
            <v xml:space="preserve"> INTERESES A CARGO DE PERSONAS MORALES </v>
          </cell>
          <cell r="C502">
            <v>14931.01</v>
          </cell>
          <cell r="D502">
            <v>0</v>
          </cell>
          <cell r="E502">
            <v>892.74</v>
          </cell>
          <cell r="F502">
            <v>0</v>
          </cell>
          <cell r="G502">
            <v>15823.75</v>
          </cell>
          <cell r="H502">
            <v>0</v>
          </cell>
        </row>
        <row r="503">
          <cell r="A503" t="str">
            <v>2.4.1.3.1</v>
          </cell>
          <cell r="B503" t="str">
            <v>INTERESES A CARGO DE PERSONAS MORALES NACIONAL</v>
          </cell>
          <cell r="C503">
            <v>14931.01</v>
          </cell>
          <cell r="D503">
            <v>0</v>
          </cell>
          <cell r="E503">
            <v>892.74</v>
          </cell>
          <cell r="F503">
            <v>0</v>
          </cell>
          <cell r="G503">
            <v>15823.75</v>
          </cell>
          <cell r="H503">
            <v>0</v>
          </cell>
        </row>
        <row r="504">
          <cell r="A504" t="str">
            <v>2.4.3</v>
          </cell>
          <cell r="B504" t="str">
            <v xml:space="preserve"> FLUCTUACION CAMBIARIA </v>
          </cell>
          <cell r="C504">
            <v>221054.44479999936</v>
          </cell>
          <cell r="D504">
            <v>0</v>
          </cell>
          <cell r="E504">
            <v>1830.0600999999999</v>
          </cell>
          <cell r="F504">
            <v>147836.17809999999</v>
          </cell>
          <cell r="G504">
            <v>75048.32679999934</v>
          </cell>
          <cell r="H504">
            <v>0</v>
          </cell>
        </row>
        <row r="505">
          <cell r="A505" t="str">
            <v>2.4.3.1</v>
          </cell>
          <cell r="B505" t="str">
            <v xml:space="preserve"> PERDIDA CAMBIARIA </v>
          </cell>
          <cell r="C505">
            <v>351023.29509999999</v>
          </cell>
          <cell r="D505">
            <v>0</v>
          </cell>
          <cell r="E505">
            <v>1830.0600999999999</v>
          </cell>
          <cell r="F505">
            <v>0</v>
          </cell>
          <cell r="G505">
            <v>352853.35519999999</v>
          </cell>
          <cell r="H505">
            <v>0</v>
          </cell>
        </row>
        <row r="506">
          <cell r="A506" t="str">
            <v>2.4.3.1.1</v>
          </cell>
          <cell r="B506" t="str">
            <v>PERDIDA CAMBIARIA</v>
          </cell>
          <cell r="C506">
            <v>351023.29509999999</v>
          </cell>
          <cell r="D506">
            <v>0</v>
          </cell>
          <cell r="E506">
            <v>1830.0600999999999</v>
          </cell>
          <cell r="F506">
            <v>0</v>
          </cell>
          <cell r="G506">
            <v>352853.35519999999</v>
          </cell>
          <cell r="H506">
            <v>0</v>
          </cell>
        </row>
        <row r="507">
          <cell r="A507" t="str">
            <v>2.4.3.2</v>
          </cell>
          <cell r="B507" t="str">
            <v xml:space="preserve"> GANANCIA CAMBIARIA </v>
          </cell>
          <cell r="C507">
            <v>0</v>
          </cell>
          <cell r="D507">
            <v>129968.85030000063</v>
          </cell>
          <cell r="E507">
            <v>0</v>
          </cell>
          <cell r="F507">
            <v>147836.17809999999</v>
          </cell>
          <cell r="G507">
            <v>0</v>
          </cell>
          <cell r="H507">
            <v>277805.02840000065</v>
          </cell>
        </row>
        <row r="508">
          <cell r="A508" t="str">
            <v>2.4.3.2.1</v>
          </cell>
          <cell r="B508" t="str">
            <v>GANANCIA CAMBIARIA</v>
          </cell>
          <cell r="C508">
            <v>0</v>
          </cell>
          <cell r="D508">
            <v>129968.85030000063</v>
          </cell>
          <cell r="E508">
            <v>0</v>
          </cell>
          <cell r="F508">
            <v>147836.17809999999</v>
          </cell>
          <cell r="G508">
            <v>0</v>
          </cell>
          <cell r="H508">
            <v>277805.02840000065</v>
          </cell>
        </row>
        <row r="509">
          <cell r="A509" t="str">
            <v>2.4.6</v>
          </cell>
          <cell r="B509" t="str">
            <v xml:space="preserve"> OTROS CONCEPTOS FINANCIEROS </v>
          </cell>
          <cell r="C509">
            <v>-10642.16379999998</v>
          </cell>
          <cell r="D509">
            <v>0</v>
          </cell>
          <cell r="E509">
            <v>0</v>
          </cell>
          <cell r="F509">
            <v>0</v>
          </cell>
          <cell r="G509">
            <v>-10642.16379999998</v>
          </cell>
          <cell r="H509">
            <v>0</v>
          </cell>
        </row>
        <row r="510">
          <cell r="A510" t="str">
            <v>2.4.6.1</v>
          </cell>
          <cell r="B510" t="str">
            <v xml:space="preserve"> OTROS CONCEPTOS FINANCIEROS A CARGO </v>
          </cell>
          <cell r="C510">
            <v>245</v>
          </cell>
          <cell r="D510">
            <v>0</v>
          </cell>
          <cell r="E510">
            <v>0</v>
          </cell>
          <cell r="F510">
            <v>0</v>
          </cell>
          <cell r="G510">
            <v>245</v>
          </cell>
          <cell r="H510">
            <v>0</v>
          </cell>
        </row>
        <row r="511">
          <cell r="A511" t="str">
            <v>2.4.6.1.2</v>
          </cell>
          <cell r="B511" t="str">
            <v>ACTUALIZACION DE CONTRIBUCIONES</v>
          </cell>
          <cell r="C511">
            <v>245</v>
          </cell>
          <cell r="D511">
            <v>0</v>
          </cell>
          <cell r="E511">
            <v>0</v>
          </cell>
          <cell r="F511">
            <v>0</v>
          </cell>
          <cell r="G511">
            <v>245</v>
          </cell>
          <cell r="H511">
            <v>0</v>
          </cell>
        </row>
        <row r="512">
          <cell r="A512" t="str">
            <v>2.4.6.2</v>
          </cell>
          <cell r="B512" t="str">
            <v xml:space="preserve"> OTROS CONCEPTOS FINANCIEROS A FAVOR </v>
          </cell>
          <cell r="C512">
            <v>0</v>
          </cell>
          <cell r="D512">
            <v>10887.16379999998</v>
          </cell>
          <cell r="E512">
            <v>0</v>
          </cell>
          <cell r="F512">
            <v>0</v>
          </cell>
          <cell r="G512">
            <v>0</v>
          </cell>
          <cell r="H512">
            <v>10887.16379999998</v>
          </cell>
        </row>
        <row r="513">
          <cell r="A513" t="str">
            <v>2.4.6.2.2</v>
          </cell>
          <cell r="B513" t="str">
            <v>DESCUENTO SOBRE COMPRAS COMERCIAL</v>
          </cell>
          <cell r="C513">
            <v>0</v>
          </cell>
          <cell r="D513">
            <v>10887.16379999998</v>
          </cell>
          <cell r="E513">
            <v>0</v>
          </cell>
          <cell r="F513">
            <v>0</v>
          </cell>
          <cell r="G513">
            <v>0</v>
          </cell>
          <cell r="H513">
            <v>10887.16379999998</v>
          </cell>
        </row>
        <row r="514">
          <cell r="A514"/>
          <cell r="B514" t="str">
            <v>&lt;div align="right"&gt; TOTALES &lt;/div&gt;</v>
          </cell>
          <cell r="C514">
            <v>37810526.13262403</v>
          </cell>
          <cell r="D514">
            <v>37810526.805254035</v>
          </cell>
          <cell r="E514">
            <v>21566820.789418511</v>
          </cell>
          <cell r="F514">
            <v>21566820.789422031</v>
          </cell>
          <cell r="G514">
            <v>46493235.316250496</v>
          </cell>
          <cell r="H514">
            <v>46493235.988884039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AP"/>
      <sheetName val="Resultados SAP"/>
      <sheetName val="Gastos mes SAP"/>
      <sheetName val="Hoja1"/>
      <sheetName val="Balance"/>
      <sheetName val="Resultados"/>
      <sheetName val="Análisis"/>
      <sheetName val="Comparativo Gts"/>
      <sheetName val="Gastos mensuales"/>
      <sheetName val="Edo. cambios"/>
      <sheetName val="cxc"/>
      <sheetName val="Otros activos circulantes"/>
      <sheetName val="Act dif"/>
      <sheetName val="Cuentas por pagar"/>
      <sheetName val="Imptos x pag"/>
      <sheetName val="Otros pasivos cp"/>
      <sheetName val="pasivo a lp"/>
    </sheetNames>
    <sheetDataSet>
      <sheetData sheetId="0">
        <row r="4">
          <cell r="A4" t="str">
            <v>11000000 - Activo</v>
          </cell>
          <cell r="B4">
            <v>27087853.579999998</v>
          </cell>
          <cell r="D4">
            <v>39238448.32</v>
          </cell>
          <cell r="K4" t="str">
            <v>11000000 - Activo</v>
          </cell>
          <cell r="L4">
            <v>28242971.43</v>
          </cell>
          <cell r="N4">
            <v>28232079.309999999</v>
          </cell>
        </row>
        <row r="5">
          <cell r="B5"/>
          <cell r="D5"/>
          <cell r="L5"/>
          <cell r="N5"/>
        </row>
        <row r="6">
          <cell r="A6" t="str">
            <v>11100000 - Bancos</v>
          </cell>
          <cell r="B6">
            <v>1146468.07</v>
          </cell>
          <cell r="D6">
            <v>3492611.6</v>
          </cell>
          <cell r="K6" t="str">
            <v>11100000 - Bancos</v>
          </cell>
          <cell r="L6">
            <v>-410596.14</v>
          </cell>
          <cell r="N6">
            <v>1283501.6200000001</v>
          </cell>
        </row>
        <row r="7">
          <cell r="B7"/>
          <cell r="D7"/>
          <cell r="L7"/>
          <cell r="N7"/>
        </row>
        <row r="8">
          <cell r="A8" t="str">
            <v>11102000 - Cheques MXP - BBVA Bancomer 1</v>
          </cell>
          <cell r="B8">
            <v>1299956.6399999999</v>
          </cell>
          <cell r="D8">
            <v>445718.96</v>
          </cell>
          <cell r="K8" t="str">
            <v>11102000 - Cheques MXP - BBVA Bancomer 1</v>
          </cell>
          <cell r="L8">
            <v>-188643.64</v>
          </cell>
          <cell r="N8">
            <v>-150135.57999999999</v>
          </cell>
        </row>
        <row r="9">
          <cell r="A9" t="str">
            <v>11103000 - Cheques MXP - BBVA Bancomer 2</v>
          </cell>
          <cell r="B9">
            <v>195277.28</v>
          </cell>
          <cell r="D9">
            <v>25809.19</v>
          </cell>
          <cell r="K9" t="str">
            <v>11103000 - Cheques MXP - BBVA Bancomer 2</v>
          </cell>
          <cell r="L9">
            <v>25809.19</v>
          </cell>
          <cell r="N9">
            <v>25809.19</v>
          </cell>
        </row>
        <row r="10">
          <cell r="A10" t="str">
            <v>11130000 - Cheques MXP - BBVA Bancomer 3</v>
          </cell>
          <cell r="B10">
            <v>-667698.54</v>
          </cell>
          <cell r="D10">
            <v>947270.35</v>
          </cell>
          <cell r="K10" t="str">
            <v>11130000 - Cheques MXP - BBVA Bancomer 3</v>
          </cell>
          <cell r="L10">
            <v>-433196.52</v>
          </cell>
          <cell r="N10">
            <v>822055.43</v>
          </cell>
        </row>
        <row r="11">
          <cell r="A11" t="str">
            <v>11160000 - Cheques USD - BBVA Bancomer 2</v>
          </cell>
          <cell r="B11">
            <v>13158.25</v>
          </cell>
          <cell r="D11">
            <v>60220.41</v>
          </cell>
          <cell r="K11" t="str">
            <v>11160000 - Cheques USD - BBVA Bancomer 2</v>
          </cell>
          <cell r="L11">
            <v>16453.91</v>
          </cell>
          <cell r="N11">
            <v>365993.11</v>
          </cell>
        </row>
        <row r="12">
          <cell r="A12" t="str">
            <v>11111000 - Cheques EUR - BBVA Bancomer 4</v>
          </cell>
          <cell r="B12">
            <v>-5076.3100000000004</v>
          </cell>
          <cell r="D12">
            <v>65911</v>
          </cell>
          <cell r="K12" t="str">
            <v>11111000 - Cheques EUR - BBVA Bancomer 4</v>
          </cell>
          <cell r="L12">
            <v>-4328.09</v>
          </cell>
          <cell r="N12">
            <v>14783.74</v>
          </cell>
        </row>
        <row r="13">
          <cell r="A13" t="str">
            <v>11105000 - Cheques MXP - Banamex</v>
          </cell>
          <cell r="B13">
            <v>85101.09</v>
          </cell>
          <cell r="D13">
            <v>219846.87</v>
          </cell>
          <cell r="K13" t="str">
            <v>11105000 - Cheques MXP - Banamex</v>
          </cell>
          <cell r="L13">
            <v>7206.19</v>
          </cell>
          <cell r="N13">
            <v>1459.4</v>
          </cell>
        </row>
        <row r="14">
          <cell r="A14" t="str">
            <v>11150000 - Cheques MXP - Banorte</v>
          </cell>
          <cell r="B14"/>
          <cell r="D14">
            <v>665387.03</v>
          </cell>
          <cell r="K14" t="str">
            <v>11150000 - Cheques MXP - Banorte</v>
          </cell>
          <cell r="L14"/>
          <cell r="N14">
            <v>4711.29</v>
          </cell>
        </row>
        <row r="15">
          <cell r="A15" t="str">
            <v>11106000 - Cheques MXP - Santander Serfín</v>
          </cell>
          <cell r="B15">
            <v>397.61</v>
          </cell>
          <cell r="D15">
            <v>31311.52</v>
          </cell>
          <cell r="K15" t="str">
            <v>11106000 - Cheques MXP - Santander Serfín</v>
          </cell>
          <cell r="L15">
            <v>11240.84</v>
          </cell>
          <cell r="N15">
            <v>18000</v>
          </cell>
        </row>
        <row r="16">
          <cell r="A16" t="str">
            <v>11170000 - Cheques MXP - Ve por mas</v>
          </cell>
          <cell r="B16"/>
          <cell r="D16">
            <v>25255</v>
          </cell>
          <cell r="K16" t="str">
            <v>11170000 - Cheques MXP - Ve por mas</v>
          </cell>
          <cell r="L16"/>
          <cell r="N16">
            <v>8170.81</v>
          </cell>
        </row>
        <row r="17">
          <cell r="A17" t="str">
            <v>11107000 - Inversión MXP - Prudential</v>
          </cell>
          <cell r="B17">
            <v>18000</v>
          </cell>
          <cell r="D17">
            <v>18000</v>
          </cell>
          <cell r="K17" t="str">
            <v>11107000 - Inversión MXP - Prudential</v>
          </cell>
          <cell r="L17">
            <v>18000</v>
          </cell>
          <cell r="N17">
            <v>165828.35</v>
          </cell>
        </row>
        <row r="18">
          <cell r="A18" t="str">
            <v>111011000 - Inversión MXP - Banamex</v>
          </cell>
          <cell r="B18">
            <v>8170.81</v>
          </cell>
          <cell r="D18">
            <v>8170.81</v>
          </cell>
          <cell r="K18" t="str">
            <v>11108000 - Inversión MXP - Bancomer</v>
          </cell>
          <cell r="L18">
            <v>8170.81</v>
          </cell>
          <cell r="N18">
            <v>6825.88</v>
          </cell>
        </row>
        <row r="19">
          <cell r="A19" t="str">
            <v>11180000 - Inversión MXP Ve por mas</v>
          </cell>
          <cell r="B19"/>
          <cell r="D19">
            <v>6445</v>
          </cell>
          <cell r="K19" t="str">
            <v>111011000 - Inversión MXP - Banamex</v>
          </cell>
          <cell r="L19"/>
          <cell r="N19"/>
        </row>
        <row r="20">
          <cell r="A20" t="str">
            <v>11112000 - Efectivo - TAMEME</v>
          </cell>
          <cell r="B20">
            <v>308022.63</v>
          </cell>
          <cell r="D20">
            <v>954309.24</v>
          </cell>
          <cell r="K20" t="str">
            <v>11180000 - Inversión MXP Ve por mas</v>
          </cell>
          <cell r="L20">
            <v>112297.09</v>
          </cell>
          <cell r="N20"/>
        </row>
        <row r="21">
          <cell r="A21" t="str">
            <v>11190000 - Paypal MXP Transito</v>
          </cell>
          <cell r="B21">
            <v>65265.279999999999</v>
          </cell>
          <cell r="D21">
            <v>18956.22</v>
          </cell>
          <cell r="K21" t="str">
            <v>11112000 - Efectivo - TAMEME</v>
          </cell>
          <cell r="L21">
            <v>16394.080000000002</v>
          </cell>
          <cell r="N21"/>
        </row>
        <row r="22">
          <cell r="A22" t="str">
            <v>11120000 - Cheques Tránsito - X PAGAR - Caja y Bancos</v>
          </cell>
          <cell r="B22">
            <v>-174106.67</v>
          </cell>
          <cell r="D22"/>
          <cell r="K22" t="str">
            <v>11190000 - Paypal MXP Transito</v>
          </cell>
          <cell r="L22"/>
          <cell r="N22"/>
        </row>
        <row r="23">
          <cell r="B23" t="str">
            <v>__________________</v>
          </cell>
          <cell r="D23" t="str">
            <v>__________________</v>
          </cell>
          <cell r="L23" t="str">
            <v>__________________</v>
          </cell>
          <cell r="N23" t="str">
            <v>__________________</v>
          </cell>
        </row>
        <row r="24">
          <cell r="A24" t="str">
            <v>Total 11100000 - Bancos</v>
          </cell>
          <cell r="B24">
            <v>1146468.07</v>
          </cell>
          <cell r="D24">
            <v>3492611.6</v>
          </cell>
          <cell r="K24" t="str">
            <v>Total 11100000 - Bancos</v>
          </cell>
          <cell r="L24">
            <v>-410596.14</v>
          </cell>
          <cell r="N24">
            <v>1283501.6200000001</v>
          </cell>
        </row>
        <row r="25">
          <cell r="B25" t="str">
            <v>- - - - - - - - - - - - -</v>
          </cell>
          <cell r="D25" t="str">
            <v>- - - - - - - - - - - - -</v>
          </cell>
          <cell r="L25" t="str">
            <v>- - - - - - - - - - - - -</v>
          </cell>
          <cell r="N25" t="str">
            <v>- - - - - - - - - - - - -</v>
          </cell>
        </row>
        <row r="26">
          <cell r="B26"/>
          <cell r="D26"/>
          <cell r="L26"/>
          <cell r="N26"/>
        </row>
        <row r="27">
          <cell r="A27" t="str">
            <v>11600000 - Caja Chica</v>
          </cell>
          <cell r="B27">
            <v>37441.29</v>
          </cell>
          <cell r="D27">
            <v>57731.45</v>
          </cell>
          <cell r="K27" t="str">
            <v>11600000 - Caja Chica</v>
          </cell>
          <cell r="L27">
            <v>35191.17</v>
          </cell>
          <cell r="N27">
            <v>36829.32</v>
          </cell>
        </row>
        <row r="28">
          <cell r="B28"/>
          <cell r="D28"/>
          <cell r="L28"/>
          <cell r="N28"/>
        </row>
        <row r="29">
          <cell r="A29" t="str">
            <v>11101000 - Caja Chica - MXP</v>
          </cell>
          <cell r="B29">
            <v>12834.19</v>
          </cell>
          <cell r="D29">
            <v>23137</v>
          </cell>
          <cell r="K29" t="str">
            <v>11101000 - Caja Chica - MXP</v>
          </cell>
          <cell r="L29">
            <v>10584.07</v>
          </cell>
          <cell r="N29">
            <v>12222.22</v>
          </cell>
        </row>
        <row r="30">
          <cell r="A30" t="str">
            <v>11109000 - Caja Chica - USD</v>
          </cell>
          <cell r="B30">
            <v>24870.46</v>
          </cell>
          <cell r="D30">
            <v>33039.83</v>
          </cell>
          <cell r="K30" t="str">
            <v>11109000 - Caja Chica - USD</v>
          </cell>
          <cell r="L30">
            <v>24870.46</v>
          </cell>
          <cell r="N30">
            <v>24870.46</v>
          </cell>
        </row>
        <row r="31">
          <cell r="A31" t="str">
            <v>11110000 - Caja Chica - EUR</v>
          </cell>
          <cell r="B31">
            <v>-263.36</v>
          </cell>
          <cell r="D31">
            <v>1554.62</v>
          </cell>
          <cell r="K31" t="str">
            <v>11110000 - Caja Chica - EUR</v>
          </cell>
          <cell r="L31">
            <v>-263.36</v>
          </cell>
          <cell r="N31">
            <v>-263.36</v>
          </cell>
        </row>
        <row r="32">
          <cell r="B32" t="str">
            <v>__________________</v>
          </cell>
          <cell r="D32" t="str">
            <v>__________________</v>
          </cell>
          <cell r="L32" t="str">
            <v>__________________</v>
          </cell>
          <cell r="N32" t="str">
            <v>__________________</v>
          </cell>
        </row>
        <row r="33">
          <cell r="A33" t="str">
            <v>Total 11600000 - Caja Chica</v>
          </cell>
          <cell r="B33">
            <v>37441.29</v>
          </cell>
          <cell r="D33">
            <v>57731.45</v>
          </cell>
          <cell r="K33" t="str">
            <v>Total 11600000 - Caja Chica</v>
          </cell>
          <cell r="L33">
            <v>35191.17</v>
          </cell>
          <cell r="N33">
            <v>36829.32</v>
          </cell>
        </row>
        <row r="34">
          <cell r="B34" t="str">
            <v>- - - - - - - - - - - - -</v>
          </cell>
          <cell r="D34" t="str">
            <v>- - - - - - - - - - - - -</v>
          </cell>
          <cell r="L34" t="str">
            <v>- - - - - - - - - - - - -</v>
          </cell>
          <cell r="N34" t="str">
            <v>- - - - - - - - - - - - -</v>
          </cell>
        </row>
        <row r="35">
          <cell r="B35"/>
          <cell r="D35"/>
          <cell r="L35"/>
          <cell r="N35"/>
        </row>
        <row r="36">
          <cell r="A36" t="str">
            <v>11200000 - Cuentas por Cobrar</v>
          </cell>
          <cell r="B36">
            <v>4393080.82</v>
          </cell>
          <cell r="D36">
            <v>760377.05</v>
          </cell>
          <cell r="K36" t="str">
            <v>11200000 - Cuentas por Cobrar</v>
          </cell>
          <cell r="L36">
            <v>4722650.7699999996</v>
          </cell>
          <cell r="N36">
            <v>5977133.5099999998</v>
          </cell>
        </row>
        <row r="37">
          <cell r="B37"/>
          <cell r="D37"/>
          <cell r="L37"/>
          <cell r="N37"/>
        </row>
        <row r="38">
          <cell r="A38" t="str">
            <v>11201000 - Clientes</v>
          </cell>
          <cell r="B38">
            <v>3768351.72</v>
          </cell>
          <cell r="D38">
            <v>44769.89</v>
          </cell>
          <cell r="K38" t="str">
            <v>11201000 - Clientes</v>
          </cell>
          <cell r="L38">
            <v>4137163.43</v>
          </cell>
          <cell r="N38">
            <v>5354548.74</v>
          </cell>
        </row>
        <row r="39">
          <cell r="A39" t="str">
            <v>11204000 - Gastos - por Comprobar - Activo Circulante</v>
          </cell>
          <cell r="B39">
            <v>624729.1</v>
          </cell>
          <cell r="D39">
            <v>715607.16</v>
          </cell>
          <cell r="K39" t="str">
            <v>11204000 - Gastos - por Comprobar - Activo Circulante</v>
          </cell>
          <cell r="L39">
            <v>585487.34</v>
          </cell>
          <cell r="N39">
            <v>622584.77</v>
          </cell>
        </row>
        <row r="40">
          <cell r="B40" t="str">
            <v>__________________</v>
          </cell>
          <cell r="D40" t="str">
            <v>__________________</v>
          </cell>
          <cell r="L40" t="str">
            <v>__________________</v>
          </cell>
          <cell r="N40" t="str">
            <v>__________________</v>
          </cell>
        </row>
        <row r="41">
          <cell r="A41" t="str">
            <v>Total 11200000 - Cuentas por Cobrar</v>
          </cell>
          <cell r="B41">
            <v>4393080.82</v>
          </cell>
          <cell r="D41">
            <v>760377.05</v>
          </cell>
          <cell r="K41" t="str">
            <v>Total 11200000 - Cuentas por Cobrar</v>
          </cell>
          <cell r="L41">
            <v>4722650.7699999996</v>
          </cell>
          <cell r="N41">
            <v>5977133.5099999998</v>
          </cell>
        </row>
        <row r="42">
          <cell r="B42" t="str">
            <v>- - - - - - - - - - - - -</v>
          </cell>
          <cell r="D42" t="str">
            <v>- - - - - - - - - - - - -</v>
          </cell>
          <cell r="L42" t="str">
            <v>- - - - - - - - - - - - -</v>
          </cell>
          <cell r="N42" t="str">
            <v>- - - - - - - - - - - - -</v>
          </cell>
        </row>
        <row r="43">
          <cell r="B43"/>
          <cell r="D43"/>
          <cell r="L43"/>
          <cell r="N43"/>
        </row>
        <row r="44">
          <cell r="A44" t="str">
            <v>11300000 - Inventario en Tránsito</v>
          </cell>
          <cell r="B44">
            <v>2385792.46</v>
          </cell>
          <cell r="D44">
            <v>5730806</v>
          </cell>
          <cell r="K44" t="str">
            <v>11300000 - Inventario en Tránsito</v>
          </cell>
          <cell r="L44">
            <v>359171.32</v>
          </cell>
          <cell r="N44">
            <v>3076706.29</v>
          </cell>
        </row>
        <row r="45">
          <cell r="B45"/>
          <cell r="D45"/>
          <cell r="L45"/>
          <cell r="N45"/>
        </row>
        <row r="46">
          <cell r="A46" t="str">
            <v>11301000 - Inventario en Tránsito</v>
          </cell>
          <cell r="B46">
            <v>2385792.46</v>
          </cell>
          <cell r="D46">
            <v>5730806</v>
          </cell>
          <cell r="K46" t="str">
            <v>11301000 - Inventario en Tránsito</v>
          </cell>
          <cell r="L46">
            <v>359171.32</v>
          </cell>
          <cell r="N46">
            <v>3076706.29</v>
          </cell>
        </row>
        <row r="47">
          <cell r="B47" t="str">
            <v>__________________</v>
          </cell>
          <cell r="D47" t="str">
            <v>__________________</v>
          </cell>
          <cell r="L47" t="str">
            <v>__________________</v>
          </cell>
          <cell r="N47" t="str">
            <v>__________________</v>
          </cell>
        </row>
        <row r="48">
          <cell r="A48" t="str">
            <v>Total 11300000 - Inventario en Tránsito</v>
          </cell>
          <cell r="B48">
            <v>2385792.46</v>
          </cell>
          <cell r="D48">
            <v>5730806</v>
          </cell>
          <cell r="K48" t="str">
            <v>Total 11300000 - Inventario en Tránsito</v>
          </cell>
          <cell r="L48">
            <v>359171.32</v>
          </cell>
          <cell r="N48">
            <v>3076706.29</v>
          </cell>
        </row>
        <row r="49">
          <cell r="B49" t="str">
            <v>- - - - - - - - - - - - -</v>
          </cell>
          <cell r="D49" t="str">
            <v>- - - - - - - - - - - - -</v>
          </cell>
          <cell r="L49" t="str">
            <v>- - - - - - - - - - - - -</v>
          </cell>
          <cell r="N49" t="str">
            <v>- - - - - - - - - - - - -</v>
          </cell>
        </row>
        <row r="50">
          <cell r="B50"/>
          <cell r="D50"/>
          <cell r="L50"/>
          <cell r="N50"/>
        </row>
        <row r="51">
          <cell r="A51" t="str">
            <v>11400000 - Almacén de Mercancias</v>
          </cell>
          <cell r="B51">
            <v>17926150.199999999</v>
          </cell>
          <cell r="D51">
            <v>26712432.329999998</v>
          </cell>
          <cell r="K51" t="str">
            <v>11400000 - Almacén de Mercancias</v>
          </cell>
          <cell r="L51">
            <v>20860648.800000001</v>
          </cell>
          <cell r="N51">
            <v>17241753.469999999</v>
          </cell>
        </row>
        <row r="52">
          <cell r="B52"/>
          <cell r="D52"/>
          <cell r="L52"/>
          <cell r="N52"/>
        </row>
        <row r="53">
          <cell r="A53" t="str">
            <v>11401000 - ALM - Equipo Nuevo</v>
          </cell>
          <cell r="B53">
            <v>15747957.210000001</v>
          </cell>
          <cell r="D53">
            <v>24123975.129999999</v>
          </cell>
          <cell r="K53" t="str">
            <v>11401000 - ALM - Equipo Nuevo</v>
          </cell>
          <cell r="L53">
            <v>18809396.23</v>
          </cell>
          <cell r="N53">
            <v>15140927.49</v>
          </cell>
        </row>
        <row r="54">
          <cell r="A54" t="str">
            <v>11402000 - ALM - Refacciones</v>
          </cell>
          <cell r="B54">
            <v>2116043.5</v>
          </cell>
          <cell r="D54">
            <v>2526307.71</v>
          </cell>
          <cell r="K54" t="str">
            <v>11402000 - ALM - Refacciones</v>
          </cell>
          <cell r="L54">
            <v>1989103.08</v>
          </cell>
          <cell r="N54">
            <v>2038676.49</v>
          </cell>
        </row>
        <row r="55">
          <cell r="A55" t="str">
            <v>11403000 - ALM - Cable x Metro y Conectores</v>
          </cell>
          <cell r="B55">
            <v>62149.49</v>
          </cell>
          <cell r="D55">
            <v>62149.49</v>
          </cell>
          <cell r="K55" t="str">
            <v>11403000 - ALM - Cable x Metro y Conectores</v>
          </cell>
          <cell r="L55">
            <v>62149.49</v>
          </cell>
          <cell r="N55">
            <v>62149.49</v>
          </cell>
        </row>
        <row r="56">
          <cell r="B56" t="str">
            <v>__________________</v>
          </cell>
          <cell r="D56" t="str">
            <v>__________________</v>
          </cell>
          <cell r="L56" t="str">
            <v>__________________</v>
          </cell>
          <cell r="N56" t="str">
            <v>__________________</v>
          </cell>
        </row>
        <row r="57">
          <cell r="A57" t="str">
            <v>Total 11400000 - Almacén de Mercancias</v>
          </cell>
          <cell r="B57">
            <v>17926150.199999999</v>
          </cell>
          <cell r="D57">
            <v>26712432.329999998</v>
          </cell>
          <cell r="K57" t="str">
            <v>Total 11400000 - Almacén de Mercancias</v>
          </cell>
          <cell r="L57">
            <v>20860648.800000001</v>
          </cell>
          <cell r="N57">
            <v>17241753.469999999</v>
          </cell>
        </row>
        <row r="58">
          <cell r="B58" t="str">
            <v>- - - - - - - - - - - - -</v>
          </cell>
          <cell r="D58" t="str">
            <v>- - - - - - - - - - - - -</v>
          </cell>
          <cell r="L58" t="str">
            <v>- - - - - - - - - - - - -</v>
          </cell>
          <cell r="N58" t="str">
            <v>- - - - - - - - - - - - -</v>
          </cell>
        </row>
        <row r="59">
          <cell r="B59"/>
          <cell r="D59"/>
          <cell r="L59"/>
          <cell r="N59"/>
        </row>
        <row r="60">
          <cell r="A60" t="str">
            <v>11500000 - Otros Activos Circulantes</v>
          </cell>
          <cell r="B60">
            <v>1198920.74</v>
          </cell>
          <cell r="D60">
            <v>2484489.89</v>
          </cell>
          <cell r="K60" t="str">
            <v>11500000 - Otros Activos Circulantes</v>
          </cell>
          <cell r="L60">
            <v>2675905.5099999998</v>
          </cell>
          <cell r="N60">
            <v>616155.1</v>
          </cell>
        </row>
        <row r="61">
          <cell r="B61"/>
          <cell r="D61"/>
          <cell r="L61"/>
          <cell r="N61"/>
        </row>
        <row r="62">
          <cell r="A62" t="str">
            <v>11502000 - IVA Acreditable</v>
          </cell>
          <cell r="B62">
            <v>1191616.77</v>
          </cell>
          <cell r="D62">
            <v>2453614.19</v>
          </cell>
          <cell r="K62" t="str">
            <v>11502000 - IVA Acreditable</v>
          </cell>
          <cell r="L62">
            <v>2654789.85</v>
          </cell>
          <cell r="N62">
            <v>574854.40000000002</v>
          </cell>
        </row>
        <row r="63">
          <cell r="B63"/>
          <cell r="D63"/>
          <cell r="L63"/>
          <cell r="N63"/>
        </row>
        <row r="64">
          <cell r="A64" t="str">
            <v>11502002 - IVA - Acreditable/Pagado</v>
          </cell>
          <cell r="B64">
            <v>0</v>
          </cell>
          <cell r="D64">
            <v>0</v>
          </cell>
          <cell r="K64" t="str">
            <v>11502002 - IVA - Acreditable/Pagado</v>
          </cell>
          <cell r="L64">
            <v>0</v>
          </cell>
          <cell r="N64">
            <v>0</v>
          </cell>
        </row>
        <row r="65">
          <cell r="A65" t="str">
            <v>11502005 - IVA - Acreditable/Pagado 2010</v>
          </cell>
          <cell r="B65">
            <v>518360.49</v>
          </cell>
          <cell r="D65">
            <v>244304.19</v>
          </cell>
          <cell r="K65" t="str">
            <v>11502005 - IVA - Acreditable/Pagado 2010</v>
          </cell>
          <cell r="L65">
            <v>1149164.98</v>
          </cell>
          <cell r="N65">
            <v>381469.53</v>
          </cell>
        </row>
        <row r="66">
          <cell r="A66" t="str">
            <v>11502003 - IVA - de Importación</v>
          </cell>
          <cell r="B66">
            <v>330942</v>
          </cell>
          <cell r="D66">
            <v>18455.59</v>
          </cell>
          <cell r="K66" t="str">
            <v>11502003 - IVA - de Importación</v>
          </cell>
          <cell r="L66">
            <v>1330695.5900000001</v>
          </cell>
          <cell r="N66">
            <v>18455.59</v>
          </cell>
        </row>
        <row r="67">
          <cell r="A67" t="str">
            <v>11502004 - IVA - a Favor</v>
          </cell>
          <cell r="B67">
            <v>342314.28</v>
          </cell>
          <cell r="D67">
            <v>2190854.41</v>
          </cell>
          <cell r="K67" t="str">
            <v>11502004 - IVA - a Favor</v>
          </cell>
          <cell r="L67">
            <v>174929.28</v>
          </cell>
          <cell r="N67">
            <v>174929.28</v>
          </cell>
        </row>
        <row r="68">
          <cell r="B68" t="str">
            <v>__________________</v>
          </cell>
          <cell r="D68" t="str">
            <v>__________________</v>
          </cell>
          <cell r="L68" t="str">
            <v>__________________</v>
          </cell>
          <cell r="N68" t="str">
            <v>__________________</v>
          </cell>
        </row>
        <row r="69">
          <cell r="A69" t="str">
            <v>Total 11502000 - IVA Acreditable</v>
          </cell>
          <cell r="B69">
            <v>1191616.77</v>
          </cell>
          <cell r="D69">
            <v>2453614.19</v>
          </cell>
          <cell r="K69" t="str">
            <v>Total 11502000 - IVA Acreditable</v>
          </cell>
          <cell r="L69">
            <v>2654789.85</v>
          </cell>
          <cell r="N69">
            <v>574854.40000000002</v>
          </cell>
        </row>
        <row r="70">
          <cell r="B70" t="str">
            <v>- - - - - - - - - - - - -</v>
          </cell>
          <cell r="D70" t="str">
            <v>- - - - - - - - - - - - -</v>
          </cell>
          <cell r="L70" t="str">
            <v>- - - - - - - - - - - - -</v>
          </cell>
          <cell r="N70" t="str">
            <v>- - - - - - - - - - - - -</v>
          </cell>
        </row>
        <row r="71">
          <cell r="B71"/>
          <cell r="D71"/>
          <cell r="L71"/>
          <cell r="N71"/>
        </row>
        <row r="72">
          <cell r="A72" t="str">
            <v>11505000 - Préstamos a Corto Plazo</v>
          </cell>
          <cell r="B72">
            <v>7303.97</v>
          </cell>
          <cell r="D72">
            <v>30875.7</v>
          </cell>
          <cell r="K72" t="str">
            <v>11505000 - Préstamos a Corto Plazo</v>
          </cell>
          <cell r="L72">
            <v>21115.66</v>
          </cell>
          <cell r="N72">
            <v>41300.699999999997</v>
          </cell>
        </row>
        <row r="73">
          <cell r="B73"/>
          <cell r="D73"/>
          <cell r="L73"/>
          <cell r="N73"/>
        </row>
        <row r="74">
          <cell r="A74" t="str">
            <v>11505001 - Préstamos a Corto Plazo</v>
          </cell>
          <cell r="B74">
            <v>7303.97</v>
          </cell>
          <cell r="D74">
            <v>30875.7</v>
          </cell>
          <cell r="K74" t="str">
            <v>11505001 - Préstamos a Corto Plazo</v>
          </cell>
          <cell r="L74">
            <v>21115.66</v>
          </cell>
          <cell r="N74">
            <v>41300.699999999997</v>
          </cell>
        </row>
        <row r="75">
          <cell r="B75" t="str">
            <v>__________________</v>
          </cell>
          <cell r="D75" t="str">
            <v>__________________</v>
          </cell>
          <cell r="L75" t="str">
            <v>__________________</v>
          </cell>
          <cell r="N75" t="str">
            <v>__________________</v>
          </cell>
        </row>
        <row r="76">
          <cell r="A76" t="str">
            <v>Total 11505000 - Préstamos a Corto Plazo</v>
          </cell>
          <cell r="B76">
            <v>7303.97</v>
          </cell>
          <cell r="D76">
            <v>30875.7</v>
          </cell>
          <cell r="K76" t="str">
            <v>Total 11505000 - Préstamos a Corto Plazo</v>
          </cell>
          <cell r="L76">
            <v>21115.66</v>
          </cell>
          <cell r="N76">
            <v>41300.699999999997</v>
          </cell>
        </row>
        <row r="77">
          <cell r="B77" t="str">
            <v>- - - - - - - - - - - - -</v>
          </cell>
          <cell r="D77" t="str">
            <v>- - - - - - - - - - - - -</v>
          </cell>
          <cell r="L77" t="str">
            <v>- - - - - - - - - - - - -</v>
          </cell>
          <cell r="N77" t="str">
            <v>- - - - - - - - - - - - -</v>
          </cell>
        </row>
        <row r="78">
          <cell r="B78"/>
          <cell r="D78"/>
          <cell r="L78"/>
          <cell r="N78"/>
        </row>
        <row r="79">
          <cell r="B79" t="str">
            <v>__________________</v>
          </cell>
          <cell r="D79" t="str">
            <v>__________________</v>
          </cell>
          <cell r="L79" t="str">
            <v>__________________</v>
          </cell>
          <cell r="N79" t="str">
            <v>__________________</v>
          </cell>
        </row>
        <row r="80">
          <cell r="A80" t="str">
            <v>Total 11500000 - Otros Activos Circulantes</v>
          </cell>
          <cell r="B80">
            <v>1198920.74</v>
          </cell>
          <cell r="D80">
            <v>2484489.89</v>
          </cell>
          <cell r="K80" t="str">
            <v>Total 11500000 - Otros Activos Circulantes</v>
          </cell>
          <cell r="L80">
            <v>2675905.5099999998</v>
          </cell>
          <cell r="N80">
            <v>616155.1</v>
          </cell>
        </row>
        <row r="81">
          <cell r="B81" t="str">
            <v>- - - - - - - - - - - - -</v>
          </cell>
          <cell r="D81" t="str">
            <v>- - - - - - - - - - - - -</v>
          </cell>
          <cell r="L81" t="str">
            <v>- - - - - - - - - - - - -</v>
          </cell>
          <cell r="N81" t="str">
            <v>- - - - - - - - - - - - -</v>
          </cell>
        </row>
        <row r="82">
          <cell r="B82"/>
          <cell r="D82"/>
          <cell r="L82"/>
          <cell r="N82"/>
        </row>
        <row r="83">
          <cell r="B83" t="str">
            <v>__________________</v>
          </cell>
          <cell r="D83" t="str">
            <v>__________________</v>
          </cell>
          <cell r="L83" t="str">
            <v>__________________</v>
          </cell>
          <cell r="N83" t="str">
            <v>__________________</v>
          </cell>
        </row>
        <row r="84">
          <cell r="A84" t="str">
            <v>Total 11000000 - Activo</v>
          </cell>
          <cell r="B84">
            <v>27087853.579999998</v>
          </cell>
          <cell r="D84">
            <v>39238448.32</v>
          </cell>
          <cell r="K84" t="str">
            <v>Total 11000000 - Activo</v>
          </cell>
          <cell r="L84">
            <v>28242971.43</v>
          </cell>
          <cell r="N84">
            <v>28232079.309999999</v>
          </cell>
        </row>
        <row r="85">
          <cell r="B85" t="str">
            <v>- - - - - - - - - - - - -</v>
          </cell>
          <cell r="D85" t="str">
            <v>- - - - - - - - - - - - -</v>
          </cell>
          <cell r="L85" t="str">
            <v>- - - - - - - - - - - - -</v>
          </cell>
          <cell r="N85" t="str">
            <v>- - - - - - - - - - - - -</v>
          </cell>
        </row>
        <row r="86">
          <cell r="B86"/>
          <cell r="D86"/>
          <cell r="L86"/>
          <cell r="N86"/>
        </row>
        <row r="87">
          <cell r="A87" t="str">
            <v>12000000 - Activo Fijo</v>
          </cell>
          <cell r="B87">
            <v>2531369.08</v>
          </cell>
          <cell r="D87">
            <v>2387869.91</v>
          </cell>
          <cell r="K87" t="str">
            <v>12000000 - Activo Fijo</v>
          </cell>
          <cell r="L87">
            <v>2570509.77</v>
          </cell>
          <cell r="N87">
            <v>2282453.08</v>
          </cell>
        </row>
        <row r="88">
          <cell r="B88"/>
          <cell r="D88"/>
          <cell r="L88"/>
          <cell r="N88"/>
        </row>
        <row r="89">
          <cell r="A89" t="str">
            <v>12100000 - Activo Fijo</v>
          </cell>
          <cell r="B89">
            <v>4462971.5</v>
          </cell>
          <cell r="D89">
            <v>3988900.94</v>
          </cell>
          <cell r="K89" t="str">
            <v>12100000 - Activo Fijo</v>
          </cell>
          <cell r="L89">
            <v>4462971.5</v>
          </cell>
          <cell r="N89">
            <v>4089245.64</v>
          </cell>
        </row>
        <row r="90">
          <cell r="B90"/>
          <cell r="D90"/>
          <cell r="L90"/>
          <cell r="N90"/>
        </row>
        <row r="91">
          <cell r="A91" t="str">
            <v>12101000 - Equipo para Demostraciones</v>
          </cell>
          <cell r="B91">
            <v>161613.53</v>
          </cell>
          <cell r="D91">
            <v>161613.53</v>
          </cell>
          <cell r="K91" t="str">
            <v>12101000 - Equipo para Demostraciones</v>
          </cell>
          <cell r="L91">
            <v>161613.53</v>
          </cell>
          <cell r="N91">
            <v>161613.53</v>
          </cell>
        </row>
        <row r="92">
          <cell r="A92" t="str">
            <v>12102000 - Activo Fijo - Equipo de Transporte</v>
          </cell>
          <cell r="B92">
            <v>1379392.05</v>
          </cell>
          <cell r="D92">
            <v>1379392.05</v>
          </cell>
          <cell r="K92" t="str">
            <v>12102000 - Activo Fijo - Equipo de Transporte</v>
          </cell>
          <cell r="L92">
            <v>1379392.05</v>
          </cell>
          <cell r="N92">
            <v>1379392.05</v>
          </cell>
        </row>
        <row r="93">
          <cell r="A93" t="str">
            <v>12103000 - Activo Fijo - Equipo de Cómputo</v>
          </cell>
          <cell r="B93">
            <v>262071.81</v>
          </cell>
          <cell r="D93">
            <v>207338.68</v>
          </cell>
          <cell r="K93" t="str">
            <v>12103000 - Activo Fijo - Equipo de Cómputo</v>
          </cell>
          <cell r="L93">
            <v>262071.81</v>
          </cell>
          <cell r="N93">
            <v>237245.95</v>
          </cell>
        </row>
        <row r="94">
          <cell r="A94" t="str">
            <v>12104000 - Activo Fijo - Mobiliario de Oficina</v>
          </cell>
          <cell r="B94">
            <v>272861.77</v>
          </cell>
          <cell r="D94">
            <v>272861.77</v>
          </cell>
          <cell r="K94" t="str">
            <v>12104000 - Activo Fijo - Mobiliario de Oficina</v>
          </cell>
          <cell r="L94">
            <v>272861.77</v>
          </cell>
          <cell r="N94">
            <v>272861.77</v>
          </cell>
        </row>
        <row r="95">
          <cell r="A95" t="str">
            <v>12105000 - Activo Fijo - Mobiliario para bodegas</v>
          </cell>
          <cell r="B95">
            <v>535216.1</v>
          </cell>
          <cell r="D95">
            <v>535216.1</v>
          </cell>
          <cell r="K95" t="str">
            <v>12105000 - Activo Fijo - Mobiliario para bodegas</v>
          </cell>
          <cell r="L95">
            <v>535216.1</v>
          </cell>
          <cell r="N95">
            <v>535216.1</v>
          </cell>
        </row>
        <row r="96">
          <cell r="A96" t="str">
            <v>12107000 - Inversión en remodelación</v>
          </cell>
          <cell r="B96">
            <v>1851816.24</v>
          </cell>
          <cell r="D96">
            <v>1432478.81</v>
          </cell>
          <cell r="K96" t="str">
            <v>12107000 - Inversión en remodelación</v>
          </cell>
          <cell r="L96">
            <v>1851816.24</v>
          </cell>
          <cell r="N96">
            <v>1502916.24</v>
          </cell>
        </row>
        <row r="97">
          <cell r="B97" t="str">
            <v>__________________</v>
          </cell>
          <cell r="D97" t="str">
            <v>__________________</v>
          </cell>
          <cell r="L97" t="str">
            <v>__________________</v>
          </cell>
          <cell r="N97" t="str">
            <v>__________________</v>
          </cell>
        </row>
        <row r="98">
          <cell r="A98" t="str">
            <v>Total 12100000 - Activo Fijo</v>
          </cell>
          <cell r="B98">
            <v>4462971.5</v>
          </cell>
          <cell r="D98">
            <v>3988900.94</v>
          </cell>
          <cell r="K98" t="str">
            <v>Total 12100000 - Activo Fijo</v>
          </cell>
          <cell r="L98">
            <v>4462971.5</v>
          </cell>
          <cell r="N98">
            <v>4089245.64</v>
          </cell>
        </row>
        <row r="99">
          <cell r="B99" t="str">
            <v>- - - - - - - - - - - - -</v>
          </cell>
          <cell r="D99" t="str">
            <v>- - - - - - - - - - - - -</v>
          </cell>
          <cell r="L99" t="str">
            <v>- - - - - - - - - - - - -</v>
          </cell>
          <cell r="N99" t="str">
            <v>- - - - - - - - - - - - -</v>
          </cell>
        </row>
        <row r="100">
          <cell r="B100"/>
          <cell r="D100"/>
          <cell r="L100"/>
          <cell r="N100"/>
        </row>
        <row r="101">
          <cell r="A101" t="str">
            <v>12200000 - Depreciación y Amortización</v>
          </cell>
          <cell r="B101">
            <v>-1931602.42</v>
          </cell>
          <cell r="D101">
            <v>-1601031.03</v>
          </cell>
          <cell r="K101" t="str">
            <v>12200000 - Depreciación y Amortización</v>
          </cell>
          <cell r="L101">
            <v>-1892461.73</v>
          </cell>
          <cell r="N101">
            <v>-1806792.56</v>
          </cell>
        </row>
        <row r="102">
          <cell r="B102"/>
          <cell r="D102"/>
          <cell r="L102"/>
          <cell r="N102"/>
        </row>
        <row r="103">
          <cell r="A103" t="str">
            <v>12201000 - Depreciación - Equipo para demostraciones</v>
          </cell>
          <cell r="B103">
            <v>-63972.05</v>
          </cell>
          <cell r="D103">
            <v>-23568.65</v>
          </cell>
          <cell r="K103" t="str">
            <v>12201000 - Depreciación - Equipo para demostraciones</v>
          </cell>
          <cell r="L103">
            <v>-60605.1</v>
          </cell>
          <cell r="N103">
            <v>-50504.25</v>
          </cell>
        </row>
        <row r="104">
          <cell r="A104" t="str">
            <v>12202000 - Depreciación - Equipo de Transporte</v>
          </cell>
          <cell r="B104">
            <v>-1379392.06</v>
          </cell>
          <cell r="D104">
            <v>-1379392.06</v>
          </cell>
          <cell r="K104" t="str">
            <v>12202000 - Depreciación - Equipo de Transporte</v>
          </cell>
          <cell r="L104">
            <v>-1379392.06</v>
          </cell>
          <cell r="N104">
            <v>-1379392.06</v>
          </cell>
        </row>
        <row r="105">
          <cell r="A105" t="str">
            <v>12203000 - Depreciación - Equipo de Cómputo</v>
          </cell>
          <cell r="B105">
            <v>-113938.06</v>
          </cell>
          <cell r="D105">
            <v>-42481.04</v>
          </cell>
          <cell r="K105" t="str">
            <v>12203000 - Depreciación - Equipo de Cómputo</v>
          </cell>
          <cell r="L105">
            <v>-103237.61</v>
          </cell>
          <cell r="N105">
            <v>-85444.160000000003</v>
          </cell>
        </row>
        <row r="106">
          <cell r="A106" t="str">
            <v>12204000 - Depreciación - Mobiliario de Oficina</v>
          </cell>
          <cell r="B106">
            <v>-54107.09</v>
          </cell>
          <cell r="D106">
            <v>-26820.89</v>
          </cell>
          <cell r="K106" t="str">
            <v>12204000 - Depreciación - Mobiliario de Oficina</v>
          </cell>
          <cell r="L106">
            <v>-51833.24</v>
          </cell>
          <cell r="N106">
            <v>-45011.69</v>
          </cell>
        </row>
        <row r="107">
          <cell r="A107" t="str">
            <v>12205000 - Depreciación - Mobiliario para bodegas</v>
          </cell>
          <cell r="B107">
            <v>-43437.52</v>
          </cell>
          <cell r="D107">
            <v>-5882.44</v>
          </cell>
          <cell r="K107" t="str">
            <v>12205000 - Depreciación - Mobiliario para bodegas</v>
          </cell>
          <cell r="L107">
            <v>-38977.39</v>
          </cell>
          <cell r="N107">
            <v>-25597</v>
          </cell>
        </row>
        <row r="108">
          <cell r="A108" t="str">
            <v>12207000 - Amortización - Inversión en remodelación</v>
          </cell>
          <cell r="B108">
            <v>-276755.64</v>
          </cell>
          <cell r="D108">
            <v>-122885.95</v>
          </cell>
          <cell r="K108" t="str">
            <v>12207000 - Amortización - Inversión en remodelación</v>
          </cell>
          <cell r="L108">
            <v>-258416.33</v>
          </cell>
          <cell r="N108">
            <v>-220843.4</v>
          </cell>
        </row>
        <row r="109">
          <cell r="B109" t="str">
            <v>__________________</v>
          </cell>
          <cell r="D109" t="str">
            <v>__________________</v>
          </cell>
          <cell r="L109" t="str">
            <v>__________________</v>
          </cell>
          <cell r="N109" t="str">
            <v>__________________</v>
          </cell>
        </row>
        <row r="110">
          <cell r="A110" t="str">
            <v>Total 12200000 - Depreciación y Amortización</v>
          </cell>
          <cell r="B110">
            <v>-1931602.42</v>
          </cell>
          <cell r="D110">
            <v>-1601031.03</v>
          </cell>
          <cell r="K110" t="str">
            <v>Total 12200000 - Depreciación y Amortización</v>
          </cell>
          <cell r="L110">
            <v>-1892461.73</v>
          </cell>
          <cell r="N110">
            <v>-1806792.56</v>
          </cell>
        </row>
        <row r="111">
          <cell r="B111" t="str">
            <v>- - - - - - - - - - - - -</v>
          </cell>
          <cell r="D111" t="str">
            <v>- - - - - - - - - - - - -</v>
          </cell>
          <cell r="L111" t="str">
            <v>- - - - - - - - - - - - -</v>
          </cell>
          <cell r="N111" t="str">
            <v>- - - - - - - - - - - - -</v>
          </cell>
        </row>
        <row r="112">
          <cell r="B112"/>
          <cell r="D112"/>
          <cell r="L112"/>
          <cell r="N112"/>
        </row>
        <row r="113">
          <cell r="B113" t="str">
            <v>__________________</v>
          </cell>
          <cell r="D113" t="str">
            <v>__________________</v>
          </cell>
          <cell r="L113" t="str">
            <v>__________________</v>
          </cell>
          <cell r="N113" t="str">
            <v>__________________</v>
          </cell>
        </row>
        <row r="114">
          <cell r="A114" t="str">
            <v>Total 12000000 - Activo Fijo</v>
          </cell>
          <cell r="B114">
            <v>2531369.08</v>
          </cell>
          <cell r="D114">
            <v>2387869.91</v>
          </cell>
          <cell r="K114" t="str">
            <v>Total 12000000 - Activo Fijo</v>
          </cell>
          <cell r="L114">
            <v>2570509.77</v>
          </cell>
          <cell r="N114">
            <v>2282453.08</v>
          </cell>
        </row>
        <row r="115">
          <cell r="B115" t="str">
            <v>- - - - - - - - - - - - -</v>
          </cell>
          <cell r="D115" t="str">
            <v>- - - - - - - - - - - - -</v>
          </cell>
          <cell r="L115" t="str">
            <v>- - - - - - - - - - - - -</v>
          </cell>
          <cell r="N115" t="str">
            <v>- - - - - - - - - - - - -</v>
          </cell>
        </row>
        <row r="116">
          <cell r="B116"/>
          <cell r="D116"/>
          <cell r="L116"/>
          <cell r="N116"/>
        </row>
        <row r="117">
          <cell r="A117" t="str">
            <v>13000000 - Activo Diferido</v>
          </cell>
          <cell r="B117">
            <v>3591694.84</v>
          </cell>
          <cell r="D117">
            <v>1592471.58</v>
          </cell>
          <cell r="K117" t="str">
            <v>13000000 - Activo Diferido</v>
          </cell>
          <cell r="L117">
            <v>3443861.71</v>
          </cell>
          <cell r="N117">
            <v>3340420.11</v>
          </cell>
        </row>
        <row r="118">
          <cell r="B118"/>
          <cell r="D118"/>
          <cell r="L118"/>
          <cell r="N118"/>
        </row>
        <row r="119">
          <cell r="A119" t="str">
            <v>13100000 - Activo Diferido</v>
          </cell>
          <cell r="B119">
            <v>3591694.84</v>
          </cell>
          <cell r="D119">
            <v>1592471.58</v>
          </cell>
          <cell r="K119" t="str">
            <v>13100000 - Activo Diferido</v>
          </cell>
          <cell r="L119">
            <v>3443861.71</v>
          </cell>
          <cell r="N119">
            <v>3340420.11</v>
          </cell>
        </row>
        <row r="120">
          <cell r="B120"/>
          <cell r="D120"/>
          <cell r="L120"/>
          <cell r="N120"/>
        </row>
        <row r="121">
          <cell r="A121" t="str">
            <v>13102000 - Impuestos pagados por anticipado</v>
          </cell>
          <cell r="B121">
            <v>1927338</v>
          </cell>
          <cell r="D121">
            <v>522881.08</v>
          </cell>
          <cell r="K121" t="str">
            <v>13102000 - Impuestos pagados por anticipado</v>
          </cell>
          <cell r="L121">
            <v>1927338</v>
          </cell>
          <cell r="N121">
            <v>1927338</v>
          </cell>
        </row>
        <row r="122">
          <cell r="B122"/>
          <cell r="D122"/>
          <cell r="L122"/>
          <cell r="N122"/>
        </row>
        <row r="123">
          <cell r="A123" t="str">
            <v>13102003 - ISR - Saldo a Favor</v>
          </cell>
          <cell r="B123">
            <v>1927338</v>
          </cell>
          <cell r="D123">
            <v>178529</v>
          </cell>
          <cell r="K123" t="str">
            <v>13102001 - ISR - Pagos Provisionales</v>
          </cell>
          <cell r="L123">
            <v>1927338</v>
          </cell>
          <cell r="N123">
            <v>1927338</v>
          </cell>
        </row>
        <row r="124">
          <cell r="A124" t="str">
            <v>13102004 - IDE - 2% Retenido por Bancos</v>
          </cell>
          <cell r="B124"/>
          <cell r="D124">
            <v>341.79</v>
          </cell>
          <cell r="K124" t="str">
            <v>13102002 - ISR - Retenido por Bancos</v>
          </cell>
          <cell r="L124"/>
          <cell r="N124"/>
        </row>
        <row r="125">
          <cell r="A125" t="str">
            <v>13102006 - Impuestos pagados en exceso</v>
          </cell>
          <cell r="B125"/>
          <cell r="D125">
            <v>3435</v>
          </cell>
          <cell r="K125" t="str">
            <v>13102004 - IDE - 2% Retenido por Bancos</v>
          </cell>
          <cell r="L125"/>
          <cell r="N125"/>
        </row>
        <row r="126">
          <cell r="A126" t="str">
            <v>13102001 - ISR - Pagos Provisionales</v>
          </cell>
          <cell r="B126"/>
          <cell r="D126">
            <v>341284</v>
          </cell>
          <cell r="K126" t="str">
            <v>13102006 - Impuestos pagados en exceso</v>
          </cell>
          <cell r="L126"/>
          <cell r="N126"/>
        </row>
        <row r="127">
          <cell r="A127" t="str">
            <v>13102002 - ISR - Retenido por Bancos</v>
          </cell>
          <cell r="B127"/>
          <cell r="D127">
            <v>-708.71</v>
          </cell>
          <cell r="K127" t="str">
            <v>Total 13102000 - Impuestos pagados por anticipado</v>
          </cell>
          <cell r="L127" t="str">
            <v>__________________</v>
          </cell>
          <cell r="N127" t="str">
            <v>__________________</v>
          </cell>
        </row>
        <row r="128">
          <cell r="B128" t="str">
            <v>__________________</v>
          </cell>
          <cell r="D128" t="str">
            <v>__________________</v>
          </cell>
          <cell r="L128">
            <v>1927338</v>
          </cell>
          <cell r="N128">
            <v>1927338</v>
          </cell>
        </row>
        <row r="129">
          <cell r="A129" t="str">
            <v>Total 13102000 - Impuestos pagados por anticipado</v>
          </cell>
          <cell r="B129">
            <v>1927338</v>
          </cell>
          <cell r="D129">
            <v>522881.08</v>
          </cell>
          <cell r="L129" t="str">
            <v>- - - - - - - - - - - - -</v>
          </cell>
          <cell r="N129" t="str">
            <v>- - - - - - - - - - - - -</v>
          </cell>
        </row>
        <row r="130">
          <cell r="B130" t="str">
            <v>- - - - - - - - - - - - -</v>
          </cell>
          <cell r="D130" t="str">
            <v>- - - - - - - - - - - - -</v>
          </cell>
          <cell r="K130" t="str">
            <v>13105000 - IVA por Acreditar</v>
          </cell>
          <cell r="L130"/>
          <cell r="N130"/>
        </row>
        <row r="131">
          <cell r="B131"/>
          <cell r="D131"/>
          <cell r="L131">
            <v>709068.2</v>
          </cell>
          <cell r="N131">
            <v>543809.31999999995</v>
          </cell>
        </row>
        <row r="132">
          <cell r="A132" t="str">
            <v>13105000 - IVA por Acreditar</v>
          </cell>
          <cell r="B132">
            <v>856901.33</v>
          </cell>
          <cell r="D132">
            <v>558991.46</v>
          </cell>
          <cell r="K132" t="str">
            <v>11502001 - IVA - por Acreditar/Provisionado/Pagar</v>
          </cell>
          <cell r="L132"/>
          <cell r="N132"/>
        </row>
        <row r="133">
          <cell r="B133"/>
          <cell r="D133"/>
          <cell r="K133" t="str">
            <v>11502011 - IVA - por Acreditar/Provisionado/Pagar 2010</v>
          </cell>
          <cell r="L133">
            <v>719.53</v>
          </cell>
          <cell r="N133">
            <v>719.53</v>
          </cell>
        </row>
        <row r="134">
          <cell r="A134" t="str">
            <v>11502001 - IVA - por Acreditar/Provisionado/Pagar</v>
          </cell>
          <cell r="B134">
            <v>719.53</v>
          </cell>
          <cell r="D134">
            <v>719.53</v>
          </cell>
          <cell r="L134">
            <v>708348.67</v>
          </cell>
          <cell r="N134">
            <v>543089.79</v>
          </cell>
        </row>
        <row r="135">
          <cell r="A135" t="str">
            <v>11502011 - IVA - por Acreditar/Provisionado/Pagar 2010</v>
          </cell>
          <cell r="B135">
            <v>856181.8</v>
          </cell>
          <cell r="D135">
            <v>558271.93000000005</v>
          </cell>
          <cell r="K135" t="str">
            <v>Total 13105000 - IVA por Acreditar</v>
          </cell>
          <cell r="L135" t="str">
            <v>__________________</v>
          </cell>
          <cell r="N135" t="str">
            <v>__________________</v>
          </cell>
        </row>
        <row r="136">
          <cell r="B136" t="str">
            <v>__________________</v>
          </cell>
          <cell r="D136" t="str">
            <v>__________________</v>
          </cell>
          <cell r="L136">
            <v>709068.2</v>
          </cell>
          <cell r="N136">
            <v>543809.31999999995</v>
          </cell>
        </row>
        <row r="137">
          <cell r="A137" t="str">
            <v>Total 13105000 - IVA por Acreditar</v>
          </cell>
          <cell r="B137">
            <v>856901.33</v>
          </cell>
          <cell r="D137">
            <v>558991.46</v>
          </cell>
          <cell r="L137" t="str">
            <v>- - - - - - - - - - - - -</v>
          </cell>
          <cell r="N137" t="str">
            <v>- - - - - - - - - - - - -</v>
          </cell>
        </row>
        <row r="138">
          <cell r="B138" t="str">
            <v>- - - - - - - - - - - - -</v>
          </cell>
          <cell r="D138" t="str">
            <v>- - - - - - - - - - - - -</v>
          </cell>
          <cell r="K138" t="str">
            <v>13103000 - Depósitos en Garantía</v>
          </cell>
          <cell r="L138"/>
          <cell r="N138"/>
        </row>
        <row r="139">
          <cell r="B139"/>
          <cell r="D139"/>
          <cell r="L139">
            <v>783817.54</v>
          </cell>
          <cell r="N139">
            <v>783817.54</v>
          </cell>
        </row>
        <row r="140">
          <cell r="A140" t="str">
            <v>13103000 - Depósitos en Garantía</v>
          </cell>
          <cell r="B140">
            <v>783817.54</v>
          </cell>
          <cell r="D140">
            <v>522187.54</v>
          </cell>
          <cell r="K140" t="str">
            <v>13103001 - Depósito en Garantía - Bienes Inmuebles</v>
          </cell>
          <cell r="L140"/>
          <cell r="N140"/>
        </row>
        <row r="141">
          <cell r="B141"/>
          <cell r="D141"/>
          <cell r="L141">
            <v>783817.54</v>
          </cell>
          <cell r="N141">
            <v>783817.54</v>
          </cell>
        </row>
        <row r="142">
          <cell r="A142" t="str">
            <v>13103001 - Depósito en Garantía - Bienes Inmuebles</v>
          </cell>
          <cell r="B142">
            <v>783817.54</v>
          </cell>
          <cell r="D142">
            <v>522187.54</v>
          </cell>
          <cell r="K142" t="str">
            <v>Total 13103000 - Depósitos en Garantía</v>
          </cell>
          <cell r="L142" t="str">
            <v>__________________</v>
          </cell>
          <cell r="N142" t="str">
            <v>__________________</v>
          </cell>
        </row>
        <row r="143">
          <cell r="B143" t="str">
            <v>__________________</v>
          </cell>
          <cell r="D143" t="str">
            <v>__________________</v>
          </cell>
          <cell r="L143">
            <v>783817.54</v>
          </cell>
          <cell r="N143">
            <v>783817.54</v>
          </cell>
        </row>
        <row r="144">
          <cell r="A144" t="str">
            <v>Total 13103000 - Depósitos en Garantía</v>
          </cell>
          <cell r="B144">
            <v>783817.54</v>
          </cell>
          <cell r="D144">
            <v>522187.54</v>
          </cell>
          <cell r="L144" t="str">
            <v>- - - - - - - - - - - - -</v>
          </cell>
          <cell r="N144" t="str">
            <v>- - - - - - - - - - - - -</v>
          </cell>
        </row>
        <row r="145">
          <cell r="B145" t="str">
            <v>- - - - - - - - - - - - -</v>
          </cell>
          <cell r="D145" t="str">
            <v>- - - - - - - - - - - - -</v>
          </cell>
          <cell r="K145" t="str">
            <v>13104000 - Cuentas de Orden - Activo Diferido</v>
          </cell>
          <cell r="L145"/>
          <cell r="N145"/>
        </row>
        <row r="146">
          <cell r="B146"/>
          <cell r="D146"/>
          <cell r="L146">
            <v>23637.97</v>
          </cell>
          <cell r="N146">
            <v>85455.25</v>
          </cell>
        </row>
        <row r="147">
          <cell r="A147" t="str">
            <v>13104000 - Cuentas de Orden - Activo Diferido</v>
          </cell>
          <cell r="B147">
            <v>23637.97</v>
          </cell>
          <cell r="D147">
            <v>-11588.5</v>
          </cell>
          <cell r="K147" t="str">
            <v>13104001 - Cuenta de Orden - MN Pesos</v>
          </cell>
          <cell r="L147"/>
          <cell r="N147"/>
        </row>
        <row r="148">
          <cell r="B148"/>
          <cell r="D148"/>
          <cell r="K148" t="str">
            <v>13104002 - Cuenta de Orden - USD Dólares Americanos</v>
          </cell>
          <cell r="L148">
            <v>22223.61</v>
          </cell>
          <cell r="N148">
            <v>71322.95</v>
          </cell>
        </row>
        <row r="149">
          <cell r="A149" t="str">
            <v>13104001 - Cuenta de Orden - MN Pesos</v>
          </cell>
          <cell r="B149">
            <v>22223.61</v>
          </cell>
          <cell r="D149">
            <v>51429.96</v>
          </cell>
          <cell r="K149" t="str">
            <v>13104003 - Cuenta de Orden - EUR Euros</v>
          </cell>
          <cell r="L149">
            <v>-7873.99</v>
          </cell>
          <cell r="N149">
            <v>4843.95</v>
          </cell>
        </row>
        <row r="150">
          <cell r="A150" t="str">
            <v>13104002 - Cuenta de Orden - USD Dólares Americanos</v>
          </cell>
          <cell r="B150">
            <v>-7873.99</v>
          </cell>
          <cell r="D150">
            <v>-47511.34</v>
          </cell>
          <cell r="K150" t="str">
            <v>13104005 - Cuenta de Orden - GBP Libras Esterlinas</v>
          </cell>
          <cell r="L150">
            <v>-11420.6</v>
          </cell>
          <cell r="N150">
            <v>-11420.6</v>
          </cell>
        </row>
        <row r="151">
          <cell r="A151" t="str">
            <v>13104003 - Cuenta de Orden - EUR Euros</v>
          </cell>
          <cell r="B151">
            <v>-11420.6</v>
          </cell>
          <cell r="D151">
            <v>-36216.07</v>
          </cell>
          <cell r="L151">
            <v>20708.95</v>
          </cell>
          <cell r="N151">
            <v>20708.95</v>
          </cell>
        </row>
        <row r="152">
          <cell r="A152" t="str">
            <v>13104005 - Cuenta de Orden - GBP Libras Esterlinas</v>
          </cell>
          <cell r="B152">
            <v>20708.95</v>
          </cell>
          <cell r="D152">
            <v>20708.95</v>
          </cell>
          <cell r="K152" t="str">
            <v>Total 13104000 - Cuentas de Orden - Activo Diferido</v>
          </cell>
          <cell r="L152" t="str">
            <v>__________________</v>
          </cell>
          <cell r="N152" t="str">
            <v>__________________</v>
          </cell>
        </row>
        <row r="153">
          <cell r="B153" t="str">
            <v>__________________</v>
          </cell>
          <cell r="D153" t="str">
            <v>__________________</v>
          </cell>
          <cell r="L153">
            <v>23637.97</v>
          </cell>
          <cell r="N153">
            <v>85455.25</v>
          </cell>
        </row>
        <row r="154">
          <cell r="A154" t="str">
            <v>Total 13104000 - Cuentas de Orden - Activo Diferido</v>
          </cell>
          <cell r="B154">
            <v>23637.97</v>
          </cell>
          <cell r="D154">
            <v>-11588.5</v>
          </cell>
          <cell r="L154" t="str">
            <v>- - - - - - - - - - - - -</v>
          </cell>
          <cell r="N154" t="str">
            <v>- - - - - - - - - - - - -</v>
          </cell>
        </row>
        <row r="155">
          <cell r="B155" t="str">
            <v>- - - - - - - - - - - - -</v>
          </cell>
          <cell r="D155" t="str">
            <v>- - - - - - - - - - - - -</v>
          </cell>
          <cell r="L155"/>
          <cell r="N155"/>
        </row>
        <row r="156">
          <cell r="B156"/>
          <cell r="D156"/>
          <cell r="K156" t="str">
            <v>Total 13100000 - Activo Diferido</v>
          </cell>
          <cell r="L156" t="str">
            <v>__________________</v>
          </cell>
          <cell r="N156" t="str">
            <v>__________________</v>
          </cell>
        </row>
        <row r="157">
          <cell r="B157" t="str">
            <v>__________________</v>
          </cell>
          <cell r="D157" t="str">
            <v>__________________</v>
          </cell>
          <cell r="L157">
            <v>3443861.71</v>
          </cell>
          <cell r="N157">
            <v>3340420.11</v>
          </cell>
        </row>
        <row r="158">
          <cell r="A158" t="str">
            <v>Total 13100000 - Activo Diferido</v>
          </cell>
          <cell r="B158">
            <v>3591694.84</v>
          </cell>
          <cell r="D158">
            <v>1592471.58</v>
          </cell>
          <cell r="L158" t="str">
            <v>- - - - - - - - - - - - -</v>
          </cell>
          <cell r="N158" t="str">
            <v>- - - - - - - - - - - - -</v>
          </cell>
        </row>
        <row r="159">
          <cell r="B159" t="str">
            <v>- - - - - - - - - - - - -</v>
          </cell>
          <cell r="D159" t="str">
            <v>- - - - - - - - - - - - -</v>
          </cell>
          <cell r="L159"/>
          <cell r="N159"/>
        </row>
        <row r="160">
          <cell r="B160"/>
          <cell r="D160"/>
          <cell r="K160" t="str">
            <v>Total 13000000 - Activo Diferido</v>
          </cell>
          <cell r="L160" t="str">
            <v>__________________</v>
          </cell>
          <cell r="N160" t="str">
            <v>__________________</v>
          </cell>
        </row>
        <row r="161">
          <cell r="B161" t="str">
            <v>__________________</v>
          </cell>
          <cell r="D161" t="str">
            <v>__________________</v>
          </cell>
          <cell r="L161">
            <v>3443861.71</v>
          </cell>
          <cell r="N161">
            <v>3340420.11</v>
          </cell>
        </row>
        <row r="162">
          <cell r="A162" t="str">
            <v>Total 13000000 - Activo Diferido</v>
          </cell>
          <cell r="B162">
            <v>3591694.84</v>
          </cell>
          <cell r="D162">
            <v>1592471.58</v>
          </cell>
          <cell r="L162" t="str">
            <v>- - - - - - - - - - - - -</v>
          </cell>
          <cell r="N162" t="str">
            <v>- - - - - - - - - - - - -</v>
          </cell>
        </row>
        <row r="163">
          <cell r="B163" t="str">
            <v>- - - - - - - - - - - - -</v>
          </cell>
          <cell r="D163" t="str">
            <v>- - - - - - - - - - - - -</v>
          </cell>
          <cell r="K163" t="str">
            <v>14000000 - Inversiones</v>
          </cell>
          <cell r="L163"/>
          <cell r="N163"/>
        </row>
        <row r="164">
          <cell r="B164"/>
          <cell r="D164"/>
          <cell r="L164"/>
          <cell r="N164"/>
        </row>
        <row r="165">
          <cell r="A165" t="str">
            <v>14000000 - Inversiones</v>
          </cell>
          <cell r="B165"/>
          <cell r="D165"/>
          <cell r="K165" t="str">
            <v>14100000 - Inversiones Permanentes</v>
          </cell>
          <cell r="L165"/>
          <cell r="N165"/>
        </row>
        <row r="166">
          <cell r="B166"/>
          <cell r="D166"/>
          <cell r="L166"/>
          <cell r="N166"/>
        </row>
        <row r="167">
          <cell r="A167" t="str">
            <v>14100000 - Inversiones Permanentes</v>
          </cell>
          <cell r="B167"/>
          <cell r="D167"/>
          <cell r="L167"/>
          <cell r="N167"/>
        </row>
        <row r="168">
          <cell r="B168"/>
          <cell r="D168"/>
          <cell r="K168" t="str">
            <v>Total 14100000 - Inversiones Permanentes</v>
          </cell>
          <cell r="L168" t="str">
            <v>__________________</v>
          </cell>
          <cell r="N168" t="str">
            <v>__________________</v>
          </cell>
        </row>
        <row r="169">
          <cell r="B169" t="str">
            <v>__________________</v>
          </cell>
          <cell r="D169" t="str">
            <v>__________________</v>
          </cell>
          <cell r="L169"/>
          <cell r="N169"/>
        </row>
        <row r="170">
          <cell r="A170" t="str">
            <v>Total 14100000 - Inversiones Permanentes</v>
          </cell>
          <cell r="B170"/>
          <cell r="D170"/>
          <cell r="L170" t="str">
            <v>- - - - - - - - - - - - -</v>
          </cell>
          <cell r="N170" t="str">
            <v>- - - - - - - - - - - - -</v>
          </cell>
        </row>
        <row r="171">
          <cell r="B171" t="str">
            <v>- - - - - - - - - - - - -</v>
          </cell>
          <cell r="D171" t="str">
            <v>- - - - - - - - - - - - -</v>
          </cell>
          <cell r="K171" t="str">
            <v>Total 14000000 - Inversiones</v>
          </cell>
          <cell r="L171" t="str">
            <v>__________________</v>
          </cell>
          <cell r="N171" t="str">
            <v>__________________</v>
          </cell>
        </row>
        <row r="172">
          <cell r="B172" t="str">
            <v>__________________</v>
          </cell>
          <cell r="D172" t="str">
            <v>__________________</v>
          </cell>
          <cell r="L172"/>
          <cell r="N172"/>
        </row>
        <row r="173">
          <cell r="A173" t="str">
            <v>Total 14000000 - Inversiones</v>
          </cell>
          <cell r="B173"/>
          <cell r="D173"/>
          <cell r="L173" t="str">
            <v>- - - - - - - - - - - - -</v>
          </cell>
          <cell r="N173" t="str">
            <v>- - - - - - - - - - - - -</v>
          </cell>
        </row>
        <row r="174">
          <cell r="B174" t="str">
            <v>- - - - - - - - - - - - -</v>
          </cell>
          <cell r="D174" t="str">
            <v>- - - - - - - - - - - - -</v>
          </cell>
          <cell r="K174" t="str">
            <v>Total Activos</v>
          </cell>
          <cell r="L174" t="str">
            <v>__________________</v>
          </cell>
          <cell r="N174" t="str">
            <v>__________________</v>
          </cell>
        </row>
        <row r="175">
          <cell r="B175" t="str">
            <v>__________________</v>
          </cell>
          <cell r="D175" t="str">
            <v>__________________</v>
          </cell>
          <cell r="L175">
            <v>34257342.909999996</v>
          </cell>
          <cell r="N175">
            <v>33854952.5</v>
          </cell>
        </row>
        <row r="176">
          <cell r="A176" t="str">
            <v>Total Activos</v>
          </cell>
          <cell r="B176">
            <v>33210917.5</v>
          </cell>
          <cell r="D176">
            <v>43218789.810000002</v>
          </cell>
          <cell r="L176" t="str">
            <v>__________________</v>
          </cell>
          <cell r="N176" t="str">
            <v>__________________</v>
          </cell>
        </row>
        <row r="177">
          <cell r="B177" t="str">
            <v>__________________</v>
          </cell>
          <cell r="D177" t="str">
            <v>__________________</v>
          </cell>
          <cell r="L177">
            <v>34257342.909999996</v>
          </cell>
          <cell r="N177">
            <v>33854952.5</v>
          </cell>
        </row>
        <row r="178">
          <cell r="B178">
            <v>33210917.5</v>
          </cell>
          <cell r="D178">
            <v>43218789.810000002</v>
          </cell>
          <cell r="L178" t="str">
            <v>=============</v>
          </cell>
          <cell r="N178" t="str">
            <v>=============</v>
          </cell>
        </row>
        <row r="179">
          <cell r="B179" t="str">
            <v>=============</v>
          </cell>
          <cell r="D179" t="str">
            <v>=============</v>
          </cell>
          <cell r="K179" t="str">
            <v>Pasivos</v>
          </cell>
          <cell r="L179">
            <v>30116864.469999999</v>
          </cell>
          <cell r="N179">
            <v>24693219.539999999</v>
          </cell>
        </row>
        <row r="180">
          <cell r="B180"/>
          <cell r="D180"/>
          <cell r="L180"/>
          <cell r="N180"/>
        </row>
        <row r="181">
          <cell r="A181" t="str">
            <v>Pasivos</v>
          </cell>
          <cell r="B181">
            <v>30473379.530000001</v>
          </cell>
          <cell r="D181">
            <v>28198488.359999999</v>
          </cell>
          <cell r="K181" t="str">
            <v>21000000 - Pasivo Circulante</v>
          </cell>
          <cell r="L181">
            <v>23385221.289999999</v>
          </cell>
          <cell r="N181">
            <v>17323401.120000001</v>
          </cell>
        </row>
        <row r="182">
          <cell r="B182"/>
          <cell r="D182"/>
          <cell r="L182"/>
          <cell r="N182"/>
        </row>
        <row r="183">
          <cell r="A183" t="str">
            <v>21000000 - Pasivo Circulante</v>
          </cell>
          <cell r="B183">
            <v>24152422.440000001</v>
          </cell>
          <cell r="D183">
            <v>23645735.670000002</v>
          </cell>
          <cell r="K183" t="str">
            <v>21100000 - Cuentas por pagar</v>
          </cell>
          <cell r="L183">
            <v>19947947.859999999</v>
          </cell>
          <cell r="N183">
            <v>15842769.49</v>
          </cell>
        </row>
        <row r="184">
          <cell r="B184"/>
          <cell r="D184"/>
          <cell r="L184"/>
          <cell r="N184"/>
        </row>
        <row r="185">
          <cell r="A185" t="str">
            <v>21100000 - Cuentas por pagar</v>
          </cell>
          <cell r="B185">
            <v>21787983.949999999</v>
          </cell>
          <cell r="D185">
            <v>22425581.219999999</v>
          </cell>
          <cell r="K185" t="str">
            <v>21101000 - Proveedores - Nacionales de Equipo</v>
          </cell>
          <cell r="L185">
            <v>-1392</v>
          </cell>
          <cell r="N185">
            <v>-542</v>
          </cell>
        </row>
        <row r="186">
          <cell r="B186"/>
          <cell r="D186"/>
          <cell r="K186" t="str">
            <v>21102000 - Proveedores - Extranjeros de Equipo</v>
          </cell>
          <cell r="L186">
            <v>10016012.6</v>
          </cell>
          <cell r="N186">
            <v>6744034.4000000004</v>
          </cell>
        </row>
        <row r="187">
          <cell r="A187" t="str">
            <v>21101000 - Proveedores - Nacionales de Equipo</v>
          </cell>
          <cell r="B187">
            <v>1236161.74</v>
          </cell>
          <cell r="D187">
            <v>-1392</v>
          </cell>
          <cell r="K187" t="str">
            <v>21103000 - Acreedores</v>
          </cell>
          <cell r="L187">
            <v>5724501.46</v>
          </cell>
          <cell r="N187">
            <v>4606785.97</v>
          </cell>
        </row>
        <row r="188">
          <cell r="A188" t="str">
            <v>21102000 - Proveedores - Extranjeros de Equipo</v>
          </cell>
          <cell r="B188">
            <v>11060526.01</v>
          </cell>
          <cell r="D188">
            <v>18066227.890000001</v>
          </cell>
          <cell r="L188"/>
          <cell r="N188"/>
        </row>
        <row r="189">
          <cell r="A189" t="str">
            <v>21103000 - Acreedores</v>
          </cell>
          <cell r="B189">
            <v>5512420.3200000003</v>
          </cell>
          <cell r="D189">
            <v>4811399.78</v>
          </cell>
          <cell r="K189" t="str">
            <v>21103001 - Proveedores - Bienes y Servicios en Gral.</v>
          </cell>
          <cell r="L189">
            <v>5724501.46</v>
          </cell>
          <cell r="N189">
            <v>4606785.97</v>
          </cell>
        </row>
        <row r="190">
          <cell r="B190"/>
          <cell r="D190"/>
          <cell r="L190" t="str">
            <v>__________________</v>
          </cell>
          <cell r="N190" t="str">
            <v>__________________</v>
          </cell>
        </row>
        <row r="191">
          <cell r="A191" t="str">
            <v>21103001 - Proveedores - Bienes y Servicios en Gral.</v>
          </cell>
          <cell r="B191">
            <v>5512420.3200000003</v>
          </cell>
          <cell r="D191">
            <v>4811399.78</v>
          </cell>
          <cell r="K191" t="str">
            <v>Total 21103000 - Acreedores</v>
          </cell>
          <cell r="L191">
            <v>5724501.46</v>
          </cell>
          <cell r="N191">
            <v>4606785.97</v>
          </cell>
        </row>
        <row r="192">
          <cell r="B192" t="str">
            <v>__________________</v>
          </cell>
          <cell r="D192" t="str">
            <v>__________________</v>
          </cell>
          <cell r="L192" t="str">
            <v>- - - - - - - - - - - - -</v>
          </cell>
          <cell r="N192" t="str">
            <v>- - - - - - - - - - - - -</v>
          </cell>
        </row>
        <row r="193">
          <cell r="A193" t="str">
            <v>Total 21103000 - Acreedores</v>
          </cell>
          <cell r="B193">
            <v>5512420.3200000003</v>
          </cell>
          <cell r="D193">
            <v>4811399.78</v>
          </cell>
          <cell r="L193"/>
          <cell r="N193"/>
        </row>
        <row r="194">
          <cell r="B194" t="str">
            <v>- - - - - - - - - - - - -</v>
          </cell>
          <cell r="D194" t="str">
            <v>- - - - - - - - - - - - -</v>
          </cell>
          <cell r="K194" t="str">
            <v>21104000 - Tarjetas Corporativas</v>
          </cell>
          <cell r="L194">
            <v>1133502.45</v>
          </cell>
          <cell r="N194">
            <v>1138427.05</v>
          </cell>
        </row>
        <row r="195">
          <cell r="B195"/>
          <cell r="D195"/>
          <cell r="K195" t="str">
            <v>21105000 - Créditos Bancarios a Largo Plazo - Porción a Corto Plazo</v>
          </cell>
          <cell r="L195"/>
          <cell r="N195"/>
        </row>
        <row r="196">
          <cell r="A196" t="str">
            <v>21104000 - Tarjetas Corporativas</v>
          </cell>
          <cell r="B196">
            <v>1018468.37</v>
          </cell>
          <cell r="D196">
            <v>-22284.16</v>
          </cell>
          <cell r="K196" t="str">
            <v>21106000 - Pagarés de Personas Físicas - Pasivos a Corto Plazo</v>
          </cell>
          <cell r="L196"/>
          <cell r="N196"/>
        </row>
        <row r="197">
          <cell r="A197" t="str">
            <v>21105000 - Créditos Bancarios a Largo Plazo - Porción a Corto Plazo</v>
          </cell>
          <cell r="B197"/>
          <cell r="D197">
            <v>-129199.74</v>
          </cell>
          <cell r="L197"/>
          <cell r="N197"/>
        </row>
        <row r="198">
          <cell r="A198" t="str">
            <v>21106000 - Pagarés de Personas Físicas - Pasivos a Corto Plazo</v>
          </cell>
          <cell r="B198"/>
          <cell r="D198">
            <v>158400.57999999999</v>
          </cell>
          <cell r="K198" t="str">
            <v>21104019 - Corporativas AMEX</v>
          </cell>
          <cell r="L198">
            <v>94195.61</v>
          </cell>
          <cell r="N198">
            <v>56364.63</v>
          </cell>
        </row>
        <row r="199">
          <cell r="A199" t="str">
            <v>21107000 - Dividendos por Pagar - Pasivos a Corto Plazo</v>
          </cell>
          <cell r="B199"/>
          <cell r="D199">
            <v>-192624.27</v>
          </cell>
          <cell r="K199" t="str">
            <v>21104007 - Tarjeta de Negocios - BBVA Bancomer</v>
          </cell>
          <cell r="L199">
            <v>1042306.84</v>
          </cell>
          <cell r="N199">
            <v>1085062.42</v>
          </cell>
        </row>
        <row r="200">
          <cell r="B200"/>
          <cell r="D200"/>
          <cell r="K200" t="str">
            <v>21104008 - Tarjeta de Negocios - Santander</v>
          </cell>
          <cell r="L200">
            <v>-3000</v>
          </cell>
          <cell r="N200">
            <v>-3000</v>
          </cell>
        </row>
        <row r="201">
          <cell r="A201" t="str">
            <v>21104019 - Corporativas AMEX</v>
          </cell>
          <cell r="B201">
            <v>64083.7</v>
          </cell>
          <cell r="D201">
            <v>141712.81</v>
          </cell>
          <cell r="L201" t="str">
            <v>__________________</v>
          </cell>
          <cell r="N201" t="str">
            <v>__________________</v>
          </cell>
        </row>
        <row r="202">
          <cell r="A202" t="str">
            <v>21104007 - Tarjeta de Negocios - BBVA Bancomer</v>
          </cell>
          <cell r="B202">
            <v>957384.67</v>
          </cell>
          <cell r="D202">
            <v>-160996.97</v>
          </cell>
          <cell r="K202" t="str">
            <v>Total 21104000 - Tarjetas Corporativas</v>
          </cell>
          <cell r="L202">
            <v>1133502.45</v>
          </cell>
          <cell r="N202">
            <v>1138427.05</v>
          </cell>
        </row>
        <row r="203">
          <cell r="A203" t="str">
            <v>21104008 - Tarjeta de Negocios - Santander</v>
          </cell>
          <cell r="B203">
            <v>-3000</v>
          </cell>
          <cell r="D203">
            <v>-3000</v>
          </cell>
          <cell r="L203" t="str">
            <v>- - - - - - - - - - - - -</v>
          </cell>
          <cell r="N203" t="str">
            <v>- - - - - - - - - - - - -</v>
          </cell>
        </row>
        <row r="204">
          <cell r="B204" t="str">
            <v>__________________</v>
          </cell>
          <cell r="D204" t="str">
            <v>__________________</v>
          </cell>
          <cell r="L204"/>
          <cell r="N204"/>
        </row>
        <row r="205">
          <cell r="A205" t="str">
            <v>Total 21104000 - Tarjetas Corporativas</v>
          </cell>
          <cell r="B205">
            <v>1018468.37</v>
          </cell>
          <cell r="D205">
            <v>-22284.16</v>
          </cell>
          <cell r="L205"/>
          <cell r="N205"/>
        </row>
        <row r="206">
          <cell r="B206" t="str">
            <v>- - - - - - - - - - - - -</v>
          </cell>
          <cell r="D206" t="str">
            <v>- - - - - - - - - - - - -</v>
          </cell>
          <cell r="K206" t="str">
            <v>21107000 - Dividendos por Pagar - Pasivos a Corto Plazo</v>
          </cell>
          <cell r="L206">
            <v>47424.160000000003</v>
          </cell>
          <cell r="N206"/>
        </row>
        <row r="207">
          <cell r="B207"/>
          <cell r="D207"/>
          <cell r="K207" t="str">
            <v>21108000 - Anticipo - de Clientes</v>
          </cell>
          <cell r="L207">
            <v>3286188.49</v>
          </cell>
          <cell r="N207">
            <v>3674119.52</v>
          </cell>
        </row>
        <row r="208">
          <cell r="A208" t="str">
            <v>21108000 - Anticipo - de Clientes</v>
          </cell>
          <cell r="B208">
            <v>3286188.49</v>
          </cell>
          <cell r="D208">
            <v>-53454.82</v>
          </cell>
          <cell r="K208" t="str">
            <v>21111000 - Sueldos x pagar</v>
          </cell>
          <cell r="L208">
            <v>-284062.78000000003</v>
          </cell>
          <cell r="N208">
            <v>-336292.83</v>
          </cell>
        </row>
        <row r="209">
          <cell r="A209" t="str">
            <v>21111000 - Sueldos x pagar</v>
          </cell>
          <cell r="B209">
            <v>-325656.53000000003</v>
          </cell>
          <cell r="D209">
            <v>-253081.78</v>
          </cell>
          <cell r="K209" t="str">
            <v>21112000 - Retenciones nomina</v>
          </cell>
          <cell r="L209">
            <v>25773.48</v>
          </cell>
          <cell r="N209">
            <v>16237.38</v>
          </cell>
        </row>
        <row r="210">
          <cell r="A210" t="str">
            <v>21112000 - Retenciones nomina</v>
          </cell>
          <cell r="B210">
            <v>-124.45</v>
          </cell>
          <cell r="D210">
            <v>41589.74</v>
          </cell>
          <cell r="L210" t="str">
            <v>__________________</v>
          </cell>
          <cell r="N210" t="str">
            <v>__________________</v>
          </cell>
        </row>
        <row r="211">
          <cell r="B211" t="str">
            <v>__________________</v>
          </cell>
          <cell r="D211" t="str">
            <v>__________________</v>
          </cell>
          <cell r="K211" t="str">
            <v>Total 21100000 - Cuentas por pagar</v>
          </cell>
          <cell r="L211">
            <v>19947947.859999999</v>
          </cell>
          <cell r="N211">
            <v>15842769.49</v>
          </cell>
        </row>
        <row r="212">
          <cell r="A212" t="str">
            <v>Total 21100000 - Cuentas por pagar</v>
          </cell>
          <cell r="B212">
            <v>21787983.949999999</v>
          </cell>
          <cell r="D212">
            <v>22425581.219999999</v>
          </cell>
          <cell r="L212" t="str">
            <v>- - - - - - - - - - - - -</v>
          </cell>
          <cell r="N212" t="str">
            <v>- - - - - - - - - - - - -</v>
          </cell>
        </row>
        <row r="213">
          <cell r="B213" t="str">
            <v>- - - - - - - - - - - - -</v>
          </cell>
          <cell r="D213" t="str">
            <v>- - - - - - - - - - - - -</v>
          </cell>
          <cell r="L213"/>
          <cell r="N213"/>
        </row>
        <row r="214">
          <cell r="B214"/>
          <cell r="D214"/>
          <cell r="K214" t="str">
            <v>21200000 - Impuestos por Pagar</v>
          </cell>
          <cell r="L214">
            <v>394538.18</v>
          </cell>
          <cell r="N214">
            <v>427856.22</v>
          </cell>
        </row>
        <row r="215">
          <cell r="A215" t="str">
            <v>21200000 - Impuestos por Pagar</v>
          </cell>
          <cell r="B215">
            <v>615928.9</v>
          </cell>
          <cell r="D215">
            <v>595785.89</v>
          </cell>
          <cell r="L215"/>
          <cell r="N215"/>
        </row>
        <row r="216">
          <cell r="B216"/>
          <cell r="D216"/>
          <cell r="K216" t="str">
            <v>21203000 - Impuestos - Provisiones</v>
          </cell>
          <cell r="L216">
            <v>3016</v>
          </cell>
          <cell r="N216">
            <v>3016</v>
          </cell>
        </row>
        <row r="217">
          <cell r="A217" t="str">
            <v>21203000 - Impuestos - Provisiones</v>
          </cell>
          <cell r="B217">
            <v>3016</v>
          </cell>
          <cell r="D217">
            <v>3016</v>
          </cell>
          <cell r="K217" t="str">
            <v>21204000 - ISR - Retención por Honorarios 10%</v>
          </cell>
          <cell r="L217">
            <v>84585.97</v>
          </cell>
          <cell r="N217">
            <v>75668.23</v>
          </cell>
        </row>
        <row r="218">
          <cell r="A218" t="str">
            <v>21204000 - ISR - Retención por Honorarios 10%</v>
          </cell>
          <cell r="B218">
            <v>89349.97</v>
          </cell>
          <cell r="D218">
            <v>21769.73</v>
          </cell>
          <cell r="K218" t="str">
            <v>21205000 - IVA - Retención por Honorarios 10%</v>
          </cell>
          <cell r="L218">
            <v>13905.7</v>
          </cell>
          <cell r="N218">
            <v>2382.02</v>
          </cell>
        </row>
        <row r="219">
          <cell r="A219" t="str">
            <v>21205000 - IVA - Retención por Honorarios 10%</v>
          </cell>
          <cell r="B219">
            <v>29226.29</v>
          </cell>
          <cell r="D219">
            <v>8984.16</v>
          </cell>
          <cell r="K219" t="str">
            <v>21206000 - IVA - Retención por Fletes 4%</v>
          </cell>
          <cell r="L219">
            <v>35728.35</v>
          </cell>
          <cell r="N219">
            <v>28307.89</v>
          </cell>
        </row>
        <row r="220">
          <cell r="A220" t="str">
            <v>21206000 - IVA - Retención por Fletes 4%</v>
          </cell>
          <cell r="B220">
            <v>37945.599999999999</v>
          </cell>
          <cell r="D220">
            <v>21769.07</v>
          </cell>
          <cell r="K220" t="str">
            <v>21207000 - ISR - Asimilados a Salario</v>
          </cell>
          <cell r="L220">
            <v>167041.93</v>
          </cell>
          <cell r="N220">
            <v>67713.14</v>
          </cell>
        </row>
        <row r="221">
          <cell r="A221" t="str">
            <v>21207000 - ISR - Asimilados a Salario</v>
          </cell>
          <cell r="B221">
            <v>305762.59999999998</v>
          </cell>
          <cell r="D221">
            <v>76743.83</v>
          </cell>
          <cell r="K221" t="str">
            <v>21209000 - IMSS</v>
          </cell>
          <cell r="L221">
            <v>-16761.580000000002</v>
          </cell>
          <cell r="N221">
            <v>-6992.76</v>
          </cell>
        </row>
        <row r="222">
          <cell r="A222" t="str">
            <v>21209000 - IMSS</v>
          </cell>
          <cell r="B222">
            <v>-70799.39</v>
          </cell>
          <cell r="D222">
            <v>89637.55</v>
          </cell>
          <cell r="K222" t="str">
            <v>21210000 - SAR</v>
          </cell>
          <cell r="L222">
            <v>-81409.490000000005</v>
          </cell>
          <cell r="N222">
            <v>13176.19</v>
          </cell>
        </row>
        <row r="223">
          <cell r="A223" t="str">
            <v>21210000 - SAR</v>
          </cell>
          <cell r="B223">
            <v>-81409.490000000005</v>
          </cell>
          <cell r="D223">
            <v>55465.99</v>
          </cell>
          <cell r="K223" t="str">
            <v>21211000 - INFONAVIT</v>
          </cell>
          <cell r="L223">
            <v>-146754.32</v>
          </cell>
          <cell r="N223">
            <v>-40607.370000000003</v>
          </cell>
        </row>
        <row r="224">
          <cell r="A224" t="str">
            <v>21211000 - INFONAVIT</v>
          </cell>
          <cell r="B224">
            <v>-140631.94</v>
          </cell>
          <cell r="D224">
            <v>101034.27</v>
          </cell>
          <cell r="K224" t="str">
            <v>21212000 - Impuesto s/ nomina</v>
          </cell>
          <cell r="L224">
            <v>115533.01</v>
          </cell>
          <cell r="N224">
            <v>116660.01</v>
          </cell>
        </row>
        <row r="225">
          <cell r="A225" t="str">
            <v>21212000 - Impuesto s/ nomina</v>
          </cell>
          <cell r="B225">
            <v>131328.70000000001</v>
          </cell>
          <cell r="D225">
            <v>6494.17</v>
          </cell>
          <cell r="K225" t="str">
            <v>21213000 - ISR - Retención Sueldos</v>
          </cell>
          <cell r="L225">
            <v>272553.65000000002</v>
          </cell>
          <cell r="N225">
            <v>228866.53</v>
          </cell>
        </row>
        <row r="226">
          <cell r="A226" t="str">
            <v>21213000 - ISR - Retención Sueldos</v>
          </cell>
          <cell r="B226">
            <v>355442.31</v>
          </cell>
          <cell r="D226">
            <v>217590.92</v>
          </cell>
          <cell r="K226" t="str">
            <v>21214000 - ISR - Retención por arrendamiento</v>
          </cell>
          <cell r="L226">
            <v>-52901.04</v>
          </cell>
          <cell r="N226">
            <v>-60333.66</v>
          </cell>
        </row>
        <row r="227">
          <cell r="A227" t="str">
            <v>21214000 - ISR - Retención por arrendamiento</v>
          </cell>
          <cell r="B227">
            <v>-43301.75</v>
          </cell>
          <cell r="D227">
            <v>-6719.8</v>
          </cell>
          <cell r="L227" t="str">
            <v>__________________</v>
          </cell>
          <cell r="N227" t="str">
            <v>__________________</v>
          </cell>
        </row>
        <row r="228">
          <cell r="B228" t="str">
            <v>__________________</v>
          </cell>
          <cell r="D228" t="str">
            <v>__________________</v>
          </cell>
          <cell r="K228" t="str">
            <v>Total 21200000 - Impuestos por Pagar</v>
          </cell>
          <cell r="L228">
            <v>394538.18</v>
          </cell>
          <cell r="N228">
            <v>427856.22</v>
          </cell>
        </row>
        <row r="229">
          <cell r="A229" t="str">
            <v>Total 21200000 - Impuestos por Pagar</v>
          </cell>
          <cell r="B229">
            <v>615928.9</v>
          </cell>
          <cell r="D229">
            <v>595785.89</v>
          </cell>
          <cell r="L229" t="str">
            <v>- - - - - - - - - - - - -</v>
          </cell>
          <cell r="N229" t="str">
            <v>- - - - - - - - - - - - -</v>
          </cell>
        </row>
        <row r="230">
          <cell r="B230" t="str">
            <v>- - - - - - - - - - - - -</v>
          </cell>
          <cell r="D230" t="str">
            <v>- - - - - - - - - - - - -</v>
          </cell>
          <cell r="L230"/>
          <cell r="N230"/>
        </row>
        <row r="231">
          <cell r="B231"/>
          <cell r="D231"/>
          <cell r="K231" t="str">
            <v>21300000 - IVA por Pagar</v>
          </cell>
          <cell r="L231">
            <v>2158171.14</v>
          </cell>
          <cell r="N231">
            <v>226426.82</v>
          </cell>
        </row>
        <row r="232">
          <cell r="A232" t="str">
            <v>21300000 - IVA por Pagar</v>
          </cell>
          <cell r="B232">
            <v>1116578.97</v>
          </cell>
          <cell r="D232">
            <v>-18249.8</v>
          </cell>
          <cell r="L232"/>
          <cell r="N232"/>
        </row>
        <row r="233">
          <cell r="B233"/>
          <cell r="D233"/>
          <cell r="K233" t="str">
            <v>21201000 - IVA - Cobrado</v>
          </cell>
          <cell r="L233">
            <v>0</v>
          </cell>
          <cell r="N233">
            <v>0</v>
          </cell>
        </row>
        <row r="234">
          <cell r="A234" t="str">
            <v>21201000 - IVA - Cobrado</v>
          </cell>
          <cell r="B234">
            <v>0</v>
          </cell>
          <cell r="D234">
            <v>0</v>
          </cell>
          <cell r="K234" t="str">
            <v>21201001 - IVA - Cobrado 2010</v>
          </cell>
          <cell r="L234">
            <v>1435997.42</v>
          </cell>
          <cell r="N234">
            <v>-495746.9</v>
          </cell>
        </row>
        <row r="235">
          <cell r="A235" t="str">
            <v>21201001 - IVA - Cobrado 2010</v>
          </cell>
          <cell r="B235">
            <v>394405.25</v>
          </cell>
          <cell r="D235">
            <v>-542758.18000000005</v>
          </cell>
          <cell r="K235" t="str">
            <v>21304000 - IVA por Pagar al SAT</v>
          </cell>
          <cell r="L235">
            <v>722173.72</v>
          </cell>
          <cell r="N235">
            <v>722173.72</v>
          </cell>
        </row>
        <row r="236">
          <cell r="A236" t="str">
            <v>21304000 - IVA por Pagar al SAT</v>
          </cell>
          <cell r="B236">
            <v>722173.72</v>
          </cell>
          <cell r="D236">
            <v>524508.38</v>
          </cell>
          <cell r="L236" t="str">
            <v>__________________</v>
          </cell>
          <cell r="N236" t="str">
            <v>__________________</v>
          </cell>
        </row>
        <row r="237">
          <cell r="B237" t="str">
            <v>__________________</v>
          </cell>
          <cell r="D237" t="str">
            <v>__________________</v>
          </cell>
          <cell r="K237" t="str">
            <v>Total 21300000 - IVA por Pagar</v>
          </cell>
          <cell r="L237">
            <v>2158171.14</v>
          </cell>
          <cell r="N237">
            <v>226426.82</v>
          </cell>
        </row>
        <row r="238">
          <cell r="A238" t="str">
            <v>Total 21300000 - IVA por Pagar</v>
          </cell>
          <cell r="B238">
            <v>1116578.97</v>
          </cell>
          <cell r="D238">
            <v>-18249.8</v>
          </cell>
          <cell r="L238" t="str">
            <v>- - - - - - - - - - - - -</v>
          </cell>
          <cell r="N238" t="str">
            <v>- - - - - - - - - - - - -</v>
          </cell>
        </row>
        <row r="239">
          <cell r="B239" t="str">
            <v>- - - - - - - - - - - - -</v>
          </cell>
          <cell r="D239" t="str">
            <v>- - - - - - - - - - - - -</v>
          </cell>
          <cell r="L239"/>
          <cell r="N239"/>
        </row>
        <row r="240">
          <cell r="B240"/>
          <cell r="D240"/>
          <cell r="K240" t="str">
            <v>21400000 - Otros Pasivos a Corto Plazo</v>
          </cell>
          <cell r="L240">
            <v>884564.11</v>
          </cell>
          <cell r="N240">
            <v>826348.59</v>
          </cell>
        </row>
        <row r="241">
          <cell r="A241" t="str">
            <v>21400000 - Otros Pasivos a Corto Plazo</v>
          </cell>
          <cell r="B241">
            <v>631930.62</v>
          </cell>
          <cell r="D241">
            <v>642618.36</v>
          </cell>
          <cell r="L241"/>
          <cell r="N241"/>
        </row>
        <row r="242">
          <cell r="B242"/>
          <cell r="D242"/>
          <cell r="K242" t="str">
            <v>21301000 - IVA - por Cobrar/Provisionado</v>
          </cell>
          <cell r="L242">
            <v>38523.379999999997</v>
          </cell>
          <cell r="N242">
            <v>38523.379999999997</v>
          </cell>
        </row>
        <row r="243">
          <cell r="A243" t="str">
            <v>21301000 - IVA - por Cobrar/Provisionado</v>
          </cell>
          <cell r="B243">
            <v>38523.379999999997</v>
          </cell>
          <cell r="D243">
            <v>38523.379999999997</v>
          </cell>
          <cell r="K243" t="str">
            <v>21301001 - IVA - por Cobrar/Provisionado 2010</v>
          </cell>
          <cell r="L243">
            <v>559736.86</v>
          </cell>
          <cell r="N243">
            <v>722263.59</v>
          </cell>
        </row>
        <row r="244">
          <cell r="A244" t="str">
            <v>21301001 - IVA - por Cobrar/Provisionado 2010</v>
          </cell>
          <cell r="B244">
            <v>539480.64</v>
          </cell>
          <cell r="D244">
            <v>527252.5</v>
          </cell>
          <cell r="K244" t="str">
            <v>21303000 - Gastos - por Pagar - Pasivo Circulante</v>
          </cell>
          <cell r="L244">
            <v>286303.87</v>
          </cell>
          <cell r="N244">
            <v>65561.62</v>
          </cell>
        </row>
        <row r="245">
          <cell r="A245" t="str">
            <v>21303000 - Gastos - por Pagar - Pasivo Circulante</v>
          </cell>
          <cell r="B245">
            <v>53926.6</v>
          </cell>
          <cell r="D245">
            <v>76842.48</v>
          </cell>
          <cell r="L245" t="str">
            <v>__________________</v>
          </cell>
          <cell r="N245" t="str">
            <v>__________________</v>
          </cell>
        </row>
        <row r="246">
          <cell r="B246" t="str">
            <v>__________________</v>
          </cell>
          <cell r="D246" t="str">
            <v>__________________</v>
          </cell>
          <cell r="K246" t="str">
            <v>Total 21400000 - Otros Pasivos a Corto Plazo</v>
          </cell>
          <cell r="L246">
            <v>884564.11</v>
          </cell>
          <cell r="N246">
            <v>826348.59</v>
          </cell>
        </row>
        <row r="247">
          <cell r="A247" t="str">
            <v>Total 21400000 - Otros Pasivos a Corto Plazo</v>
          </cell>
          <cell r="B247">
            <v>631930.62</v>
          </cell>
          <cell r="D247">
            <v>642618.36</v>
          </cell>
          <cell r="L247" t="str">
            <v>- - - - - - - - - - - - -</v>
          </cell>
          <cell r="N247" t="str">
            <v>- - - - - - - - - - - - -</v>
          </cell>
        </row>
        <row r="248">
          <cell r="B248" t="str">
            <v>- - - - - - - - - - - - -</v>
          </cell>
          <cell r="D248" t="str">
            <v>- - - - - - - - - - - - -</v>
          </cell>
          <cell r="L248"/>
          <cell r="N248"/>
        </row>
        <row r="249">
          <cell r="B249"/>
          <cell r="D249"/>
          <cell r="L249" t="str">
            <v>__________________</v>
          </cell>
          <cell r="N249" t="str">
            <v>__________________</v>
          </cell>
        </row>
        <row r="250">
          <cell r="B250" t="str">
            <v>__________________</v>
          </cell>
          <cell r="D250" t="str">
            <v>__________________</v>
          </cell>
          <cell r="K250" t="str">
            <v>Total 21000000 - Pasivo Circulante</v>
          </cell>
          <cell r="L250">
            <v>23385221.289999999</v>
          </cell>
          <cell r="N250">
            <v>17323401.120000001</v>
          </cell>
        </row>
        <row r="251">
          <cell r="A251" t="str">
            <v>Total 21000000 - Pasivo Circulante</v>
          </cell>
          <cell r="B251">
            <v>24152422.440000001</v>
          </cell>
          <cell r="D251">
            <v>23645735.670000002</v>
          </cell>
          <cell r="L251" t="str">
            <v>- - - - - - - - - - - - -</v>
          </cell>
          <cell r="N251" t="str">
            <v>- - - - - - - - - - - - -</v>
          </cell>
        </row>
        <row r="252">
          <cell r="B252" t="str">
            <v>- - - - - - - - - - - - -</v>
          </cell>
          <cell r="D252" t="str">
            <v>- - - - - - - - - - - - -</v>
          </cell>
          <cell r="L252"/>
          <cell r="N252"/>
        </row>
        <row r="253">
          <cell r="B253"/>
          <cell r="D253"/>
          <cell r="K253" t="str">
            <v>22000000 - Pasivos a Largo Plazo</v>
          </cell>
          <cell r="L253">
            <v>6731643.1799999997</v>
          </cell>
          <cell r="N253">
            <v>7369818.4199999999</v>
          </cell>
        </row>
        <row r="254">
          <cell r="A254" t="str">
            <v>22000000 - Pasivos a Largo Plazo</v>
          </cell>
          <cell r="B254">
            <v>6320957.0899999999</v>
          </cell>
          <cell r="D254">
            <v>4552752.6900000004</v>
          </cell>
          <cell r="L254"/>
          <cell r="N254"/>
        </row>
        <row r="255">
          <cell r="B255"/>
          <cell r="D255"/>
          <cell r="K255" t="str">
            <v>22100000 - Pasivos a Largo Plazo</v>
          </cell>
          <cell r="L255">
            <v>6731643.1799999997</v>
          </cell>
          <cell r="N255">
            <v>7369818.4199999999</v>
          </cell>
        </row>
        <row r="256">
          <cell r="A256" t="str">
            <v>22100000 - Pasivos a Largo Plazo</v>
          </cell>
          <cell r="B256">
            <v>6320957.0899999999</v>
          </cell>
          <cell r="D256">
            <v>4552752.6900000004</v>
          </cell>
          <cell r="L256"/>
          <cell r="N256"/>
        </row>
        <row r="257">
          <cell r="B257"/>
          <cell r="D257"/>
          <cell r="K257" t="str">
            <v>22101000 - Créditos Bancarios - Pasivos a Largo Plazo</v>
          </cell>
          <cell r="L257">
            <v>6735374.2300000004</v>
          </cell>
          <cell r="N257">
            <v>7373549.4699999997</v>
          </cell>
        </row>
        <row r="258">
          <cell r="A258" t="str">
            <v>22101000 - Créditos Bancarios - Pasivos a Largo Plazo</v>
          </cell>
          <cell r="B258">
            <v>6320957.0899999999</v>
          </cell>
          <cell r="D258">
            <v>4552752.6900000004</v>
          </cell>
          <cell r="K258" t="str">
            <v>22102000 - Pagarés con Personas Físicas - Pasivos a Largo Plazo</v>
          </cell>
          <cell r="L258">
            <v>-3731.05</v>
          </cell>
          <cell r="N258">
            <v>-3731.05</v>
          </cell>
        </row>
        <row r="259">
          <cell r="B259" t="str">
            <v>__________________</v>
          </cell>
          <cell r="D259" t="str">
            <v>__________________</v>
          </cell>
          <cell r="L259" t="str">
            <v>__________________</v>
          </cell>
          <cell r="N259" t="str">
            <v>__________________</v>
          </cell>
        </row>
        <row r="260">
          <cell r="A260" t="str">
            <v>Total 22100000 - Pasivos a Largo Plazo</v>
          </cell>
          <cell r="B260">
            <v>6320957.0899999999</v>
          </cell>
          <cell r="D260">
            <v>4552752.6900000004</v>
          </cell>
          <cell r="K260" t="str">
            <v>Total 22100000 - Pasivos a Largo Plazo</v>
          </cell>
          <cell r="L260">
            <v>6731643.1799999997</v>
          </cell>
          <cell r="N260">
            <v>7369818.4199999999</v>
          </cell>
        </row>
        <row r="261">
          <cell r="B261" t="str">
            <v>- - - - - - - - - - - - -</v>
          </cell>
          <cell r="D261" t="str">
            <v>- - - - - - - - - - - - -</v>
          </cell>
          <cell r="L261" t="str">
            <v>- - - - - - - - - - - - -</v>
          </cell>
          <cell r="N261" t="str">
            <v>- - - - - - - - - - - - -</v>
          </cell>
        </row>
        <row r="262">
          <cell r="B262" t="str">
            <v>__________________</v>
          </cell>
          <cell r="D262" t="str">
            <v>__________________</v>
          </cell>
          <cell r="L262" t="str">
            <v>__________________</v>
          </cell>
          <cell r="N262" t="str">
            <v>__________________</v>
          </cell>
        </row>
        <row r="263">
          <cell r="A263" t="str">
            <v>Total 22000000 - Pasivos a Largo Plazo</v>
          </cell>
          <cell r="B263">
            <v>6320957.0899999999</v>
          </cell>
          <cell r="D263">
            <v>4552752.6900000004</v>
          </cell>
          <cell r="K263" t="str">
            <v>Total 22000000 - Pasivos a Largo Plazo</v>
          </cell>
          <cell r="L263">
            <v>6731643.1799999997</v>
          </cell>
          <cell r="N263">
            <v>7369818.4199999999</v>
          </cell>
        </row>
        <row r="264">
          <cell r="B264" t="str">
            <v>- - - - - - - - - - - - -</v>
          </cell>
          <cell r="D264" t="str">
            <v>- - - - - - - - - - - - -</v>
          </cell>
          <cell r="L264" t="str">
            <v>- - - - - - - - - - - - -</v>
          </cell>
          <cell r="N264" t="str">
            <v>- - - - - - - - - - - - -</v>
          </cell>
        </row>
        <row r="265">
          <cell r="B265" t="str">
            <v>__________________</v>
          </cell>
          <cell r="D265" t="str">
            <v>__________________</v>
          </cell>
          <cell r="L265" t="str">
            <v>__________________</v>
          </cell>
          <cell r="N265" t="str">
            <v>__________________</v>
          </cell>
        </row>
        <row r="266">
          <cell r="A266" t="str">
            <v>Total Pasivos</v>
          </cell>
          <cell r="B266">
            <v>30473379.530000001</v>
          </cell>
          <cell r="D266">
            <v>28198488.359999999</v>
          </cell>
          <cell r="K266" t="str">
            <v>Total Pasivos</v>
          </cell>
          <cell r="L266">
            <v>30116864.469999999</v>
          </cell>
          <cell r="N266">
            <v>24693219.539999999</v>
          </cell>
        </row>
        <row r="267">
          <cell r="A267" t="str">
            <v>Capital Contable</v>
          </cell>
          <cell r="B267">
            <v>2737537.97</v>
          </cell>
          <cell r="D267">
            <v>15020301.449999999</v>
          </cell>
          <cell r="K267" t="str">
            <v>Capital Contable</v>
          </cell>
          <cell r="L267">
            <v>4140478.44</v>
          </cell>
          <cell r="N267">
            <v>9161732.9600000009</v>
          </cell>
        </row>
        <row r="268">
          <cell r="B268"/>
          <cell r="D268"/>
          <cell r="L268"/>
          <cell r="N268"/>
        </row>
        <row r="269">
          <cell r="A269" t="str">
            <v>31000000 - Capital Contable</v>
          </cell>
          <cell r="B269">
            <v>8586259.1600000001</v>
          </cell>
          <cell r="D269">
            <v>17746620.530000001</v>
          </cell>
          <cell r="K269" t="str">
            <v>31000000 - Capital Contable</v>
          </cell>
          <cell r="L269">
            <v>16259652.57</v>
          </cell>
          <cell r="N269">
            <v>16782185.199999999</v>
          </cell>
        </row>
        <row r="270">
          <cell r="B270"/>
          <cell r="D270"/>
          <cell r="L270"/>
          <cell r="N270"/>
        </row>
        <row r="271">
          <cell r="A271" t="str">
            <v>31100000 - Capital Social</v>
          </cell>
          <cell r="B271">
            <v>1688873.9</v>
          </cell>
          <cell r="D271">
            <v>1688873.9</v>
          </cell>
          <cell r="K271" t="str">
            <v>31100000 - Capital Social</v>
          </cell>
          <cell r="L271">
            <v>1688873.9</v>
          </cell>
          <cell r="N271">
            <v>1688873.9</v>
          </cell>
        </row>
        <row r="272">
          <cell r="B272"/>
          <cell r="D272"/>
          <cell r="L272"/>
          <cell r="N272"/>
        </row>
        <row r="273">
          <cell r="A273" t="str">
            <v>31101000 - Capital Social</v>
          </cell>
          <cell r="B273">
            <v>1550000</v>
          </cell>
          <cell r="D273">
            <v>1550000</v>
          </cell>
          <cell r="K273" t="str">
            <v>31101000 - Capital Social</v>
          </cell>
          <cell r="L273">
            <v>1550000</v>
          </cell>
          <cell r="N273">
            <v>1550000</v>
          </cell>
        </row>
        <row r="274">
          <cell r="A274" t="str">
            <v>31103000 - Aportaciones para Futuros Aumentos de Capital</v>
          </cell>
          <cell r="B274">
            <v>138873.9</v>
          </cell>
          <cell r="D274">
            <v>138873.9</v>
          </cell>
          <cell r="K274" t="str">
            <v>31103000 - Aportaciones para Futuros Aumentos de Capital</v>
          </cell>
          <cell r="L274">
            <v>138873.9</v>
          </cell>
          <cell r="N274">
            <v>138873.9</v>
          </cell>
        </row>
        <row r="275">
          <cell r="B275"/>
          <cell r="D275"/>
          <cell r="L275"/>
          <cell r="N275"/>
        </row>
        <row r="276">
          <cell r="A276" t="str">
            <v>31103001 - Aportaciones para Aumentos de Capital</v>
          </cell>
          <cell r="B276">
            <v>138873.9</v>
          </cell>
          <cell r="D276">
            <v>138873.9</v>
          </cell>
          <cell r="K276" t="str">
            <v>31103001 - Aportaciones para Aumentos de Capital</v>
          </cell>
          <cell r="L276">
            <v>138873.9</v>
          </cell>
          <cell r="N276">
            <v>138873.9</v>
          </cell>
        </row>
        <row r="277">
          <cell r="B277" t="str">
            <v>__________________</v>
          </cell>
          <cell r="D277" t="str">
            <v>__________________</v>
          </cell>
          <cell r="L277" t="str">
            <v>__________________</v>
          </cell>
          <cell r="N277" t="str">
            <v>__________________</v>
          </cell>
        </row>
        <row r="278">
          <cell r="A278" t="str">
            <v>Total 31103000 - Aportaciones para Futuros Aumentos de Capital</v>
          </cell>
          <cell r="B278">
            <v>138873.9</v>
          </cell>
          <cell r="D278">
            <v>138873.9</v>
          </cell>
          <cell r="K278" t="str">
            <v>Total 31103000 - Aportaciones para Futuros Aumentos de Capital</v>
          </cell>
          <cell r="L278">
            <v>138873.9</v>
          </cell>
          <cell r="N278">
            <v>138873.9</v>
          </cell>
        </row>
        <row r="279">
          <cell r="B279" t="str">
            <v>- - - - - - - - - - - - -</v>
          </cell>
          <cell r="D279" t="str">
            <v>- - - - - - - - - - - - -</v>
          </cell>
          <cell r="L279" t="str">
            <v>- - - - - - - - - - - - -</v>
          </cell>
          <cell r="N279" t="str">
            <v>- - - - - - - - - - - - -</v>
          </cell>
        </row>
        <row r="280">
          <cell r="B280"/>
          <cell r="D280"/>
          <cell r="L280"/>
          <cell r="N280"/>
        </row>
        <row r="281">
          <cell r="B281" t="str">
            <v>__________________</v>
          </cell>
          <cell r="D281" t="str">
            <v>__________________</v>
          </cell>
          <cell r="L281" t="str">
            <v>__________________</v>
          </cell>
          <cell r="N281" t="str">
            <v>__________________</v>
          </cell>
        </row>
        <row r="282">
          <cell r="A282" t="str">
            <v>Total 31100000 - Capital Social</v>
          </cell>
          <cell r="B282">
            <v>1688873.9</v>
          </cell>
          <cell r="D282">
            <v>1688873.9</v>
          </cell>
          <cell r="K282" t="str">
            <v>Total 31100000 - Capital Social</v>
          </cell>
          <cell r="L282">
            <v>1688873.9</v>
          </cell>
          <cell r="N282">
            <v>1688873.9</v>
          </cell>
        </row>
        <row r="283">
          <cell r="B283" t="str">
            <v>- - - - - - - - - - - - -</v>
          </cell>
          <cell r="D283" t="str">
            <v>- - - - - - - - - - - - -</v>
          </cell>
          <cell r="L283" t="str">
            <v>- - - - - - - - - - - - -</v>
          </cell>
          <cell r="N283" t="str">
            <v>- - - - - - - - - - - - -</v>
          </cell>
        </row>
        <row r="284">
          <cell r="B284"/>
          <cell r="D284"/>
          <cell r="L284"/>
          <cell r="N284"/>
        </row>
        <row r="285">
          <cell r="A285" t="str">
            <v>31200000 - Acciones</v>
          </cell>
          <cell r="B285"/>
          <cell r="D285"/>
          <cell r="K285" t="str">
            <v>31200000 - Acciones</v>
          </cell>
          <cell r="L285"/>
          <cell r="N285"/>
        </row>
        <row r="286">
          <cell r="B286"/>
          <cell r="D286"/>
          <cell r="L286"/>
          <cell r="N286"/>
        </row>
        <row r="287">
          <cell r="B287" t="str">
            <v>__________________</v>
          </cell>
          <cell r="D287" t="str">
            <v>__________________</v>
          </cell>
          <cell r="L287" t="str">
            <v>__________________</v>
          </cell>
          <cell r="N287" t="str">
            <v>__________________</v>
          </cell>
        </row>
        <row r="288">
          <cell r="A288" t="str">
            <v>Total 31200000 - Acciones</v>
          </cell>
          <cell r="B288"/>
          <cell r="D288"/>
          <cell r="K288" t="str">
            <v>Total 31200000 - Acciones</v>
          </cell>
          <cell r="L288"/>
          <cell r="N288"/>
        </row>
        <row r="289">
          <cell r="B289" t="str">
            <v>- - - - - - - - - - - - -</v>
          </cell>
          <cell r="D289" t="str">
            <v>- - - - - - - - - - - - -</v>
          </cell>
          <cell r="L289" t="str">
            <v>- - - - - - - - - - - - -</v>
          </cell>
          <cell r="N289" t="str">
            <v>- - - - - - - - - - - - -</v>
          </cell>
        </row>
        <row r="290">
          <cell r="B290"/>
          <cell r="D290"/>
          <cell r="L290"/>
          <cell r="N290"/>
        </row>
        <row r="291">
          <cell r="A291" t="str">
            <v>31300000 - Dividendos</v>
          </cell>
          <cell r="B291"/>
          <cell r="D291"/>
          <cell r="K291" t="str">
            <v>31300000 - Dividendos</v>
          </cell>
          <cell r="L291"/>
          <cell r="N291"/>
        </row>
        <row r="292">
          <cell r="B292"/>
          <cell r="D292"/>
          <cell r="L292"/>
          <cell r="N292"/>
        </row>
        <row r="293">
          <cell r="B293" t="str">
            <v>__________________</v>
          </cell>
          <cell r="D293" t="str">
            <v>__________________</v>
          </cell>
          <cell r="L293" t="str">
            <v>__________________</v>
          </cell>
          <cell r="N293" t="str">
            <v>__________________</v>
          </cell>
        </row>
        <row r="294">
          <cell r="A294" t="str">
            <v>Total 31300000 - Dividendos</v>
          </cell>
          <cell r="B294"/>
          <cell r="D294"/>
          <cell r="K294" t="str">
            <v>Total 31300000 - Dividendos</v>
          </cell>
          <cell r="L294"/>
          <cell r="N294"/>
        </row>
        <row r="295">
          <cell r="B295" t="str">
            <v>- - - - - - - - - - - - -</v>
          </cell>
          <cell r="D295" t="str">
            <v>- - - - - - - - - - - - -</v>
          </cell>
          <cell r="L295" t="str">
            <v>- - - - - - - - - - - - -</v>
          </cell>
          <cell r="N295" t="str">
            <v>- - - - - - - - - - - - -</v>
          </cell>
        </row>
        <row r="296">
          <cell r="B296"/>
          <cell r="D296"/>
          <cell r="L296"/>
          <cell r="N296"/>
        </row>
        <row r="297">
          <cell r="A297" t="str">
            <v>31400000 - Resultados</v>
          </cell>
          <cell r="B297">
            <v>6897385.2599999998</v>
          </cell>
          <cell r="D297">
            <v>16057746.630000001</v>
          </cell>
          <cell r="K297" t="str">
            <v>31400000 - Resultados</v>
          </cell>
          <cell r="L297">
            <v>6950326.4300000016</v>
          </cell>
          <cell r="N297">
            <v>15093311.300000001</v>
          </cell>
        </row>
        <row r="298">
          <cell r="B298"/>
          <cell r="D298"/>
          <cell r="L298"/>
          <cell r="N298"/>
        </row>
        <row r="299">
          <cell r="A299" t="str">
            <v>31406000 - Resultado Ejercicio 2010</v>
          </cell>
          <cell r="B299">
            <v>1497993.88</v>
          </cell>
          <cell r="D299">
            <v>3037903.01</v>
          </cell>
          <cell r="K299" t="str">
            <v>31406000 - Resultado Ejercicio 2010</v>
          </cell>
          <cell r="L299">
            <v>1550935.05</v>
          </cell>
          <cell r="N299">
            <v>2073467.68</v>
          </cell>
        </row>
        <row r="300">
          <cell r="A300" t="str">
            <v>31407000 - Resultado Ejercicio 2011</v>
          </cell>
          <cell r="B300">
            <v>3563777.98</v>
          </cell>
          <cell r="D300">
            <v>3563777.98</v>
          </cell>
          <cell r="K300" t="str">
            <v>31407000 - Resultado Ejercicio 2011</v>
          </cell>
          <cell r="L300">
            <v>3563777.98</v>
          </cell>
          <cell r="N300">
            <v>3563777.98</v>
          </cell>
        </row>
        <row r="301">
          <cell r="A301" t="str">
            <v>31408000 - Resultado Ejercicio 2012</v>
          </cell>
          <cell r="B301">
            <v>1303634.82</v>
          </cell>
          <cell r="D301">
            <v>1303634.82</v>
          </cell>
          <cell r="K301" t="str">
            <v>31408000 - Resultado Ejercicio 2012</v>
          </cell>
          <cell r="L301">
            <v>1303634.82</v>
          </cell>
          <cell r="N301">
            <v>1303634.82</v>
          </cell>
        </row>
        <row r="302">
          <cell r="A302" t="str">
            <v>31409000 - Resultado Ejercicio 2013</v>
          </cell>
          <cell r="B302">
            <v>-1509957.48</v>
          </cell>
          <cell r="D302">
            <v>-1509957.48</v>
          </cell>
          <cell r="K302" t="str">
            <v>31409000 - Resultado Ejercicio 2013</v>
          </cell>
          <cell r="L302">
            <v>-1509957.48</v>
          </cell>
          <cell r="N302">
            <v>-1509957.48</v>
          </cell>
        </row>
        <row r="303">
          <cell r="A303" t="str">
            <v>31410000 - Resultado Ejercicio 2014</v>
          </cell>
          <cell r="B303">
            <v>1233513.3999999999</v>
          </cell>
          <cell r="D303">
            <v>1233513.3999999999</v>
          </cell>
          <cell r="K303" t="str">
            <v>31410000 - Resultado Ejercicio 2014</v>
          </cell>
          <cell r="L303">
            <v>1233513.3999999999</v>
          </cell>
          <cell r="N303">
            <v>1233513.3999999999</v>
          </cell>
        </row>
        <row r="304">
          <cell r="A304" t="str">
            <v>31420000 - Resultado Ejercicio 2015</v>
          </cell>
          <cell r="B304">
            <v>5096601.45</v>
          </cell>
          <cell r="D304">
            <v>5096601.45</v>
          </cell>
          <cell r="K304" t="str">
            <v>31420000 - Resultado Ejercicio 2015</v>
          </cell>
          <cell r="L304">
            <v>5096601.45</v>
          </cell>
          <cell r="N304">
            <v>5096601.45</v>
          </cell>
        </row>
        <row r="305">
          <cell r="A305" t="str">
            <v>31430000 - Resultado Ejercicio 2016</v>
          </cell>
          <cell r="B305">
            <v>6264494.8399999999</v>
          </cell>
          <cell r="D305">
            <v>6264494.8399999999</v>
          </cell>
          <cell r="K305" t="str">
            <v>31430000 - Resultado Ejercicio 2016</v>
          </cell>
          <cell r="L305">
            <v>6264494.8399999999</v>
          </cell>
          <cell r="N305">
            <v>6264494.8399999999</v>
          </cell>
        </row>
        <row r="306">
          <cell r="A306" t="str">
            <v>31440000 - Resultado Ejercicio 2017</v>
          </cell>
          <cell r="B306">
            <v>-2932221.39</v>
          </cell>
          <cell r="D306">
            <v>-2932221.39</v>
          </cell>
          <cell r="K306" t="str">
            <v>31440000 - Resultado Ejercicio 2017</v>
          </cell>
          <cell r="L306">
            <v>-2932221.39</v>
          </cell>
          <cell r="N306">
            <v>-2932221.39</v>
          </cell>
        </row>
        <row r="307">
          <cell r="A307" t="str">
            <v>31450000 - Resultado Ejercicio 2018</v>
          </cell>
          <cell r="B307">
            <v>-7620452.2400000002</v>
          </cell>
          <cell r="D307"/>
          <cell r="K307" t="str">
            <v>31450000 - Resultado Ejercicio 2018</v>
          </cell>
          <cell r="L307">
            <v>-7620452.2400000002</v>
          </cell>
          <cell r="N307"/>
        </row>
        <row r="308">
          <cell r="B308" t="str">
            <v>__________________</v>
          </cell>
          <cell r="D308" t="str">
            <v>__________________</v>
          </cell>
          <cell r="L308" t="str">
            <v>__________________</v>
          </cell>
          <cell r="N308" t="str">
            <v>__________________</v>
          </cell>
        </row>
        <row r="309">
          <cell r="A309" t="str">
            <v>Total 31400000 - Resultados</v>
          </cell>
          <cell r="B309">
            <v>6897385.2599999998</v>
          </cell>
          <cell r="D309">
            <v>16057746.630000001</v>
          </cell>
          <cell r="K309" t="str">
            <v>Total 31400000 - Resultados</v>
          </cell>
          <cell r="L309">
            <v>6950326.4300000016</v>
          </cell>
          <cell r="N309">
            <v>15093311.300000001</v>
          </cell>
        </row>
        <row r="310">
          <cell r="B310" t="str">
            <v>- - - - - - - - - - - - -</v>
          </cell>
          <cell r="D310" t="str">
            <v>- - - - - - - - - - - - -</v>
          </cell>
          <cell r="L310" t="str">
            <v>- - - - - - - - - - - - -</v>
          </cell>
          <cell r="N310" t="str">
            <v>- - - - - - - - - - - - -</v>
          </cell>
        </row>
        <row r="311">
          <cell r="B311" t="str">
            <v>__________________</v>
          </cell>
          <cell r="D311" t="str">
            <v>__________________</v>
          </cell>
          <cell r="L311" t="str">
            <v>__________________</v>
          </cell>
          <cell r="N311" t="str">
            <v>__________________</v>
          </cell>
        </row>
        <row r="312">
          <cell r="A312" t="str">
            <v>Total 31000000 - Capital Contable</v>
          </cell>
          <cell r="B312">
            <v>8586259.1600000001</v>
          </cell>
          <cell r="D312">
            <v>17746620.530000001</v>
          </cell>
          <cell r="K312" t="str">
            <v>Total 31000000 - Capital Contable</v>
          </cell>
          <cell r="L312">
            <v>16259652.57</v>
          </cell>
          <cell r="N312">
            <v>16782185.199999999</v>
          </cell>
        </row>
        <row r="313">
          <cell r="B313" t="str">
            <v>- - - - - - - - - - - - -</v>
          </cell>
          <cell r="D313" t="str">
            <v>- - - - - - - - - - - - -</v>
          </cell>
          <cell r="N313" t="str">
            <v>- - - - - - - - - - - - -</v>
          </cell>
        </row>
        <row r="314">
          <cell r="A314" t="str">
            <v>Período ganancias</v>
          </cell>
          <cell r="B314">
            <v>-5848721.1900000004</v>
          </cell>
          <cell r="D314">
            <v>-2726319.08</v>
          </cell>
          <cell r="N314">
            <v>-7620452.2400000002</v>
          </cell>
        </row>
        <row r="315">
          <cell r="B315" t="str">
            <v>__________________</v>
          </cell>
          <cell r="D315" t="str">
            <v>__________________</v>
          </cell>
          <cell r="N315" t="str">
            <v>__________________</v>
          </cell>
        </row>
        <row r="316">
          <cell r="A316" t="str">
            <v>Total Capital Contable</v>
          </cell>
          <cell r="B316">
            <v>2737537.97</v>
          </cell>
          <cell r="D316">
            <v>15020301.449999999</v>
          </cell>
          <cell r="N316">
            <v>9161732.9600000009</v>
          </cell>
        </row>
        <row r="317">
          <cell r="B317" t="str">
            <v>__________________</v>
          </cell>
          <cell r="D317" t="str">
            <v>__________________</v>
          </cell>
          <cell r="N317" t="str">
            <v>__________________</v>
          </cell>
        </row>
        <row r="318">
          <cell r="B318">
            <v>33210917.5</v>
          </cell>
          <cell r="D318">
            <v>43218789.810000002</v>
          </cell>
          <cell r="N318">
            <v>33854952.5</v>
          </cell>
        </row>
        <row r="319">
          <cell r="B319" t="str">
            <v>=============</v>
          </cell>
          <cell r="D319" t="str">
            <v>=============</v>
          </cell>
          <cell r="N319" t="str">
            <v>=============</v>
          </cell>
        </row>
        <row r="320">
          <cell r="B320"/>
          <cell r="D320"/>
          <cell r="N320"/>
        </row>
        <row r="321">
          <cell r="B321"/>
          <cell r="D321"/>
          <cell r="N321"/>
        </row>
        <row r="322">
          <cell r="N322"/>
        </row>
      </sheetData>
      <sheetData sheetId="1">
        <row r="4">
          <cell r="A4" t="str">
            <v>41000000 - INGRESOS</v>
          </cell>
          <cell r="B4">
            <v>17386783.420000002</v>
          </cell>
          <cell r="D4">
            <v>32843216.899999999</v>
          </cell>
          <cell r="L4" t="str">
            <v>41000000 - INGRESOS</v>
          </cell>
          <cell r="M4">
            <v>11540223.68</v>
          </cell>
          <cell r="O4">
            <v>86775024.269999996</v>
          </cell>
        </row>
        <row r="5">
          <cell r="B5"/>
          <cell r="D5"/>
          <cell r="M5"/>
          <cell r="O5"/>
        </row>
        <row r="6">
          <cell r="A6" t="str">
            <v>41100000 - Comercializadora</v>
          </cell>
          <cell r="B6">
            <v>4895169.6500000004</v>
          </cell>
          <cell r="D6">
            <v>15806015.390000001</v>
          </cell>
          <cell r="L6" t="str">
            <v>41100000 - Comercializadora</v>
          </cell>
          <cell r="M6">
            <v>3364498.72</v>
          </cell>
          <cell r="O6">
            <v>33988864.039999999</v>
          </cell>
        </row>
        <row r="7">
          <cell r="B7"/>
          <cell r="D7"/>
          <cell r="M7"/>
          <cell r="O7"/>
        </row>
        <row r="8">
          <cell r="A8" t="str">
            <v>41101000 - Venta de equipo a mayoristas</v>
          </cell>
          <cell r="B8">
            <v>4946314.51</v>
          </cell>
          <cell r="D8">
            <v>15806228.640000001</v>
          </cell>
          <cell r="L8" t="str">
            <v>41101000 - Venta de equipo a mayoristas</v>
          </cell>
          <cell r="M8">
            <v>3415643.58</v>
          </cell>
          <cell r="O8">
            <v>34021752.109999999</v>
          </cell>
        </row>
        <row r="9">
          <cell r="A9" t="str">
            <v>41103000 - Devoluciones mayoristas</v>
          </cell>
          <cell r="B9"/>
          <cell r="D9"/>
          <cell r="L9" t="str">
            <v>41103000 - Devoluciones mayoristas</v>
          </cell>
          <cell r="M9"/>
          <cell r="O9"/>
        </row>
        <row r="10">
          <cell r="A10" t="str">
            <v>41104000 - Garantías y descuentos mayoristas</v>
          </cell>
          <cell r="B10">
            <v>-51144.86</v>
          </cell>
          <cell r="D10">
            <v>-213.25</v>
          </cell>
          <cell r="L10" t="str">
            <v>41104000 - Garantías y descuentos mayoristas</v>
          </cell>
          <cell r="M10">
            <v>-51144.86</v>
          </cell>
          <cell r="O10">
            <v>-32888.07</v>
          </cell>
        </row>
        <row r="11">
          <cell r="B11" t="str">
            <v>__________________</v>
          </cell>
          <cell r="D11" t="str">
            <v>__________________</v>
          </cell>
          <cell r="M11" t="str">
            <v>__________________</v>
          </cell>
          <cell r="O11" t="str">
            <v>__________________</v>
          </cell>
        </row>
        <row r="12">
          <cell r="A12" t="str">
            <v>Total 41100000 - Comercializadora</v>
          </cell>
          <cell r="B12">
            <v>4895169.6500000004</v>
          </cell>
          <cell r="D12">
            <v>15806015.390000001</v>
          </cell>
          <cell r="L12" t="str">
            <v>Total 41100000 - Comercializadora</v>
          </cell>
          <cell r="M12">
            <v>3364498.72</v>
          </cell>
          <cell r="O12">
            <v>33988864.039999999</v>
          </cell>
        </row>
        <row r="13">
          <cell r="B13" t="str">
            <v>- - - - - - - - - - - - -</v>
          </cell>
          <cell r="D13" t="str">
            <v>- - - - - - - - - - - - -</v>
          </cell>
          <cell r="M13" t="str">
            <v>- - - - - - - - - - - - -</v>
          </cell>
          <cell r="O13" t="str">
            <v>- - - - - - - - - - - - -</v>
          </cell>
        </row>
        <row r="14">
          <cell r="B14"/>
          <cell r="D14"/>
          <cell r="M14"/>
          <cell r="O14"/>
        </row>
        <row r="15">
          <cell r="A15" t="str">
            <v>41700000 - Tienda Bolivar 64</v>
          </cell>
          <cell r="B15">
            <v>935790.71</v>
          </cell>
          <cell r="D15">
            <v>624115.12</v>
          </cell>
          <cell r="L15" t="str">
            <v>41700000 - Tienda Bolivar 64</v>
          </cell>
          <cell r="M15">
            <v>498842.1</v>
          </cell>
          <cell r="O15">
            <v>2136653.81</v>
          </cell>
        </row>
        <row r="16">
          <cell r="B16"/>
          <cell r="D16"/>
          <cell r="M16"/>
          <cell r="O16"/>
        </row>
        <row r="17">
          <cell r="A17" t="str">
            <v>41701000 - Venta de equipo Bolivar 64</v>
          </cell>
          <cell r="B17">
            <v>935790.71</v>
          </cell>
          <cell r="D17">
            <v>624115.12</v>
          </cell>
          <cell r="L17" t="str">
            <v>41701000 - Venta de equipo Bolivar 64</v>
          </cell>
          <cell r="M17">
            <v>498842.1</v>
          </cell>
          <cell r="O17">
            <v>2136653.81</v>
          </cell>
        </row>
        <row r="18">
          <cell r="A18" t="str">
            <v>41703000 - Garantías y descuentos Bolivar 64</v>
          </cell>
          <cell r="B18"/>
          <cell r="D18"/>
          <cell r="L18" t="str">
            <v>41703000 - Garantías y descuentos Bolivar 64</v>
          </cell>
          <cell r="M18"/>
          <cell r="O18"/>
        </row>
        <row r="19">
          <cell r="B19" t="str">
            <v>__________________</v>
          </cell>
          <cell r="D19" t="str">
            <v>__________________</v>
          </cell>
          <cell r="M19" t="str">
            <v>__________________</v>
          </cell>
          <cell r="O19" t="str">
            <v>__________________</v>
          </cell>
        </row>
        <row r="20">
          <cell r="A20" t="str">
            <v>Total 41700000 - Tienda Bolivar 64</v>
          </cell>
          <cell r="B20">
            <v>935790.71</v>
          </cell>
          <cell r="D20">
            <v>624115.12</v>
          </cell>
          <cell r="L20" t="str">
            <v>Total 41700000 - Tienda Bolivar 64</v>
          </cell>
          <cell r="M20">
            <v>498842.1</v>
          </cell>
          <cell r="O20">
            <v>2136653.81</v>
          </cell>
        </row>
        <row r="21">
          <cell r="B21" t="str">
            <v>- - - - - - - - - - - - -</v>
          </cell>
          <cell r="D21" t="str">
            <v>- - - - - - - - - - - - -</v>
          </cell>
          <cell r="M21" t="str">
            <v>- - - - - - - - - - - - -</v>
          </cell>
          <cell r="O21" t="str">
            <v>- - - - - - - - - - - - -</v>
          </cell>
        </row>
        <row r="22">
          <cell r="B22"/>
          <cell r="D22"/>
          <cell r="M22"/>
          <cell r="O22"/>
        </row>
        <row r="23">
          <cell r="A23" t="str">
            <v>42000000 - Tienda Bolivar 96</v>
          </cell>
          <cell r="B23">
            <v>5073365.5999999996</v>
          </cell>
          <cell r="D23">
            <v>6270382.75</v>
          </cell>
          <cell r="L23" t="str">
            <v>42000000 - Tienda Bolivar 96</v>
          </cell>
          <cell r="M23">
            <v>3341663.63</v>
          </cell>
          <cell r="O23">
            <v>22847267.690000001</v>
          </cell>
        </row>
        <row r="24">
          <cell r="B24"/>
          <cell r="D24"/>
          <cell r="M24"/>
          <cell r="O24"/>
        </row>
        <row r="25">
          <cell r="A25" t="str">
            <v>42001000 - Venta equipo de Bolivar 96</v>
          </cell>
          <cell r="B25">
            <v>5073365.5999999996</v>
          </cell>
          <cell r="D25">
            <v>6270382.75</v>
          </cell>
          <cell r="L25" t="str">
            <v>42001000 - Venta equipo de Bolivar 96</v>
          </cell>
          <cell r="M25">
            <v>3341663.63</v>
          </cell>
          <cell r="O25">
            <v>22847267.690000001</v>
          </cell>
        </row>
        <row r="26">
          <cell r="A26" t="str">
            <v>42002000 - Devoluciones Bolivar 96</v>
          </cell>
          <cell r="B26"/>
          <cell r="D26"/>
          <cell r="L26" t="str">
            <v>42002000 - Devoluciones Bolivar 96</v>
          </cell>
          <cell r="M26"/>
          <cell r="O26"/>
        </row>
        <row r="27">
          <cell r="A27" t="str">
            <v>42003000 - Garantías y descuentos Bolivar 96</v>
          </cell>
          <cell r="B27"/>
          <cell r="D27"/>
          <cell r="L27" t="str">
            <v>42003000 - Garantías y descuentos Bolivar 96</v>
          </cell>
          <cell r="M27"/>
          <cell r="O27"/>
        </row>
        <row r="28">
          <cell r="B28" t="str">
            <v>__________________</v>
          </cell>
          <cell r="D28" t="str">
            <v>__________________</v>
          </cell>
          <cell r="M28" t="str">
            <v>__________________</v>
          </cell>
          <cell r="O28" t="str">
            <v>__________________</v>
          </cell>
        </row>
        <row r="29">
          <cell r="A29" t="str">
            <v>Total 42000000 - Tienda Bolivar 96</v>
          </cell>
          <cell r="B29">
            <v>5073365.5999999996</v>
          </cell>
          <cell r="D29">
            <v>6270382.75</v>
          </cell>
          <cell r="L29" t="str">
            <v>Total 42000000 - Tienda Bolivar 96</v>
          </cell>
          <cell r="M29">
            <v>3341663.63</v>
          </cell>
          <cell r="O29">
            <v>22847267.690000001</v>
          </cell>
        </row>
        <row r="30">
          <cell r="B30" t="str">
            <v>- - - - - - - - - - - - -</v>
          </cell>
          <cell r="D30" t="str">
            <v>- - - - - - - - - - - - -</v>
          </cell>
          <cell r="M30" t="str">
            <v>- - - - - - - - - - - - -</v>
          </cell>
          <cell r="O30" t="str">
            <v>- - - - - - - - - - - - -</v>
          </cell>
        </row>
        <row r="31">
          <cell r="B31"/>
          <cell r="D31"/>
          <cell r="M31"/>
          <cell r="O31"/>
        </row>
        <row r="32">
          <cell r="A32" t="str">
            <v>41800000 - Tienda Perisur</v>
          </cell>
          <cell r="B32">
            <v>2159487.09</v>
          </cell>
          <cell r="D32">
            <v>830276.79</v>
          </cell>
          <cell r="L32" t="str">
            <v>41800000 - Tienda Perisur</v>
          </cell>
          <cell r="M32">
            <v>1162147.8</v>
          </cell>
          <cell r="O32">
            <v>2953831.6</v>
          </cell>
        </row>
        <row r="33">
          <cell r="B33"/>
          <cell r="D33"/>
          <cell r="M33"/>
          <cell r="O33"/>
        </row>
        <row r="34">
          <cell r="A34" t="str">
            <v>41801000 - Venta equipo perisur</v>
          </cell>
          <cell r="B34">
            <v>2159487.09</v>
          </cell>
          <cell r="D34">
            <v>830276.79</v>
          </cell>
          <cell r="L34" t="str">
            <v>41801000 - Venta equipo perisur</v>
          </cell>
          <cell r="M34">
            <v>1162147.8</v>
          </cell>
          <cell r="O34">
            <v>2953831.6</v>
          </cell>
        </row>
        <row r="35">
          <cell r="A35" t="str">
            <v>41803000 - Garantías y descuentos</v>
          </cell>
          <cell r="B35"/>
          <cell r="D35"/>
          <cell r="L35" t="str">
            <v>41803000 - Garantías y descuentos</v>
          </cell>
          <cell r="M35"/>
          <cell r="O35"/>
        </row>
        <row r="36">
          <cell r="B36" t="str">
            <v>__________________</v>
          </cell>
          <cell r="D36" t="str">
            <v>__________________</v>
          </cell>
          <cell r="M36" t="str">
            <v>__________________</v>
          </cell>
          <cell r="O36" t="str">
            <v>__________________</v>
          </cell>
        </row>
        <row r="37">
          <cell r="A37" t="str">
            <v>Total 41800000 - Tienda Perisur</v>
          </cell>
          <cell r="B37">
            <v>2159487.09</v>
          </cell>
          <cell r="D37">
            <v>830276.79</v>
          </cell>
          <cell r="L37" t="str">
            <v>Total 41800000 - Tienda Perisur</v>
          </cell>
          <cell r="M37">
            <v>1162147.8</v>
          </cell>
          <cell r="O37">
            <v>2953831.6</v>
          </cell>
        </row>
        <row r="38">
          <cell r="B38" t="str">
            <v>- - - - - - - - - - - - -</v>
          </cell>
          <cell r="D38" t="str">
            <v>- - - - - - - - - - - - -</v>
          </cell>
          <cell r="M38" t="str">
            <v>- - - - - - - - - - - - -</v>
          </cell>
          <cell r="O38" t="str">
            <v>- - - - - - - - - - - - -</v>
          </cell>
        </row>
        <row r="39">
          <cell r="B39"/>
          <cell r="D39"/>
          <cell r="M39"/>
          <cell r="O39"/>
        </row>
        <row r="40">
          <cell r="A40" t="str">
            <v>42100000 - Tienda Puebla</v>
          </cell>
          <cell r="B40">
            <v>1658756.46</v>
          </cell>
          <cell r="D40">
            <v>1049092.8899999999</v>
          </cell>
          <cell r="L40" t="str">
            <v>42100000 - Tienda Puebla</v>
          </cell>
          <cell r="M40">
            <v>868595.41</v>
          </cell>
          <cell r="O40">
            <v>4254206.05</v>
          </cell>
        </row>
        <row r="41">
          <cell r="B41"/>
          <cell r="D41"/>
          <cell r="M41"/>
          <cell r="O41"/>
        </row>
        <row r="42">
          <cell r="A42" t="str">
            <v>42101000 - Venta equipo Puebla</v>
          </cell>
          <cell r="B42">
            <v>1658756.46</v>
          </cell>
          <cell r="D42">
            <v>1049092.8899999999</v>
          </cell>
          <cell r="L42" t="str">
            <v>42101000 - Venta equipo Puebla</v>
          </cell>
          <cell r="M42">
            <v>868595.41</v>
          </cell>
          <cell r="O42">
            <v>4254206.05</v>
          </cell>
        </row>
        <row r="43">
          <cell r="B43" t="str">
            <v>__________________</v>
          </cell>
          <cell r="D43" t="str">
            <v>__________________</v>
          </cell>
          <cell r="M43" t="str">
            <v>__________________</v>
          </cell>
          <cell r="O43" t="str">
            <v>__________________</v>
          </cell>
        </row>
        <row r="44">
          <cell r="A44" t="str">
            <v>Total 42100000 - Tienda Puebla</v>
          </cell>
          <cell r="B44">
            <v>1658756.46</v>
          </cell>
          <cell r="D44">
            <v>1049092.8899999999</v>
          </cell>
          <cell r="L44" t="str">
            <v>Total 42100000 - Tienda Puebla</v>
          </cell>
          <cell r="M44">
            <v>868595.41</v>
          </cell>
          <cell r="O44">
            <v>4254206.05</v>
          </cell>
        </row>
        <row r="45">
          <cell r="B45" t="str">
            <v>- - - - - - - - - - - - -</v>
          </cell>
          <cell r="D45" t="str">
            <v>- - - - - - - - - - - - -</v>
          </cell>
          <cell r="M45" t="str">
            <v>- - - - - - - - - - - - -</v>
          </cell>
          <cell r="O45" t="str">
            <v>- - - - - - - - - - - - -</v>
          </cell>
        </row>
        <row r="46">
          <cell r="B46"/>
          <cell r="D46"/>
          <cell r="M46"/>
          <cell r="O46"/>
        </row>
        <row r="47">
          <cell r="A47" t="str">
            <v>42200000 - Tienda Cancún</v>
          </cell>
          <cell r="B47">
            <v>666879</v>
          </cell>
          <cell r="D47">
            <v>1955582.48</v>
          </cell>
          <cell r="L47" t="str">
            <v>42200000 - Tienda Cancún</v>
          </cell>
          <cell r="M47">
            <v>507731.24</v>
          </cell>
          <cell r="O47">
            <v>3298743.79</v>
          </cell>
        </row>
        <row r="48">
          <cell r="B48"/>
          <cell r="D48"/>
          <cell r="M48"/>
          <cell r="O48"/>
        </row>
        <row r="49">
          <cell r="A49" t="str">
            <v>42201000 - Ventas equipo Cancún</v>
          </cell>
          <cell r="B49">
            <v>666879</v>
          </cell>
          <cell r="D49">
            <v>1955582.48</v>
          </cell>
          <cell r="L49" t="str">
            <v>42201000 - Ventas equipo Cancún</v>
          </cell>
          <cell r="M49">
            <v>507731.24</v>
          </cell>
          <cell r="O49">
            <v>3298743.79</v>
          </cell>
        </row>
        <row r="50">
          <cell r="B50" t="str">
            <v>__________________</v>
          </cell>
          <cell r="D50" t="str">
            <v>__________________</v>
          </cell>
          <cell r="M50" t="str">
            <v>__________________</v>
          </cell>
          <cell r="O50" t="str">
            <v>__________________</v>
          </cell>
        </row>
        <row r="51">
          <cell r="A51" t="str">
            <v>Total 42200000 - Tienda Cancún</v>
          </cell>
          <cell r="B51">
            <v>666879</v>
          </cell>
          <cell r="D51">
            <v>1955582.48</v>
          </cell>
          <cell r="L51" t="str">
            <v>Total 42200000 - Tienda Cancún</v>
          </cell>
          <cell r="M51">
            <v>507731.24</v>
          </cell>
          <cell r="O51">
            <v>3298743.79</v>
          </cell>
        </row>
        <row r="52">
          <cell r="B52" t="str">
            <v>- - - - - - - - - - - - -</v>
          </cell>
          <cell r="D52" t="str">
            <v>- - - - - - - - - - - - -</v>
          </cell>
          <cell r="M52" t="str">
            <v>- - - - - - - - - - - - -</v>
          </cell>
          <cell r="O52" t="str">
            <v>- - - - - - - - - - - - -</v>
          </cell>
        </row>
        <row r="53">
          <cell r="B53"/>
          <cell r="D53"/>
          <cell r="M53"/>
          <cell r="O53"/>
        </row>
        <row r="54">
          <cell r="A54" t="str">
            <v>41200000 - Sonus</v>
          </cell>
          <cell r="B54"/>
          <cell r="D54"/>
          <cell r="L54" t="str">
            <v>41200000 - Sonus</v>
          </cell>
          <cell r="M54"/>
          <cell r="O54"/>
        </row>
        <row r="55">
          <cell r="B55"/>
          <cell r="D55"/>
          <cell r="M55"/>
          <cell r="O55"/>
        </row>
        <row r="56">
          <cell r="A56" t="str">
            <v>41201000 - Renta de equipo</v>
          </cell>
          <cell r="B56"/>
          <cell r="D56"/>
          <cell r="L56" t="str">
            <v>41201000 - Renta de equipo</v>
          </cell>
          <cell r="M56"/>
          <cell r="O56"/>
        </row>
        <row r="57">
          <cell r="A57" t="str">
            <v>41203000 - Garantías y Descuentos renta</v>
          </cell>
          <cell r="B57"/>
          <cell r="D57"/>
          <cell r="L57" t="str">
            <v>41203000 - Garantías y Descuentos renta</v>
          </cell>
          <cell r="M57"/>
          <cell r="O57"/>
        </row>
        <row r="58">
          <cell r="B58" t="str">
            <v>__________________</v>
          </cell>
          <cell r="D58" t="str">
            <v>__________________</v>
          </cell>
          <cell r="M58" t="str">
            <v>__________________</v>
          </cell>
          <cell r="O58" t="str">
            <v>__________________</v>
          </cell>
        </row>
        <row r="59">
          <cell r="A59" t="str">
            <v>Total 41200000 - Sonus</v>
          </cell>
          <cell r="B59"/>
          <cell r="D59"/>
          <cell r="L59" t="str">
            <v>Total 41200000 - Sonus</v>
          </cell>
          <cell r="M59"/>
          <cell r="O59"/>
        </row>
        <row r="60">
          <cell r="B60" t="str">
            <v>- - - - - - - - - - - - -</v>
          </cell>
          <cell r="D60" t="str">
            <v>- - - - - - - - - - - - -</v>
          </cell>
          <cell r="M60" t="str">
            <v>- - - - - - - - - - - - -</v>
          </cell>
          <cell r="O60" t="str">
            <v>- - - - - - - - - - - - -</v>
          </cell>
        </row>
        <row r="61">
          <cell r="B61"/>
          <cell r="D61"/>
          <cell r="M61"/>
          <cell r="O61"/>
        </row>
        <row r="62">
          <cell r="A62" t="str">
            <v>41300000 - Refacciones</v>
          </cell>
          <cell r="B62">
            <v>473694.86</v>
          </cell>
          <cell r="D62">
            <v>1046684.82</v>
          </cell>
          <cell r="L62" t="str">
            <v>41300000 - Refacciones</v>
          </cell>
          <cell r="M62">
            <v>311328.02</v>
          </cell>
          <cell r="O62">
            <v>2618761.35</v>
          </cell>
        </row>
        <row r="63">
          <cell r="B63"/>
          <cell r="D63"/>
          <cell r="M63"/>
          <cell r="O63"/>
        </row>
        <row r="64">
          <cell r="A64" t="str">
            <v>41301000 - Venta de refacciones</v>
          </cell>
          <cell r="B64">
            <v>535178.51</v>
          </cell>
          <cell r="D64">
            <v>1090126.28</v>
          </cell>
          <cell r="L64" t="str">
            <v>41301000 - Venta de refacciones</v>
          </cell>
          <cell r="M64">
            <v>334576.24</v>
          </cell>
          <cell r="O64">
            <v>2780733.49</v>
          </cell>
        </row>
        <row r="65">
          <cell r="A65" t="str">
            <v>41303000 - Garantías y descuentos Refacciones</v>
          </cell>
          <cell r="B65">
            <v>-61483.65</v>
          </cell>
          <cell r="D65">
            <v>-43441.46</v>
          </cell>
          <cell r="L65" t="str">
            <v>41303000 - Garantías y descuentos Refacciones</v>
          </cell>
          <cell r="M65">
            <v>-23248.22</v>
          </cell>
          <cell r="O65">
            <v>-161972.14000000001</v>
          </cell>
        </row>
        <row r="66">
          <cell r="B66" t="str">
            <v>__________________</v>
          </cell>
          <cell r="D66" t="str">
            <v>__________________</v>
          </cell>
          <cell r="M66" t="str">
            <v>__________________</v>
          </cell>
          <cell r="O66" t="str">
            <v>__________________</v>
          </cell>
        </row>
        <row r="67">
          <cell r="A67" t="str">
            <v>Total 41300000 - Refacciones</v>
          </cell>
          <cell r="B67">
            <v>473694.86</v>
          </cell>
          <cell r="D67">
            <v>1046684.82</v>
          </cell>
          <cell r="L67" t="str">
            <v>Total 41300000 - Refacciones</v>
          </cell>
          <cell r="M67">
            <v>311328.02</v>
          </cell>
          <cell r="O67">
            <v>2618761.35</v>
          </cell>
        </row>
        <row r="68">
          <cell r="B68" t="str">
            <v>- - - - - - - - - - - - -</v>
          </cell>
          <cell r="D68" t="str">
            <v>- - - - - - - - - - - - -</v>
          </cell>
          <cell r="M68" t="str">
            <v>- - - - - - - - - - - - -</v>
          </cell>
          <cell r="O68" t="str">
            <v>- - - - - - - - - - - - -</v>
          </cell>
        </row>
        <row r="69">
          <cell r="B69"/>
          <cell r="D69"/>
          <cell r="M69"/>
          <cell r="O69"/>
        </row>
        <row r="70">
          <cell r="A70" t="str">
            <v>41600000 - Servicio</v>
          </cell>
          <cell r="B70">
            <v>152854.29</v>
          </cell>
          <cell r="D70">
            <v>251609.67</v>
          </cell>
          <cell r="L70" t="str">
            <v>41600000 - Servicio</v>
          </cell>
          <cell r="M70">
            <v>127672.44</v>
          </cell>
          <cell r="O70">
            <v>683344</v>
          </cell>
        </row>
        <row r="71">
          <cell r="B71"/>
          <cell r="D71"/>
          <cell r="M71"/>
          <cell r="O71"/>
        </row>
        <row r="72">
          <cell r="A72" t="str">
            <v>41302000 - Mano de obra</v>
          </cell>
          <cell r="B72">
            <v>152854.29</v>
          </cell>
          <cell r="D72">
            <v>251609.67</v>
          </cell>
          <cell r="L72" t="str">
            <v>41302000 - Mano de obra</v>
          </cell>
          <cell r="M72">
            <v>127672.44</v>
          </cell>
          <cell r="O72">
            <v>684260.38</v>
          </cell>
        </row>
        <row r="73">
          <cell r="A73" t="str">
            <v>41304000 - Garantías y descuentos servicio</v>
          </cell>
          <cell r="B73"/>
          <cell r="D73"/>
          <cell r="L73" t="str">
            <v>41304000 - Garantías y descuentos servicio</v>
          </cell>
          <cell r="M73"/>
          <cell r="O73">
            <v>-916.38</v>
          </cell>
        </row>
        <row r="74">
          <cell r="B74" t="str">
            <v>__________________</v>
          </cell>
          <cell r="D74" t="str">
            <v>__________________</v>
          </cell>
          <cell r="M74" t="str">
            <v>__________________</v>
          </cell>
          <cell r="O74" t="str">
            <v>__________________</v>
          </cell>
        </row>
        <row r="75">
          <cell r="A75" t="str">
            <v>Total 41600000 - Servicio</v>
          </cell>
          <cell r="B75">
            <v>152854.29</v>
          </cell>
          <cell r="D75">
            <v>251609.67</v>
          </cell>
          <cell r="L75" t="str">
            <v>Total 41600000 - Servicio</v>
          </cell>
          <cell r="M75">
            <v>127672.44</v>
          </cell>
          <cell r="O75">
            <v>683344</v>
          </cell>
        </row>
        <row r="76">
          <cell r="B76" t="str">
            <v>- - - - - - - - - - - - -</v>
          </cell>
          <cell r="D76" t="str">
            <v>- - - - - - - - - - - - -</v>
          </cell>
          <cell r="M76" t="str">
            <v>- - - - - - - - - - - - -</v>
          </cell>
          <cell r="O76" t="str">
            <v>- - - - - - - - - - - - -</v>
          </cell>
        </row>
        <row r="77">
          <cell r="B77"/>
          <cell r="D77"/>
          <cell r="M77"/>
          <cell r="O77"/>
        </row>
        <row r="78">
          <cell r="A78" t="str">
            <v>41900000 - d&amp;b audiotechnik</v>
          </cell>
          <cell r="B78">
            <v>1166856.92</v>
          </cell>
          <cell r="D78">
            <v>3493268.29</v>
          </cell>
          <cell r="L78" t="str">
            <v>41900000 - d&amp;b audiotechnik</v>
          </cell>
          <cell r="M78">
            <v>1166856.92</v>
          </cell>
          <cell r="O78">
            <v>12607051.18</v>
          </cell>
        </row>
        <row r="79">
          <cell r="B79"/>
          <cell r="D79"/>
          <cell r="M79"/>
          <cell r="O79"/>
        </row>
        <row r="80">
          <cell r="A80" t="str">
            <v>41901000 - Venta de equipo d&amp;b</v>
          </cell>
          <cell r="B80">
            <v>1166856.92</v>
          </cell>
          <cell r="D80">
            <v>3493268.29</v>
          </cell>
          <cell r="L80" t="str">
            <v>41901000 - Venta de equipo d&amp;b</v>
          </cell>
          <cell r="M80">
            <v>1166856.92</v>
          </cell>
          <cell r="O80">
            <v>12607051.18</v>
          </cell>
        </row>
        <row r="81">
          <cell r="A81" t="str">
            <v>41902000 - Devoluciones d&amp;b</v>
          </cell>
          <cell r="B81"/>
          <cell r="D81"/>
          <cell r="L81" t="str">
            <v>41902000 - Devoluciones d&amp;b</v>
          </cell>
          <cell r="M81"/>
          <cell r="O81"/>
        </row>
        <row r="82">
          <cell r="A82" t="str">
            <v>41903000 - Garantías y descuentos d&amp;b</v>
          </cell>
          <cell r="B82"/>
          <cell r="D82"/>
          <cell r="L82" t="str">
            <v>41903000 - Garantías y descuentos d&amp;b</v>
          </cell>
          <cell r="M82"/>
          <cell r="O82"/>
        </row>
        <row r="83">
          <cell r="B83" t="str">
            <v>__________________</v>
          </cell>
          <cell r="D83" t="str">
            <v>__________________</v>
          </cell>
          <cell r="M83" t="str">
            <v>__________________</v>
          </cell>
          <cell r="O83" t="str">
            <v>__________________</v>
          </cell>
        </row>
        <row r="84">
          <cell r="A84" t="str">
            <v>Total 41900000 - d&amp;b audiotechnik</v>
          </cell>
          <cell r="B84">
            <v>1166856.92</v>
          </cell>
          <cell r="D84">
            <v>3493268.29</v>
          </cell>
          <cell r="L84" t="str">
            <v>Total 41900000 - d&amp;b audiotechnik</v>
          </cell>
          <cell r="M84">
            <v>1166856.92</v>
          </cell>
          <cell r="O84">
            <v>12607051.18</v>
          </cell>
        </row>
        <row r="85">
          <cell r="B85" t="str">
            <v>- - - - - - - - - - - - -</v>
          </cell>
          <cell r="D85" t="str">
            <v>- - - - - - - - - - - - -</v>
          </cell>
          <cell r="M85" t="str">
            <v>- - - - - - - - - - - - -</v>
          </cell>
          <cell r="O85" t="str">
            <v>- - - - - - - - - - - - -</v>
          </cell>
        </row>
        <row r="86">
          <cell r="B86"/>
          <cell r="D86"/>
          <cell r="M86"/>
          <cell r="O86"/>
        </row>
        <row r="87">
          <cell r="A87" t="str">
            <v>41400000 - Ventas en el extranjero</v>
          </cell>
          <cell r="B87">
            <v>96268.15</v>
          </cell>
          <cell r="D87">
            <v>4997.42</v>
          </cell>
          <cell r="L87" t="str">
            <v>41400000 - Ventas en el extranjero</v>
          </cell>
          <cell r="M87">
            <v>96268.15</v>
          </cell>
          <cell r="O87">
            <v>35911.21</v>
          </cell>
        </row>
        <row r="88">
          <cell r="B88"/>
          <cell r="D88"/>
          <cell r="M88"/>
          <cell r="O88"/>
        </row>
        <row r="89">
          <cell r="A89" t="str">
            <v>41401000 - Venta de equipo al extranjero</v>
          </cell>
          <cell r="B89">
            <v>96268.15</v>
          </cell>
          <cell r="D89">
            <v>4997.42</v>
          </cell>
          <cell r="L89" t="str">
            <v>41401000 - Venta de equipo al extranjero</v>
          </cell>
          <cell r="M89">
            <v>96268.15</v>
          </cell>
          <cell r="O89">
            <v>35911.21</v>
          </cell>
        </row>
        <row r="90">
          <cell r="B90" t="str">
            <v>__________________</v>
          </cell>
          <cell r="D90" t="str">
            <v>__________________</v>
          </cell>
          <cell r="M90" t="str">
            <v>__________________</v>
          </cell>
          <cell r="O90" t="str">
            <v>__________________</v>
          </cell>
        </row>
        <row r="91">
          <cell r="A91" t="str">
            <v>Total 41400000 - Ventas en el extranjero</v>
          </cell>
          <cell r="B91">
            <v>96268.15</v>
          </cell>
          <cell r="D91">
            <v>4997.42</v>
          </cell>
          <cell r="L91" t="str">
            <v>Total 41400000 - Ventas en el extranjero</v>
          </cell>
          <cell r="M91">
            <v>96268.15</v>
          </cell>
          <cell r="O91">
            <v>35911.21</v>
          </cell>
        </row>
        <row r="92">
          <cell r="B92" t="str">
            <v>- - - - - - - - - - - - -</v>
          </cell>
          <cell r="D92" t="str">
            <v>- - - - - - - - - - - - -</v>
          </cell>
          <cell r="M92" t="str">
            <v>- - - - - - - - - - - - -</v>
          </cell>
          <cell r="O92" t="str">
            <v>- - - - - - - - - - - - -</v>
          </cell>
        </row>
        <row r="93">
          <cell r="B93"/>
          <cell r="D93"/>
          <cell r="M93"/>
          <cell r="O93"/>
        </row>
        <row r="94">
          <cell r="A94" t="str">
            <v>41500000 - Otros ingresos</v>
          </cell>
          <cell r="B94">
            <v>107660.69</v>
          </cell>
          <cell r="D94">
            <v>1511191.28</v>
          </cell>
          <cell r="L94" t="str">
            <v>41500000 - Otros ingresos</v>
          </cell>
          <cell r="M94">
            <v>94619.25</v>
          </cell>
          <cell r="O94">
            <v>1350389.55</v>
          </cell>
        </row>
        <row r="95">
          <cell r="B95"/>
          <cell r="D95"/>
          <cell r="M95"/>
          <cell r="O95"/>
        </row>
        <row r="96">
          <cell r="A96" t="str">
            <v>41501000 - Otros ingresos</v>
          </cell>
          <cell r="B96">
            <v>34245.96</v>
          </cell>
          <cell r="D96">
            <v>1431602.88</v>
          </cell>
          <cell r="L96" t="str">
            <v>41501000 - Otros ingresos</v>
          </cell>
          <cell r="M96">
            <v>34245.96</v>
          </cell>
          <cell r="O96">
            <v>1121774.06</v>
          </cell>
        </row>
        <row r="97">
          <cell r="A97" t="str">
            <v>41502000 - Intereses cobrados a clientes</v>
          </cell>
          <cell r="B97">
            <v>73414.73</v>
          </cell>
          <cell r="D97">
            <v>79588.399999999994</v>
          </cell>
          <cell r="L97" t="str">
            <v>41502000 - Intereses cobrados a clientes</v>
          </cell>
          <cell r="M97">
            <v>60373.29</v>
          </cell>
          <cell r="O97">
            <v>228615.49</v>
          </cell>
        </row>
        <row r="98">
          <cell r="A98" t="str">
            <v>41503000 - Almacenaje equipo de reparación</v>
          </cell>
          <cell r="B98"/>
          <cell r="D98"/>
          <cell r="L98" t="str">
            <v>41503000 - Almacenaje equipo de reparación</v>
          </cell>
          <cell r="M98"/>
          <cell r="O98"/>
        </row>
        <row r="99">
          <cell r="B99" t="str">
            <v>__________________</v>
          </cell>
          <cell r="D99" t="str">
            <v>__________________</v>
          </cell>
          <cell r="M99" t="str">
            <v>__________________</v>
          </cell>
          <cell r="O99" t="str">
            <v>__________________</v>
          </cell>
        </row>
        <row r="100">
          <cell r="A100" t="str">
            <v>Total 41500000 - Otros ingresos</v>
          </cell>
          <cell r="B100">
            <v>107660.69</v>
          </cell>
          <cell r="D100">
            <v>1511191.28</v>
          </cell>
          <cell r="L100" t="str">
            <v>Total 41500000 - Otros ingresos</v>
          </cell>
          <cell r="M100">
            <v>94619.25</v>
          </cell>
          <cell r="O100">
            <v>1350389.55</v>
          </cell>
        </row>
        <row r="101">
          <cell r="B101" t="str">
            <v>- - - - - - - - - - - - -</v>
          </cell>
          <cell r="D101" t="str">
            <v>- - - - - - - - - - - - -</v>
          </cell>
          <cell r="M101" t="str">
            <v>- - - - - - - - - - - - -</v>
          </cell>
          <cell r="O101" t="str">
            <v>- - - - - - - - - - - - -</v>
          </cell>
        </row>
        <row r="102">
          <cell r="B102" t="str">
            <v>__________________</v>
          </cell>
          <cell r="D102" t="str">
            <v>__________________</v>
          </cell>
          <cell r="M102" t="str">
            <v>__________________</v>
          </cell>
          <cell r="O102" t="str">
            <v>__________________</v>
          </cell>
        </row>
        <row r="103">
          <cell r="A103" t="str">
            <v>Total 41000000 - INGRESOS</v>
          </cell>
          <cell r="B103">
            <v>17386783.420000002</v>
          </cell>
          <cell r="D103">
            <v>32843216.899999999</v>
          </cell>
          <cell r="L103" t="str">
            <v>Total 41000000 - INGRESOS</v>
          </cell>
          <cell r="M103">
            <v>11540223.68</v>
          </cell>
          <cell r="O103">
            <v>86775024.269999996</v>
          </cell>
        </row>
        <row r="104">
          <cell r="B104" t="str">
            <v>- - - - - - - - - - - - -</v>
          </cell>
          <cell r="D104" t="str">
            <v>- - - - - - - - - - - - -</v>
          </cell>
          <cell r="M104" t="str">
            <v>- - - - - - - - - - - - -</v>
          </cell>
          <cell r="O104" t="str">
            <v>- - - - - - - - - - - - -</v>
          </cell>
        </row>
        <row r="105">
          <cell r="B105" t="str">
            <v>__________________</v>
          </cell>
          <cell r="D105" t="str">
            <v>__________________</v>
          </cell>
          <cell r="M105" t="str">
            <v>__________________</v>
          </cell>
          <cell r="O105" t="str">
            <v>__________________</v>
          </cell>
        </row>
        <row r="106">
          <cell r="A106" t="str">
            <v>Total Ingresos</v>
          </cell>
          <cell r="B106">
            <v>17386783.420000002</v>
          </cell>
          <cell r="D106">
            <v>32843216.899999999</v>
          </cell>
          <cell r="L106" t="str">
            <v>Total Ingresos</v>
          </cell>
          <cell r="M106">
            <v>11540223.68</v>
          </cell>
          <cell r="O106">
            <v>86775024.269999996</v>
          </cell>
        </row>
        <row r="107">
          <cell r="B107"/>
          <cell r="D107"/>
          <cell r="M107"/>
          <cell r="O107"/>
        </row>
        <row r="108">
          <cell r="A108" t="str">
            <v>Costo de Ventas</v>
          </cell>
          <cell r="B108">
            <v>-13209629.189999999</v>
          </cell>
          <cell r="D108">
            <v>-22719764.670000002</v>
          </cell>
          <cell r="L108" t="str">
            <v>Costo de Ventas</v>
          </cell>
          <cell r="M108">
            <v>-7961066.0499999998</v>
          </cell>
          <cell r="O108">
            <v>-54666398.890000001</v>
          </cell>
        </row>
        <row r="109">
          <cell r="B109"/>
          <cell r="D109"/>
          <cell r="M109"/>
          <cell r="O109"/>
        </row>
        <row r="110">
          <cell r="A110" t="str">
            <v>51000000 - COSTO DE VENTAS</v>
          </cell>
          <cell r="B110">
            <v>-13209629.189999999</v>
          </cell>
          <cell r="D110">
            <v>-22719764.670000002</v>
          </cell>
          <cell r="L110" t="str">
            <v>51000000 - COSTO DE VENTAS</v>
          </cell>
          <cell r="M110">
            <v>-7961066.0499999998</v>
          </cell>
          <cell r="O110">
            <v>-54666398.890000001</v>
          </cell>
        </row>
        <row r="111">
          <cell r="B111"/>
          <cell r="D111"/>
          <cell r="M111"/>
          <cell r="O111"/>
        </row>
        <row r="112">
          <cell r="A112" t="str">
            <v>51100000 - Venta de equipo</v>
          </cell>
          <cell r="B112">
            <v>-7074093.6299999999</v>
          </cell>
          <cell r="D112">
            <v>-14805041.98</v>
          </cell>
          <cell r="L112" t="str">
            <v>51100000 - Venta de equipo</v>
          </cell>
          <cell r="M112">
            <v>-4086591.96</v>
          </cell>
          <cell r="O112">
            <v>-29870210.690000001</v>
          </cell>
        </row>
        <row r="113">
          <cell r="B113"/>
          <cell r="D113"/>
          <cell r="M113"/>
          <cell r="O113"/>
        </row>
        <row r="114">
          <cell r="A114" t="str">
            <v>51101000 - Costo del equipo</v>
          </cell>
          <cell r="B114">
            <v>-4576036.8899999997</v>
          </cell>
          <cell r="D114">
            <v>-13731728.119999999</v>
          </cell>
          <cell r="L114" t="str">
            <v>51101000 - Costo del equipo</v>
          </cell>
          <cell r="M114">
            <v>-1774646.12</v>
          </cell>
          <cell r="O114">
            <v>-26753343.550000001</v>
          </cell>
        </row>
        <row r="115">
          <cell r="A115" t="str">
            <v>51102000 - Importación</v>
          </cell>
          <cell r="B115">
            <v>-26541.49</v>
          </cell>
          <cell r="D115">
            <v>-190602.22</v>
          </cell>
          <cell r="L115" t="str">
            <v>51102000 - Importación</v>
          </cell>
          <cell r="M115">
            <v>75294.36</v>
          </cell>
          <cell r="O115">
            <v>-64810.47</v>
          </cell>
        </row>
        <row r="116">
          <cell r="A116" t="str">
            <v>51103000 - Comisión de tarjeta de crédito</v>
          </cell>
          <cell r="B116">
            <v>-197182.93</v>
          </cell>
          <cell r="D116">
            <v>-257107.1</v>
          </cell>
          <cell r="L116" t="str">
            <v>51103000 - Comisión de tarjeta de crédito</v>
          </cell>
          <cell r="M116">
            <v>-152147.10999999999</v>
          </cell>
          <cell r="O116">
            <v>-702882.38</v>
          </cell>
        </row>
        <row r="117">
          <cell r="A117" t="str">
            <v>51401000 - Comisión para personal de ventas</v>
          </cell>
          <cell r="B117">
            <v>-147049.46</v>
          </cell>
          <cell r="D117">
            <v>-586674.98</v>
          </cell>
          <cell r="L117" t="str">
            <v>51401000 - Comisión para personal de ventas</v>
          </cell>
          <cell r="M117">
            <v>-143284.46</v>
          </cell>
          <cell r="O117">
            <v>-2498617.4900000002</v>
          </cell>
        </row>
        <row r="118">
          <cell r="A118" t="str">
            <v>51501000 - Subarrendamiento de transporte para entrega</v>
          </cell>
          <cell r="B118"/>
          <cell r="D118"/>
          <cell r="L118" t="str">
            <v>51501000 - Subarrendamiento de transporte para entrega</v>
          </cell>
          <cell r="M118"/>
          <cell r="O118">
            <v>149443.20000000001</v>
          </cell>
        </row>
        <row r="119">
          <cell r="A119" t="str">
            <v>41107000 - Cables y conectores</v>
          </cell>
          <cell r="B119"/>
          <cell r="D119"/>
          <cell r="L119" t="str">
            <v>41107000 - Cables y conectores</v>
          </cell>
          <cell r="M119"/>
          <cell r="O119"/>
        </row>
        <row r="120">
          <cell r="A120" t="str">
            <v>511008000 - Costo equipo robado</v>
          </cell>
          <cell r="B120">
            <v>-1863762.59</v>
          </cell>
          <cell r="D120"/>
          <cell r="L120" t="str">
            <v>511008000 - Costo equipo robado</v>
          </cell>
          <cell r="M120">
            <v>-1863762.59</v>
          </cell>
          <cell r="O120"/>
        </row>
        <row r="121">
          <cell r="A121" t="str">
            <v>51106000 - Mano de obra por instalación</v>
          </cell>
          <cell r="B121"/>
          <cell r="D121"/>
          <cell r="L121" t="str">
            <v>51106000 - Mano de obra por instalación</v>
          </cell>
          <cell r="M121"/>
          <cell r="O121"/>
        </row>
        <row r="122">
          <cell r="A122" t="str">
            <v>51104000 - Variaciones costo de venta</v>
          </cell>
          <cell r="B122">
            <v>-263520.27</v>
          </cell>
          <cell r="D122">
            <v>-38929.56</v>
          </cell>
          <cell r="L122" t="str">
            <v>51104000 - Variaciones costo de venta</v>
          </cell>
          <cell r="M122">
            <v>-228046.04</v>
          </cell>
          <cell r="O122"/>
        </row>
        <row r="123">
          <cell r="B123"/>
          <cell r="D123"/>
          <cell r="M123"/>
          <cell r="O123"/>
        </row>
        <row r="124">
          <cell r="A124" t="str">
            <v>51104001 - Variaciones de inventario</v>
          </cell>
          <cell r="B124">
            <v>-32811.800000000003</v>
          </cell>
          <cell r="D124">
            <v>-58864.54</v>
          </cell>
          <cell r="L124" t="str">
            <v>51104001 - Variaciones de inventario</v>
          </cell>
          <cell r="M124">
            <v>7985.54</v>
          </cell>
          <cell r="O124">
            <v>178694.7</v>
          </cell>
        </row>
        <row r="125">
          <cell r="A125" t="str">
            <v>51104002 - Diferencias de precio</v>
          </cell>
          <cell r="B125">
            <v>-247518.82</v>
          </cell>
          <cell r="D125">
            <v>19934.98</v>
          </cell>
          <cell r="L125" t="str">
            <v>51104002 - Diferencias de precio</v>
          </cell>
          <cell r="M125">
            <v>-236031.59</v>
          </cell>
          <cell r="O125">
            <v>-29921.16</v>
          </cell>
        </row>
        <row r="126">
          <cell r="A126" t="str">
            <v>51104003 - Revaloración de inventario</v>
          </cell>
          <cell r="B126">
            <v>16810.349999999999</v>
          </cell>
          <cell r="D126"/>
          <cell r="L126" t="str">
            <v>51104003 - Revaloración de inventario</v>
          </cell>
          <cell r="M126">
            <v>0.01</v>
          </cell>
          <cell r="O126">
            <v>669.66</v>
          </cell>
        </row>
        <row r="127">
          <cell r="B127" t="str">
            <v>__________________</v>
          </cell>
          <cell r="D127" t="str">
            <v>__________________</v>
          </cell>
          <cell r="M127" t="str">
            <v>__________________</v>
          </cell>
          <cell r="O127" t="str">
            <v>__________________</v>
          </cell>
        </row>
        <row r="128">
          <cell r="A128" t="str">
            <v>Total 51104000 - Variaciones costo de venta</v>
          </cell>
          <cell r="B128">
            <v>-263520.27</v>
          </cell>
          <cell r="D128">
            <v>-38929.56</v>
          </cell>
          <cell r="L128" t="str">
            <v>Total 51104000 - Variaciones costo de venta</v>
          </cell>
          <cell r="M128">
            <v>-228046.04</v>
          </cell>
          <cell r="O128">
            <v>149443.20000000001</v>
          </cell>
        </row>
        <row r="129">
          <cell r="B129" t="str">
            <v>- - - - - - - - - - - - -</v>
          </cell>
          <cell r="D129" t="str">
            <v>- - - - - - - - - - - - -</v>
          </cell>
          <cell r="M129" t="str">
            <v>- - - - - - - - - - - - -</v>
          </cell>
          <cell r="O129" t="str">
            <v>- - - - - - - - - - - - -</v>
          </cell>
        </row>
        <row r="130">
          <cell r="B130"/>
          <cell r="D130"/>
          <cell r="M130"/>
          <cell r="O130"/>
        </row>
        <row r="131">
          <cell r="B131" t="str">
            <v>__________________</v>
          </cell>
          <cell r="D131" t="str">
            <v>__________________</v>
          </cell>
          <cell r="M131" t="str">
            <v>__________________</v>
          </cell>
          <cell r="O131" t="str">
            <v>__________________</v>
          </cell>
        </row>
        <row r="132">
          <cell r="A132" t="str">
            <v>Total 51100000 - Venta de equipo</v>
          </cell>
          <cell r="B132">
            <v>-7074093.6299999999</v>
          </cell>
          <cell r="D132">
            <v>-14805041.98</v>
          </cell>
          <cell r="L132" t="str">
            <v>Total 51100000 - Venta de equipo</v>
          </cell>
          <cell r="M132">
            <v>-4086591.96</v>
          </cell>
          <cell r="O132">
            <v>-29870210.690000001</v>
          </cell>
        </row>
        <row r="133">
          <cell r="B133" t="str">
            <v>- - - - - - - - - - - - -</v>
          </cell>
          <cell r="D133" t="str">
            <v>- - - - - - - - - - - - -</v>
          </cell>
          <cell r="M133" t="str">
            <v>- - - - - - - - - - - - -</v>
          </cell>
          <cell r="O133" t="str">
            <v>- - - - - - - - - - - - -</v>
          </cell>
        </row>
        <row r="134">
          <cell r="B134"/>
          <cell r="D134"/>
          <cell r="M134"/>
          <cell r="O134"/>
        </row>
        <row r="135">
          <cell r="A135" t="str">
            <v>51400000 - Costo tienda Bolivar 64</v>
          </cell>
          <cell r="B135">
            <v>-559180.37</v>
          </cell>
          <cell r="D135">
            <v>-320758.39</v>
          </cell>
          <cell r="L135" t="str">
            <v>51400000 - Costo tienda Bolivar 64</v>
          </cell>
          <cell r="M135">
            <v>-310669.12</v>
          </cell>
          <cell r="O135">
            <v>-1234154.07</v>
          </cell>
        </row>
        <row r="136">
          <cell r="B136"/>
          <cell r="D136"/>
          <cell r="M136"/>
          <cell r="O136"/>
        </row>
        <row r="137">
          <cell r="A137" t="str">
            <v>51402000 - Costo equipo Bolivar 64</v>
          </cell>
          <cell r="B137">
            <v>-559180.37</v>
          </cell>
          <cell r="D137">
            <v>-320758.39</v>
          </cell>
          <cell r="L137" t="str">
            <v>51402000 - Costo equipo Bolivar 64</v>
          </cell>
          <cell r="M137">
            <v>-310669.12</v>
          </cell>
          <cell r="O137">
            <v>-1234154.07</v>
          </cell>
        </row>
        <row r="138">
          <cell r="B138" t="str">
            <v>__________________</v>
          </cell>
          <cell r="D138" t="str">
            <v>__________________</v>
          </cell>
          <cell r="M138" t="str">
            <v>__________________</v>
          </cell>
          <cell r="O138" t="str">
            <v>__________________</v>
          </cell>
        </row>
        <row r="139">
          <cell r="A139" t="str">
            <v>Total 51400000 - Costo tienda Bolivar 64</v>
          </cell>
          <cell r="B139">
            <v>-559180.37</v>
          </cell>
          <cell r="D139">
            <v>-320758.39</v>
          </cell>
          <cell r="L139" t="str">
            <v>Total 51400000 - Costo tienda Bolivar 64</v>
          </cell>
          <cell r="M139">
            <v>-310669.12</v>
          </cell>
          <cell r="O139">
            <v>-1234154.07</v>
          </cell>
        </row>
        <row r="140">
          <cell r="B140" t="str">
            <v>- - - - - - - - - - - - -</v>
          </cell>
          <cell r="D140" t="str">
            <v>- - - - - - - - - - - - -</v>
          </cell>
          <cell r="M140" t="str">
            <v>- - - - - - - - - - - - -</v>
          </cell>
          <cell r="O140" t="str">
            <v>- - - - - - - - - - - - -</v>
          </cell>
        </row>
        <row r="141">
          <cell r="B141"/>
          <cell r="D141"/>
          <cell r="M141"/>
          <cell r="O141"/>
        </row>
        <row r="142">
          <cell r="A142" t="str">
            <v>51900000 - Costo tiend Bolivar 96</v>
          </cell>
          <cell r="B142">
            <v>-2475528.92</v>
          </cell>
          <cell r="D142">
            <v>-4038935.97</v>
          </cell>
          <cell r="L142" t="str">
            <v>51900000 - Costo tiend Bolivar 96</v>
          </cell>
          <cell r="M142">
            <v>-1726390.13</v>
          </cell>
          <cell r="O142">
            <v>-14418281.779999999</v>
          </cell>
        </row>
        <row r="143">
          <cell r="B143"/>
          <cell r="D143"/>
          <cell r="M143"/>
          <cell r="O143"/>
        </row>
        <row r="144">
          <cell r="A144" t="str">
            <v>51902000 - Costo equipo Bolivar 96</v>
          </cell>
          <cell r="B144">
            <v>-2475528.92</v>
          </cell>
          <cell r="D144">
            <v>-4038935.97</v>
          </cell>
          <cell r="L144" t="str">
            <v>51902000 - Costo equipo Bolivar 96</v>
          </cell>
          <cell r="M144">
            <v>-1726390.13</v>
          </cell>
          <cell r="O144">
            <v>-14418281.779999999</v>
          </cell>
        </row>
        <row r="145">
          <cell r="B145" t="str">
            <v>__________________</v>
          </cell>
          <cell r="D145" t="str">
            <v>__________________</v>
          </cell>
          <cell r="M145" t="str">
            <v>__________________</v>
          </cell>
          <cell r="O145" t="str">
            <v>__________________</v>
          </cell>
        </row>
        <row r="146">
          <cell r="A146" t="str">
            <v>Total 51900000 - Costo tiend Bolivar 96</v>
          </cell>
          <cell r="B146">
            <v>-2475528.92</v>
          </cell>
          <cell r="D146">
            <v>-4038935.97</v>
          </cell>
          <cell r="L146" t="str">
            <v>Total 51900000 - Costo tiend Bolivar 96</v>
          </cell>
          <cell r="M146">
            <v>-1726390.13</v>
          </cell>
          <cell r="O146">
            <v>-14418281.779999999</v>
          </cell>
        </row>
        <row r="147">
          <cell r="B147" t="str">
            <v>- - - - - - - - - - - - -</v>
          </cell>
          <cell r="D147" t="str">
            <v>- - - - - - - - - - - - -</v>
          </cell>
          <cell r="M147" t="str">
            <v>- - - - - - - - - - - - -</v>
          </cell>
          <cell r="O147" t="str">
            <v>- - - - - - - - - - - - -</v>
          </cell>
        </row>
        <row r="148">
          <cell r="B148"/>
          <cell r="D148"/>
          <cell r="M148"/>
          <cell r="O148"/>
        </row>
        <row r="149">
          <cell r="A149" t="str">
            <v>51700000 - Costo tienda perisur</v>
          </cell>
          <cell r="B149">
            <v>-1529756.22</v>
          </cell>
          <cell r="D149">
            <v>-1162984.05</v>
          </cell>
          <cell r="L149" t="str">
            <v>51700000 - Costo tienda perisur</v>
          </cell>
          <cell r="M149">
            <v>-884968.99</v>
          </cell>
          <cell r="O149">
            <v>-3076622.44</v>
          </cell>
        </row>
        <row r="150">
          <cell r="B150"/>
          <cell r="D150"/>
          <cell r="M150"/>
          <cell r="O150"/>
        </row>
        <row r="151">
          <cell r="A151" t="str">
            <v>51701000 - Costo equipo perisur</v>
          </cell>
          <cell r="B151">
            <v>-1529756.22</v>
          </cell>
          <cell r="D151">
            <v>-1162984.05</v>
          </cell>
          <cell r="L151" t="str">
            <v>51701000 - Costo equipo perisur</v>
          </cell>
          <cell r="M151">
            <v>-884968.99</v>
          </cell>
          <cell r="O151">
            <v>-3076622.44</v>
          </cell>
        </row>
        <row r="152">
          <cell r="B152" t="str">
            <v>__________________</v>
          </cell>
          <cell r="D152" t="str">
            <v>__________________</v>
          </cell>
          <cell r="M152" t="str">
            <v>__________________</v>
          </cell>
          <cell r="O152" t="str">
            <v>__________________</v>
          </cell>
        </row>
        <row r="153">
          <cell r="A153" t="str">
            <v>Total 51700000 - Costo tienda perisur</v>
          </cell>
          <cell r="B153">
            <v>-1529756.22</v>
          </cell>
          <cell r="D153">
            <v>-1162984.05</v>
          </cell>
          <cell r="L153" t="str">
            <v>Total 51700000 - Costo tienda perisur</v>
          </cell>
          <cell r="M153">
            <v>-884968.99</v>
          </cell>
          <cell r="O153">
            <v>-3076622.44</v>
          </cell>
        </row>
        <row r="154">
          <cell r="B154" t="str">
            <v>- - - - - - - - - - - - -</v>
          </cell>
          <cell r="D154" t="str">
            <v>- - - - - - - - - - - - -</v>
          </cell>
          <cell r="M154" t="str">
            <v>- - - - - - - - - - - - -</v>
          </cell>
          <cell r="O154" t="str">
            <v>- - - - - - - - - - - - -</v>
          </cell>
        </row>
        <row r="155">
          <cell r="B155"/>
          <cell r="D155"/>
          <cell r="M155"/>
          <cell r="O155"/>
        </row>
        <row r="156">
          <cell r="A156" t="str">
            <v>52100000 - Costo tienda Puebla</v>
          </cell>
          <cell r="B156">
            <v>-857515.78</v>
          </cell>
          <cell r="D156">
            <v>-782828.22</v>
          </cell>
          <cell r="L156" t="str">
            <v>52100000 - Costo tienda Puebla</v>
          </cell>
          <cell r="M156">
            <v>-482259.33</v>
          </cell>
          <cell r="O156">
            <v>-2606016.29</v>
          </cell>
        </row>
        <row r="157">
          <cell r="B157"/>
          <cell r="D157"/>
          <cell r="M157"/>
          <cell r="O157"/>
        </row>
        <row r="158">
          <cell r="A158" t="str">
            <v>52101000 - Costo equipo Puebla</v>
          </cell>
          <cell r="B158">
            <v>-857515.78</v>
          </cell>
          <cell r="D158">
            <v>-782828.22</v>
          </cell>
          <cell r="L158" t="str">
            <v>52101000 - Costo equipo Puebla</v>
          </cell>
          <cell r="M158">
            <v>-482259.33</v>
          </cell>
          <cell r="O158">
            <v>-2606016.29</v>
          </cell>
        </row>
        <row r="159">
          <cell r="B159" t="str">
            <v>__________________</v>
          </cell>
          <cell r="D159" t="str">
            <v>__________________</v>
          </cell>
          <cell r="M159" t="str">
            <v>__________________</v>
          </cell>
          <cell r="O159" t="str">
            <v>__________________</v>
          </cell>
        </row>
        <row r="160">
          <cell r="A160" t="str">
            <v>Total 52100000 - Costo tienda Puebla</v>
          </cell>
          <cell r="B160">
            <v>-857515.78</v>
          </cell>
          <cell r="D160">
            <v>-782828.22</v>
          </cell>
          <cell r="L160" t="str">
            <v>Total 52100000 - Costo tienda Puebla</v>
          </cell>
          <cell r="M160">
            <v>-482259.33</v>
          </cell>
          <cell r="O160">
            <v>-2606016.29</v>
          </cell>
        </row>
        <row r="161">
          <cell r="B161" t="str">
            <v>- - - - - - - - - - - - -</v>
          </cell>
          <cell r="D161" t="str">
            <v>- - - - - - - - - - - - -</v>
          </cell>
          <cell r="M161" t="str">
            <v>- - - - - - - - - - - - -</v>
          </cell>
          <cell r="O161" t="str">
            <v>- - - - - - - - - - - - -</v>
          </cell>
        </row>
        <row r="162">
          <cell r="B162"/>
          <cell r="D162"/>
          <cell r="M162"/>
          <cell r="O162"/>
        </row>
        <row r="163">
          <cell r="A163" t="str">
            <v>52200000 - Costo tienda Cancún</v>
          </cell>
          <cell r="B163">
            <v>-489532.31</v>
          </cell>
          <cell r="D163">
            <v>-879555.6</v>
          </cell>
          <cell r="L163" t="str">
            <v>52200000 - Costo tienda Cancún</v>
          </cell>
          <cell r="M163">
            <v>-316987.44</v>
          </cell>
          <cell r="O163">
            <v>-1875787.34</v>
          </cell>
        </row>
        <row r="164">
          <cell r="B164"/>
          <cell r="D164"/>
          <cell r="M164"/>
          <cell r="O164"/>
        </row>
        <row r="165">
          <cell r="A165" t="str">
            <v>52201000 - Costo equipo Cancún</v>
          </cell>
          <cell r="B165">
            <v>-489532.31</v>
          </cell>
          <cell r="D165">
            <v>-879555.6</v>
          </cell>
          <cell r="L165" t="str">
            <v>52201000 - Costo equipo Cancún</v>
          </cell>
          <cell r="M165">
            <v>-316987.44</v>
          </cell>
          <cell r="O165">
            <v>-1875787.34</v>
          </cell>
        </row>
        <row r="166">
          <cell r="B166" t="str">
            <v>__________________</v>
          </cell>
          <cell r="D166" t="str">
            <v>__________________</v>
          </cell>
          <cell r="M166" t="str">
            <v>__________________</v>
          </cell>
          <cell r="O166" t="str">
            <v>__________________</v>
          </cell>
        </row>
        <row r="167">
          <cell r="A167" t="str">
            <v>Total 52200000 - Costo tienda Cancún</v>
          </cell>
          <cell r="B167">
            <v>-489532.31</v>
          </cell>
          <cell r="D167">
            <v>-879555.6</v>
          </cell>
          <cell r="L167" t="str">
            <v>Total 52200000 - Costo tienda Cancún</v>
          </cell>
          <cell r="M167">
            <v>-316987.44</v>
          </cell>
          <cell r="O167">
            <v>-1875787.34</v>
          </cell>
        </row>
        <row r="168">
          <cell r="B168" t="str">
            <v>- - - - - - - - - - - - -</v>
          </cell>
          <cell r="D168" t="str">
            <v>- - - - - - - - - - - - -</v>
          </cell>
          <cell r="M168" t="str">
            <v>- - - - - - - - - - - - -</v>
          </cell>
          <cell r="O168" t="str">
            <v>- - - - - - - - - - - - -</v>
          </cell>
        </row>
        <row r="169">
          <cell r="B169"/>
          <cell r="D169"/>
          <cell r="M169"/>
          <cell r="O169"/>
        </row>
        <row r="170">
          <cell r="A170" t="str">
            <v>51200000 - Renta de equipo</v>
          </cell>
          <cell r="B170"/>
          <cell r="D170"/>
          <cell r="L170" t="str">
            <v>51200000 - Renta de equipo</v>
          </cell>
          <cell r="M170"/>
          <cell r="O170"/>
        </row>
        <row r="171">
          <cell r="B171"/>
          <cell r="D171"/>
          <cell r="M171"/>
          <cell r="O171"/>
        </row>
        <row r="172">
          <cell r="A172" t="str">
            <v>51201000 - Subarrendamiento de equipo</v>
          </cell>
          <cell r="B172"/>
          <cell r="D172"/>
          <cell r="L172" t="str">
            <v>51201000 - Subarrendamiento de equipo</v>
          </cell>
          <cell r="M172"/>
          <cell r="O172"/>
        </row>
        <row r="173">
          <cell r="A173" t="str">
            <v>51202000 - Técnicos y personal de soporte para renta de equipo</v>
          </cell>
          <cell r="B173"/>
          <cell r="D173"/>
          <cell r="L173" t="str">
            <v>51202000 - Técnicos y personal de soporte para renta de equipo</v>
          </cell>
          <cell r="M173"/>
          <cell r="O173"/>
        </row>
        <row r="174">
          <cell r="B174" t="str">
            <v>__________________</v>
          </cell>
          <cell r="D174" t="str">
            <v>__________________</v>
          </cell>
          <cell r="M174" t="str">
            <v>__________________</v>
          </cell>
          <cell r="O174" t="str">
            <v>__________________</v>
          </cell>
        </row>
        <row r="175">
          <cell r="A175" t="str">
            <v>Total 51200000 - Renta de equipo</v>
          </cell>
          <cell r="B175"/>
          <cell r="D175"/>
          <cell r="L175" t="str">
            <v>Total 51200000 - Renta de equipo</v>
          </cell>
          <cell r="M175"/>
          <cell r="O175"/>
        </row>
        <row r="176">
          <cell r="B176" t="str">
            <v>- - - - - - - - - - - - -</v>
          </cell>
          <cell r="D176" t="str">
            <v>- - - - - - - - - - - - -</v>
          </cell>
          <cell r="M176" t="str">
            <v>- - - - - - - - - - - - -</v>
          </cell>
          <cell r="O176" t="str">
            <v>- - - - - - - - - - - - -</v>
          </cell>
        </row>
        <row r="177">
          <cell r="B177"/>
          <cell r="D177"/>
          <cell r="M177"/>
          <cell r="O177"/>
        </row>
        <row r="178">
          <cell r="A178" t="str">
            <v>51300000 - Refacciones</v>
          </cell>
          <cell r="B178">
            <v>-224021.96</v>
          </cell>
          <cell r="D178">
            <v>-729660.46</v>
          </cell>
          <cell r="L178" t="str">
            <v>51300000 - Refacciones</v>
          </cell>
          <cell r="M178">
            <v>-153199.07999999999</v>
          </cell>
          <cell r="O178">
            <v>-1585326.28</v>
          </cell>
        </row>
        <row r="179">
          <cell r="B179"/>
          <cell r="D179"/>
          <cell r="M179"/>
          <cell r="O179"/>
        </row>
        <row r="180">
          <cell r="A180" t="str">
            <v>51301000 - Costo de las refacciones</v>
          </cell>
          <cell r="B180">
            <v>-231395.09</v>
          </cell>
          <cell r="D180">
            <v>-660866.67000000004</v>
          </cell>
          <cell r="L180" t="str">
            <v>51301000 - Costo de las refacciones</v>
          </cell>
          <cell r="M180">
            <v>-159072.07</v>
          </cell>
          <cell r="O180">
            <v>-1580785.85</v>
          </cell>
        </row>
        <row r="181">
          <cell r="A181" t="str">
            <v>51302000 - Variación de costo de refacciones</v>
          </cell>
          <cell r="B181">
            <v>7373.13</v>
          </cell>
          <cell r="D181">
            <v>-68793.789999999994</v>
          </cell>
          <cell r="L181" t="str">
            <v>51302000 - Variación de costo de refacciones</v>
          </cell>
          <cell r="M181">
            <v>5872.99</v>
          </cell>
          <cell r="O181">
            <v>-4540.43</v>
          </cell>
        </row>
        <row r="182">
          <cell r="B182"/>
          <cell r="D182"/>
          <cell r="M182"/>
          <cell r="O182"/>
        </row>
        <row r="183">
          <cell r="A183" t="str">
            <v>51302001 - Variaciones en inventario refacciones</v>
          </cell>
          <cell r="B183">
            <v>7373.13</v>
          </cell>
          <cell r="D183">
            <v>-68793.789999999994</v>
          </cell>
          <cell r="L183" t="str">
            <v>51302001 - Variaciones en inventario refacciones</v>
          </cell>
          <cell r="M183">
            <v>5872.99</v>
          </cell>
          <cell r="O183">
            <v>-3996.94</v>
          </cell>
        </row>
        <row r="184">
          <cell r="A184" t="str">
            <v>51302002 - Diferencias en precio refacciones</v>
          </cell>
          <cell r="B184"/>
          <cell r="D184"/>
          <cell r="L184" t="str">
            <v>51302002 - Diferencias en precio refacciones</v>
          </cell>
          <cell r="M184"/>
          <cell r="O184">
            <v>-543.49</v>
          </cell>
        </row>
        <row r="185">
          <cell r="A185" t="str">
            <v>51302003 - Revaloración de Refacciones</v>
          </cell>
          <cell r="B185"/>
          <cell r="D185"/>
          <cell r="L185" t="str">
            <v>51302003 - Revaloración de Refacciones</v>
          </cell>
          <cell r="M185"/>
          <cell r="O185"/>
        </row>
        <row r="186">
          <cell r="B186" t="str">
            <v>__________________</v>
          </cell>
          <cell r="D186" t="str">
            <v>__________________</v>
          </cell>
          <cell r="M186" t="str">
            <v>__________________</v>
          </cell>
          <cell r="O186" t="str">
            <v>__________________</v>
          </cell>
        </row>
        <row r="187">
          <cell r="A187" t="str">
            <v>Total 51302000 - Variación de costo de refacciones</v>
          </cell>
          <cell r="B187">
            <v>7373.13</v>
          </cell>
          <cell r="D187">
            <v>-68793.789999999994</v>
          </cell>
          <cell r="L187" t="str">
            <v>Total 51302000 - Variación de costo de refacciones</v>
          </cell>
          <cell r="M187">
            <v>5872.99</v>
          </cell>
          <cell r="O187">
            <v>-4540.43</v>
          </cell>
        </row>
        <row r="188">
          <cell r="B188" t="str">
            <v>- - - - - - - - - - - - -</v>
          </cell>
          <cell r="D188" t="str">
            <v>- - - - - - - - - - - - -</v>
          </cell>
          <cell r="M188" t="str">
            <v>- - - - - - - - - - - - -</v>
          </cell>
          <cell r="O188" t="str">
            <v>- - - - - - - - - - - - -</v>
          </cell>
        </row>
        <row r="189">
          <cell r="B189"/>
          <cell r="D189"/>
          <cell r="M189"/>
          <cell r="O189"/>
        </row>
        <row r="190">
          <cell r="B190" t="str">
            <v>__________________</v>
          </cell>
          <cell r="D190" t="str">
            <v>__________________</v>
          </cell>
          <cell r="M190" t="str">
            <v>__________________</v>
          </cell>
          <cell r="O190" t="str">
            <v>__________________</v>
          </cell>
        </row>
        <row r="191">
          <cell r="A191" t="str">
            <v>Total 51300000 - Refacciones</v>
          </cell>
          <cell r="L191" t="str">
            <v>Total 51300000 - Refacciones</v>
          </cell>
          <cell r="M191">
            <v>-153199.07999999999</v>
          </cell>
          <cell r="O191">
            <v>-1585326.28</v>
          </cell>
        </row>
        <row r="192">
          <cell r="M192" t="str">
            <v>- - - - - - - - - - - - -</v>
          </cell>
          <cell r="O192" t="str">
            <v>- - - - - - - - - - - - -</v>
          </cell>
        </row>
        <row r="193">
          <cell r="M193"/>
          <cell r="O193"/>
        </row>
        <row r="194">
          <cell r="A194" t="str">
            <v>51602000 - Servicio de reparación externo</v>
          </cell>
          <cell r="L194" t="str">
            <v>51602000 - Servicio de reparación externo</v>
          </cell>
          <cell r="M194"/>
          <cell r="O194"/>
        </row>
        <row r="195">
          <cell r="A195" t="str">
            <v>51601000 - CUENTA INACTIVA Personal de Reparación - Costo de Venta - SERVICIO DE REPARACION</v>
          </cell>
          <cell r="L195" t="str">
            <v>51601000 - CUENTA INACTIVA Personal de Reparación - Costo de Venta - SERVICIO DE REPARACION</v>
          </cell>
          <cell r="M195"/>
          <cell r="O195"/>
        </row>
        <row r="196">
          <cell r="M196" t="str">
            <v>__________________</v>
          </cell>
          <cell r="O196" t="str">
            <v>__________________</v>
          </cell>
        </row>
        <row r="197">
          <cell r="A197" t="str">
            <v>Total 51000000 - COSTO DE VENTAS</v>
          </cell>
          <cell r="L197" t="str">
            <v>Total 51000000 - COSTO DE VENTAS</v>
          </cell>
          <cell r="M197">
            <v>-7961066.0499999998</v>
          </cell>
          <cell r="O197">
            <v>-54666398.890000001</v>
          </cell>
        </row>
        <row r="198">
          <cell r="M198" t="str">
            <v>- - - - - - - - - - - - -</v>
          </cell>
          <cell r="O198" t="str">
            <v>- - - - - - - - - - - - -</v>
          </cell>
        </row>
        <row r="199">
          <cell r="M199" t="str">
            <v>__________________</v>
          </cell>
          <cell r="O199" t="str">
            <v>__________________</v>
          </cell>
        </row>
        <row r="200">
          <cell r="A200" t="str">
            <v>Total Costo de Ventas</v>
          </cell>
          <cell r="L200" t="str">
            <v>Total Costo de Ventas</v>
          </cell>
          <cell r="M200">
            <v>-7961066.0499999998</v>
          </cell>
          <cell r="O200">
            <v>-54666398.890000001</v>
          </cell>
        </row>
        <row r="201">
          <cell r="M201"/>
          <cell r="O201"/>
        </row>
        <row r="202">
          <cell r="M202" t="str">
            <v>__________________</v>
          </cell>
          <cell r="O202" t="str">
            <v>__________________</v>
          </cell>
        </row>
        <row r="203">
          <cell r="A203" t="str">
            <v>Ganancia bruta</v>
          </cell>
          <cell r="L203" t="str">
            <v>Ganancia bruta</v>
          </cell>
          <cell r="M203">
            <v>3579157.63</v>
          </cell>
          <cell r="O203">
            <v>32108625.379999999</v>
          </cell>
        </row>
        <row r="204">
          <cell r="A204" t="str">
            <v>Gastos</v>
          </cell>
          <cell r="L204" t="str">
            <v>Gastos</v>
          </cell>
          <cell r="M204">
            <v>-9357937.5999999996</v>
          </cell>
          <cell r="O204">
            <v>-38534093.109999999</v>
          </cell>
        </row>
        <row r="205">
          <cell r="M205"/>
          <cell r="O205"/>
        </row>
        <row r="206">
          <cell r="A206" t="str">
            <v>61400000 - Gastos Dirección</v>
          </cell>
          <cell r="L206" t="str">
            <v>61400000 - Gastos Dirección</v>
          </cell>
          <cell r="M206">
            <v>-805008.61</v>
          </cell>
          <cell r="O206">
            <v>-3022161.23</v>
          </cell>
        </row>
        <row r="207">
          <cell r="M207"/>
          <cell r="O207"/>
        </row>
        <row r="208">
          <cell r="A208" t="str">
            <v>61410000 - Personal Dirección</v>
          </cell>
          <cell r="L208" t="str">
            <v>61410000 - Personal Dirección</v>
          </cell>
          <cell r="M208">
            <v>-805008.61</v>
          </cell>
          <cell r="O208">
            <v>-3022161.23</v>
          </cell>
        </row>
        <row r="209">
          <cell r="M209"/>
          <cell r="O209"/>
        </row>
        <row r="210">
          <cell r="A210" t="str">
            <v>61411000 - Remuneraciones</v>
          </cell>
          <cell r="L210" t="str">
            <v>61411000 - Remuneraciones</v>
          </cell>
          <cell r="M210">
            <v>-660360.24</v>
          </cell>
          <cell r="O210">
            <v>-2643379.0099999998</v>
          </cell>
        </row>
        <row r="211">
          <cell r="M211"/>
          <cell r="O211"/>
        </row>
        <row r="212">
          <cell r="A212" t="str">
            <v>61411001 - Asimilados Dirección</v>
          </cell>
          <cell r="L212" t="str">
            <v>61411001 - Asimilados Dirección</v>
          </cell>
          <cell r="M212">
            <v>-660360.24</v>
          </cell>
          <cell r="O212">
            <v>-2643379.0099999998</v>
          </cell>
        </row>
        <row r="213">
          <cell r="M213" t="str">
            <v>__________________</v>
          </cell>
          <cell r="O213" t="str">
            <v>__________________</v>
          </cell>
        </row>
        <row r="214">
          <cell r="A214" t="str">
            <v>Total 61411000 - Remuneraciones</v>
          </cell>
          <cell r="L214" t="str">
            <v>Total 61411000 - Remuneraciones</v>
          </cell>
          <cell r="M214">
            <v>-660360.24</v>
          </cell>
          <cell r="O214">
            <v>-2643379.0099999998</v>
          </cell>
        </row>
        <row r="215">
          <cell r="M215" t="str">
            <v>- - - - - - - - - - - - -</v>
          </cell>
          <cell r="O215" t="str">
            <v>- - - - - - - - - - - - -</v>
          </cell>
        </row>
        <row r="216">
          <cell r="M216"/>
          <cell r="O216"/>
        </row>
        <row r="217">
          <cell r="A217" t="str">
            <v>61412000 - Prestaciones de ley</v>
          </cell>
          <cell r="L217" t="str">
            <v>61412000 - Prestaciones de ley</v>
          </cell>
          <cell r="M217"/>
          <cell r="O217">
            <v>-111675.36</v>
          </cell>
        </row>
        <row r="218">
          <cell r="M218"/>
          <cell r="O218"/>
        </row>
        <row r="219">
          <cell r="A219" t="str">
            <v>61412005 - Aguinaldo dirección</v>
          </cell>
          <cell r="L219" t="str">
            <v>61412005 - Aguinaldo dirección</v>
          </cell>
          <cell r="M219"/>
          <cell r="O219">
            <v>-110634.45</v>
          </cell>
        </row>
        <row r="220">
          <cell r="A220" t="str">
            <v>61412006 - Prima vacacional dirección</v>
          </cell>
          <cell r="L220" t="str">
            <v>61412006 - Prima vacacional dirección</v>
          </cell>
          <cell r="M220"/>
          <cell r="O220">
            <v>-1040.9100000000001</v>
          </cell>
        </row>
        <row r="221">
          <cell r="M221" t="str">
            <v>__________________</v>
          </cell>
          <cell r="O221" t="str">
            <v>__________________</v>
          </cell>
        </row>
        <row r="222">
          <cell r="A222" t="str">
            <v>Total 61412000 - Prestaciones de ley</v>
          </cell>
          <cell r="L222" t="str">
            <v>Total 61412000 - Prestaciones de ley</v>
          </cell>
          <cell r="M222"/>
          <cell r="O222">
            <v>-111675.36</v>
          </cell>
        </row>
        <row r="223">
          <cell r="M223" t="str">
            <v>- - - - - - - - - - - - -</v>
          </cell>
          <cell r="O223" t="str">
            <v>- - - - - - - - - - - - -</v>
          </cell>
        </row>
        <row r="224">
          <cell r="M224"/>
          <cell r="O224"/>
        </row>
        <row r="225">
          <cell r="A225" t="str">
            <v>61413000 - Prestaciones Superiores</v>
          </cell>
          <cell r="L225" t="str">
            <v>61413000 - Prestaciones Superiores</v>
          </cell>
          <cell r="M225">
            <v>-118825.41</v>
          </cell>
          <cell r="O225">
            <v>-172144.43</v>
          </cell>
        </row>
        <row r="226">
          <cell r="M226"/>
          <cell r="O226"/>
        </row>
        <row r="227">
          <cell r="A227" t="str">
            <v>61413002 - Gastos medicos mayores dirección</v>
          </cell>
          <cell r="L227" t="str">
            <v>61413002 - Gastos medicos mayores dirección</v>
          </cell>
          <cell r="M227">
            <v>-103664.67</v>
          </cell>
          <cell r="O227">
            <v>-20378</v>
          </cell>
        </row>
        <row r="228">
          <cell r="A228" t="str">
            <v>61413003 - Seguro de vida dirección</v>
          </cell>
          <cell r="L228" t="str">
            <v>61413003 - Seguro de vida dirección</v>
          </cell>
          <cell r="M228">
            <v>-15160.74</v>
          </cell>
          <cell r="O228">
            <v>-151766.43</v>
          </cell>
        </row>
        <row r="229">
          <cell r="M229" t="str">
            <v>__________________</v>
          </cell>
          <cell r="O229" t="str">
            <v>__________________</v>
          </cell>
        </row>
        <row r="230">
          <cell r="A230" t="str">
            <v>Total 61413000 - Prestaciones Superiores</v>
          </cell>
          <cell r="L230" t="str">
            <v>Total 61413000 - Prestaciones Superiores</v>
          </cell>
          <cell r="M230">
            <v>-118825.41</v>
          </cell>
          <cell r="O230">
            <v>-172144.43</v>
          </cell>
        </row>
        <row r="231">
          <cell r="M231" t="str">
            <v>- - - - - - - - - - - - -</v>
          </cell>
          <cell r="O231" t="str">
            <v>- - - - - - - - - - - - -</v>
          </cell>
        </row>
        <row r="232">
          <cell r="M232"/>
          <cell r="O232"/>
        </row>
        <row r="233">
          <cell r="A233" t="str">
            <v>61414000 - Herramientas</v>
          </cell>
          <cell r="L233" t="str">
            <v>61414000 - Herramientas</v>
          </cell>
          <cell r="M233">
            <v>-25822.959999999999</v>
          </cell>
          <cell r="O233">
            <v>-94962.43</v>
          </cell>
        </row>
        <row r="234">
          <cell r="M234"/>
          <cell r="O234"/>
        </row>
        <row r="235">
          <cell r="A235" t="str">
            <v>61414001 - Gasolina Dirección</v>
          </cell>
          <cell r="L235" t="str">
            <v>61414001 - Gasolina Dirección</v>
          </cell>
          <cell r="M235">
            <v>-20947.61</v>
          </cell>
          <cell r="O235">
            <v>-54051.11</v>
          </cell>
        </row>
        <row r="236">
          <cell r="A236" t="str">
            <v>61414002 - Telefono Dirección</v>
          </cell>
          <cell r="L236" t="str">
            <v>61414002 - Telefono Dirección</v>
          </cell>
          <cell r="M236">
            <v>-4875.3500000000004</v>
          </cell>
          <cell r="O236">
            <v>-40911.32</v>
          </cell>
        </row>
        <row r="237">
          <cell r="M237" t="str">
            <v>__________________</v>
          </cell>
          <cell r="O237" t="str">
            <v>__________________</v>
          </cell>
        </row>
        <row r="238">
          <cell r="A238" t="str">
            <v>Total 61414000 - Herramientas</v>
          </cell>
          <cell r="L238" t="str">
            <v>Total 61414000 - Herramientas</v>
          </cell>
          <cell r="M238">
            <v>-25822.959999999999</v>
          </cell>
          <cell r="O238">
            <v>-94962.43</v>
          </cell>
        </row>
        <row r="239">
          <cell r="M239" t="str">
            <v>- - - - - - - - - - - - -</v>
          </cell>
          <cell r="O239" t="str">
            <v>- - - - - - - - - - - - -</v>
          </cell>
        </row>
        <row r="240">
          <cell r="M240"/>
          <cell r="O240"/>
        </row>
        <row r="241">
          <cell r="M241" t="str">
            <v>__________________</v>
          </cell>
          <cell r="O241" t="str">
            <v>__________________</v>
          </cell>
        </row>
        <row r="242">
          <cell r="A242" t="str">
            <v>Total 61410000 - Personal Dirección</v>
          </cell>
          <cell r="L242" t="str">
            <v>Total 61410000 - Personal Dirección</v>
          </cell>
          <cell r="M242">
            <v>-805008.61</v>
          </cell>
          <cell r="O242">
            <v>-3022161.23</v>
          </cell>
        </row>
        <row r="243">
          <cell r="M243" t="str">
            <v>- - - - - - - - - - - - -</v>
          </cell>
          <cell r="O243" t="str">
            <v>- - - - - - - - - - - - -</v>
          </cell>
        </row>
        <row r="244">
          <cell r="M244"/>
          <cell r="O244"/>
        </row>
        <row r="245">
          <cell r="M245" t="str">
            <v>__________________</v>
          </cell>
          <cell r="O245" t="str">
            <v>__________________</v>
          </cell>
        </row>
        <row r="246">
          <cell r="A246" t="str">
            <v>Total 61400000 - Gastos Dirección</v>
          </cell>
          <cell r="L246" t="str">
            <v>Total 61400000 - Gastos Dirección</v>
          </cell>
          <cell r="M246">
            <v>-805008.61</v>
          </cell>
          <cell r="O246">
            <v>-3022161.23</v>
          </cell>
        </row>
        <row r="247">
          <cell r="M247" t="str">
            <v>- - - - - - - - - - - - -</v>
          </cell>
          <cell r="O247" t="str">
            <v>- - - - - - - - - - - - -</v>
          </cell>
        </row>
        <row r="248">
          <cell r="M248"/>
          <cell r="O248"/>
        </row>
        <row r="249">
          <cell r="A249" t="str">
            <v>61000000 - Gastos de Administración</v>
          </cell>
          <cell r="L249" t="str">
            <v>61000000 - Gastos de Administración</v>
          </cell>
          <cell r="M249">
            <v>-1252269.8700000001</v>
          </cell>
          <cell r="O249">
            <v>-5322994.78</v>
          </cell>
        </row>
        <row r="250">
          <cell r="M250"/>
          <cell r="O250"/>
        </row>
        <row r="251">
          <cell r="A251" t="str">
            <v>61300000 - Personal de administración</v>
          </cell>
          <cell r="L251" t="str">
            <v>61300000 - Personal de administración</v>
          </cell>
          <cell r="M251">
            <v>-792388.94</v>
          </cell>
          <cell r="O251">
            <v>-3319501.52</v>
          </cell>
        </row>
        <row r="252">
          <cell r="M252"/>
          <cell r="O252"/>
        </row>
        <row r="253">
          <cell r="A253" t="str">
            <v>61301000 - Remuneraciones</v>
          </cell>
          <cell r="L253" t="str">
            <v>61301000 - Remuneraciones</v>
          </cell>
          <cell r="M253">
            <v>-698486.17</v>
          </cell>
          <cell r="O253">
            <v>-2746368.88</v>
          </cell>
        </row>
        <row r="254">
          <cell r="M254"/>
          <cell r="O254"/>
        </row>
        <row r="255">
          <cell r="A255" t="str">
            <v>61301001 - Sueldos administración</v>
          </cell>
          <cell r="L255" t="str">
            <v>61301001 - Sueldos administración</v>
          </cell>
          <cell r="M255">
            <v>-192890.73</v>
          </cell>
          <cell r="O255">
            <v>-1763139.73</v>
          </cell>
        </row>
        <row r="256">
          <cell r="A256" t="str">
            <v>61301002 - Honorarios administración</v>
          </cell>
          <cell r="L256" t="str">
            <v>61301002 - Honorarios administración</v>
          </cell>
          <cell r="M256">
            <v>-63200</v>
          </cell>
          <cell r="O256">
            <v>-494500</v>
          </cell>
        </row>
        <row r="257">
          <cell r="A257" t="str">
            <v>61301003 - Consultoría admnistrativa</v>
          </cell>
          <cell r="L257" t="str">
            <v>61301003 - Consultoría admnistrativa</v>
          </cell>
          <cell r="M257">
            <v>-442395.44</v>
          </cell>
          <cell r="O257">
            <v>-488729.15</v>
          </cell>
        </row>
        <row r="258">
          <cell r="A258" t="str">
            <v>61301009 - Asimilados administración</v>
          </cell>
          <cell r="L258" t="str">
            <v>61301009 - Asimilados administración</v>
          </cell>
          <cell r="M258"/>
          <cell r="O258"/>
        </row>
        <row r="259">
          <cell r="M259" t="str">
            <v>__________________</v>
          </cell>
          <cell r="O259" t="str">
            <v>__________________</v>
          </cell>
        </row>
        <row r="260">
          <cell r="A260" t="str">
            <v>Total 61301000 - Remuneraciones</v>
          </cell>
          <cell r="L260" t="str">
            <v>Total 61301000 - Remuneraciones</v>
          </cell>
          <cell r="M260">
            <v>-698486.17</v>
          </cell>
          <cell r="O260">
            <v>-2746368.88</v>
          </cell>
        </row>
        <row r="261">
          <cell r="M261" t="str">
            <v>- - - - - - - - - - - - -</v>
          </cell>
          <cell r="O261" t="str">
            <v>- - - - - - - - - - - - -</v>
          </cell>
        </row>
        <row r="262">
          <cell r="M262"/>
          <cell r="O262"/>
        </row>
        <row r="263">
          <cell r="A263" t="str">
            <v>61301200 - Prestaciones de ley</v>
          </cell>
          <cell r="L263" t="str">
            <v>61301200 - Prestaciones de ley</v>
          </cell>
          <cell r="M263">
            <v>-42510.07</v>
          </cell>
          <cell r="O263">
            <v>-459620.21</v>
          </cell>
        </row>
        <row r="264">
          <cell r="M264"/>
          <cell r="O264"/>
        </row>
        <row r="265">
          <cell r="A265" t="str">
            <v>61301004 - IMSS Administracion</v>
          </cell>
          <cell r="L265" t="str">
            <v>61301004 - IMSS Administracion</v>
          </cell>
          <cell r="M265">
            <v>-16792.900000000001</v>
          </cell>
          <cell r="O265">
            <v>-126658.12</v>
          </cell>
        </row>
        <row r="266">
          <cell r="A266" t="str">
            <v>61301005 - SAR Administracion</v>
          </cell>
          <cell r="L266" t="str">
            <v>61301005 - SAR Administracion</v>
          </cell>
          <cell r="M266">
            <v>-8165.03</v>
          </cell>
          <cell r="O266">
            <v>-106591.67999999999</v>
          </cell>
        </row>
        <row r="267">
          <cell r="A267" t="str">
            <v>61301006 - INFONAVIT Administracion</v>
          </cell>
          <cell r="L267" t="str">
            <v>61301006 - INFONAVIT Administracion</v>
          </cell>
          <cell r="M267">
            <v>-6506</v>
          </cell>
          <cell r="O267">
            <v>-88229.14</v>
          </cell>
        </row>
        <row r="268">
          <cell r="A268" t="str">
            <v>61301007 - Impuesto s/ nomina Administracion</v>
          </cell>
          <cell r="L268" t="str">
            <v>61301007 - Impuesto s/ nomina Administracion</v>
          </cell>
          <cell r="M268">
            <v>-750.2</v>
          </cell>
          <cell r="O268">
            <v>-44650.62</v>
          </cell>
        </row>
        <row r="269">
          <cell r="A269" t="str">
            <v>61301010 - Aguinaldo administración</v>
          </cell>
          <cell r="L269" t="str">
            <v>61301010 - Aguinaldo administración</v>
          </cell>
          <cell r="M269">
            <v>-1710.51</v>
          </cell>
          <cell r="O269">
            <v>-69016.08</v>
          </cell>
        </row>
        <row r="270">
          <cell r="A270" t="str">
            <v>61301011 - Prima vacacional administración</v>
          </cell>
          <cell r="L270" t="str">
            <v>61301011 - Prima vacacional administración</v>
          </cell>
          <cell r="M270">
            <v>-8585.43</v>
          </cell>
          <cell r="O270">
            <v>-24474.57</v>
          </cell>
        </row>
        <row r="271">
          <cell r="M271" t="str">
            <v>__________________</v>
          </cell>
          <cell r="O271" t="str">
            <v>__________________</v>
          </cell>
        </row>
        <row r="272">
          <cell r="A272" t="str">
            <v>Total 61301200 - Prestaciones de ley</v>
          </cell>
          <cell r="L272" t="str">
            <v>Total 61301200 - Prestaciones de ley</v>
          </cell>
          <cell r="M272">
            <v>-42510.07</v>
          </cell>
          <cell r="O272">
            <v>-459620.21</v>
          </cell>
        </row>
        <row r="273">
          <cell r="M273" t="str">
            <v>- - - - - - - - - - - - -</v>
          </cell>
          <cell r="O273" t="str">
            <v>- - - - - - - - - - - - -</v>
          </cell>
        </row>
        <row r="274">
          <cell r="M274"/>
          <cell r="O274"/>
        </row>
        <row r="275">
          <cell r="A275" t="str">
            <v>61301300 - Prestaciones Superiores</v>
          </cell>
          <cell r="L275" t="str">
            <v>61301300 - Prestaciones Superiores</v>
          </cell>
          <cell r="M275">
            <v>-6862.7</v>
          </cell>
          <cell r="O275">
            <v>-92494.75</v>
          </cell>
        </row>
        <row r="276">
          <cell r="M276"/>
          <cell r="O276"/>
        </row>
        <row r="277">
          <cell r="A277" t="str">
            <v>61301012 - Despensa administración</v>
          </cell>
          <cell r="L277" t="str">
            <v>61301012 - Despensa administración</v>
          </cell>
          <cell r="M277"/>
          <cell r="O277">
            <v>-64213.9</v>
          </cell>
        </row>
        <row r="278">
          <cell r="A278" t="str">
            <v>61301008 - Gastos medicos mayores administración</v>
          </cell>
          <cell r="L278" t="str">
            <v>61301008 - Gastos medicos mayores administración</v>
          </cell>
          <cell r="M278">
            <v>-6385.13</v>
          </cell>
          <cell r="O278">
            <v>-27216.14</v>
          </cell>
        </row>
        <row r="279">
          <cell r="A279" t="str">
            <v>61301013 - Seguro de vida administración</v>
          </cell>
          <cell r="L279" t="str">
            <v>61301013 - Seguro de vida administración</v>
          </cell>
          <cell r="M279">
            <v>-477.57</v>
          </cell>
          <cell r="O279">
            <v>-1064.71</v>
          </cell>
        </row>
        <row r="280">
          <cell r="M280" t="str">
            <v>__________________</v>
          </cell>
          <cell r="O280" t="str">
            <v>__________________</v>
          </cell>
        </row>
        <row r="281">
          <cell r="A281" t="str">
            <v>Total 61301300 - Prestaciones Superiores</v>
          </cell>
          <cell r="L281" t="str">
            <v>Total 61301300 - Prestaciones Superiores</v>
          </cell>
          <cell r="M281">
            <v>-6862.7</v>
          </cell>
          <cell r="O281">
            <v>-92494.75</v>
          </cell>
        </row>
        <row r="282">
          <cell r="M282" t="str">
            <v>- - - - - - - - - - - - -</v>
          </cell>
          <cell r="O282" t="str">
            <v>- - - - - - - - - - - - -</v>
          </cell>
        </row>
        <row r="283">
          <cell r="M283"/>
          <cell r="O283"/>
        </row>
        <row r="284">
          <cell r="A284" t="str">
            <v>61301400 - Herramientas</v>
          </cell>
          <cell r="L284" t="str">
            <v>61301400 - Herramientas</v>
          </cell>
          <cell r="M284"/>
          <cell r="O284">
            <v>-19517.68</v>
          </cell>
        </row>
        <row r="285">
          <cell r="M285"/>
          <cell r="O285"/>
        </row>
        <row r="286">
          <cell r="A286" t="str">
            <v>61301014 - Gasolina Administración</v>
          </cell>
          <cell r="L286" t="str">
            <v>61301014 - Gasolina Administración</v>
          </cell>
          <cell r="M286"/>
          <cell r="O286">
            <v>-14338.41</v>
          </cell>
        </row>
        <row r="287">
          <cell r="A287" t="str">
            <v>61301015 - Telefono Administración</v>
          </cell>
          <cell r="L287" t="str">
            <v>61301015 - Telefono Administración</v>
          </cell>
          <cell r="M287"/>
          <cell r="O287">
            <v>-2104.27</v>
          </cell>
        </row>
        <row r="288">
          <cell r="A288" t="str">
            <v>61301016 - Uniformes Administración</v>
          </cell>
          <cell r="L288" t="str">
            <v>61301016 - Uniformes Administración</v>
          </cell>
          <cell r="M288"/>
          <cell r="O288">
            <v>-3075</v>
          </cell>
        </row>
        <row r="289">
          <cell r="M289" t="str">
            <v>__________________</v>
          </cell>
          <cell r="O289" t="str">
            <v>__________________</v>
          </cell>
        </row>
        <row r="290">
          <cell r="A290" t="str">
            <v>Total 61301400 - Herramientas</v>
          </cell>
          <cell r="L290" t="str">
            <v>Total 61301400 - Herramientas</v>
          </cell>
          <cell r="M290"/>
          <cell r="O290">
            <v>-19517.68</v>
          </cell>
        </row>
        <row r="291">
          <cell r="M291" t="str">
            <v>- - - - - - - - - - - - -</v>
          </cell>
          <cell r="O291" t="str">
            <v>- - - - - - - - - - - - -</v>
          </cell>
        </row>
        <row r="292">
          <cell r="M292"/>
          <cell r="O292"/>
        </row>
        <row r="293">
          <cell r="A293" t="str">
            <v>61301500 - Gratificaciones</v>
          </cell>
          <cell r="L293" t="str">
            <v>61301500 - Gratificaciones</v>
          </cell>
          <cell r="M293">
            <v>-44530</v>
          </cell>
          <cell r="O293">
            <v>-1500</v>
          </cell>
        </row>
        <row r="294">
          <cell r="M294"/>
          <cell r="O294"/>
        </row>
        <row r="295">
          <cell r="A295" t="str">
            <v>61301017 - Bono administracón</v>
          </cell>
          <cell r="L295" t="str">
            <v>61301017 - Bono administracón</v>
          </cell>
          <cell r="M295">
            <v>-44530</v>
          </cell>
          <cell r="O295">
            <v>-1500</v>
          </cell>
        </row>
        <row r="296">
          <cell r="M296" t="str">
            <v>__________________</v>
          </cell>
          <cell r="O296" t="str">
            <v>__________________</v>
          </cell>
        </row>
        <row r="297">
          <cell r="A297" t="str">
            <v>Total 61301500 - Gratificaciones</v>
          </cell>
          <cell r="L297" t="str">
            <v>Total 61301500 - Gratificaciones</v>
          </cell>
          <cell r="M297">
            <v>-44530</v>
          </cell>
          <cell r="O297">
            <v>-1500</v>
          </cell>
        </row>
        <row r="298">
          <cell r="M298" t="str">
            <v>- - - - - - - - - - - - -</v>
          </cell>
          <cell r="O298" t="str">
            <v>- - - - - - - - - - - - -</v>
          </cell>
        </row>
        <row r="299">
          <cell r="M299"/>
          <cell r="O299"/>
        </row>
        <row r="300">
          <cell r="M300" t="str">
            <v>__________________</v>
          </cell>
          <cell r="O300" t="str">
            <v>__________________</v>
          </cell>
        </row>
        <row r="301">
          <cell r="A301" t="str">
            <v>Total 61300000 - Personal de administración</v>
          </cell>
          <cell r="L301" t="str">
            <v>Total 61300000 - Personal de administración</v>
          </cell>
          <cell r="M301">
            <v>-792388.94</v>
          </cell>
          <cell r="O301">
            <v>-3319501.52</v>
          </cell>
        </row>
        <row r="302">
          <cell r="M302" t="str">
            <v>- - - - - - - - - - - - -</v>
          </cell>
          <cell r="O302" t="str">
            <v>- - - - - - - - - - - - -</v>
          </cell>
        </row>
        <row r="303">
          <cell r="M303"/>
          <cell r="O303"/>
        </row>
        <row r="304">
          <cell r="A304" t="str">
            <v>61302000 - Herramientas administrativas</v>
          </cell>
          <cell r="L304" t="str">
            <v>61302000 - Herramientas administrativas</v>
          </cell>
          <cell r="M304">
            <v>-47700.639999999999</v>
          </cell>
          <cell r="O304">
            <v>-191716.17</v>
          </cell>
        </row>
        <row r="305">
          <cell r="M305"/>
          <cell r="O305"/>
        </row>
        <row r="306">
          <cell r="A306" t="str">
            <v>61302100 - Sofware administrativo</v>
          </cell>
          <cell r="L306" t="str">
            <v>61302100 - Sofware administrativo</v>
          </cell>
          <cell r="M306">
            <v>-47700.639999999999</v>
          </cell>
          <cell r="O306">
            <v>-191716.17</v>
          </cell>
        </row>
        <row r="307">
          <cell r="M307"/>
          <cell r="O307"/>
        </row>
        <row r="308">
          <cell r="A308" t="str">
            <v>61302001 - Soporte y programación</v>
          </cell>
          <cell r="L308" t="str">
            <v>61302001 - Soporte y programación</v>
          </cell>
          <cell r="M308">
            <v>-38367.589999999997</v>
          </cell>
          <cell r="O308">
            <v>-176444.22</v>
          </cell>
        </row>
        <row r="309">
          <cell r="A309" t="str">
            <v>61302002 - Mantenimiento software</v>
          </cell>
          <cell r="L309" t="str">
            <v>61302002 - Mantenimiento software</v>
          </cell>
          <cell r="M309">
            <v>-9333.0499999999993</v>
          </cell>
          <cell r="O309">
            <v>-15271.95</v>
          </cell>
        </row>
        <row r="310">
          <cell r="A310" t="str">
            <v>61302003 - Compra de licencias para software</v>
          </cell>
          <cell r="L310" t="str">
            <v>61302003 - Compra de licencias para software</v>
          </cell>
          <cell r="M310"/>
          <cell r="O310"/>
        </row>
        <row r="311">
          <cell r="M311" t="str">
            <v>__________________</v>
          </cell>
          <cell r="O311" t="str">
            <v>__________________</v>
          </cell>
        </row>
        <row r="312">
          <cell r="A312" t="str">
            <v>Total 61302100 - Sofware administrativo</v>
          </cell>
          <cell r="L312" t="str">
            <v>Total 61302100 - Sofware administrativo</v>
          </cell>
          <cell r="M312">
            <v>-47700.639999999999</v>
          </cell>
          <cell r="O312">
            <v>-191716.17</v>
          </cell>
        </row>
        <row r="313">
          <cell r="M313" t="str">
            <v>- - - - - - - - - - - - -</v>
          </cell>
          <cell r="O313" t="str">
            <v>- - - - - - - - - - - - -</v>
          </cell>
        </row>
        <row r="314">
          <cell r="M314"/>
          <cell r="O314"/>
        </row>
        <row r="315">
          <cell r="M315" t="str">
            <v>__________________</v>
          </cell>
          <cell r="O315" t="str">
            <v>__________________</v>
          </cell>
        </row>
        <row r="316">
          <cell r="A316" t="str">
            <v>Total 61302000 - Herramientas administrativas</v>
          </cell>
          <cell r="L316" t="str">
            <v>Total 61302000 - Herramientas administrativas</v>
          </cell>
          <cell r="M316">
            <v>-47700.639999999999</v>
          </cell>
          <cell r="O316">
            <v>-191716.17</v>
          </cell>
        </row>
        <row r="317">
          <cell r="M317" t="str">
            <v>- - - - - - - - - - - - -</v>
          </cell>
          <cell r="O317" t="str">
            <v>- - - - - - - - - - - - -</v>
          </cell>
        </row>
        <row r="318">
          <cell r="M318"/>
          <cell r="O318"/>
        </row>
        <row r="319">
          <cell r="A319" t="str">
            <v>61303000 - Depreciaciones y Amortizaciones</v>
          </cell>
          <cell r="L319" t="str">
            <v>61303000 - Depreciaciones y Amortizaciones</v>
          </cell>
          <cell r="M319">
            <v>-24615</v>
          </cell>
          <cell r="O319">
            <v>-86976.66</v>
          </cell>
        </row>
        <row r="320">
          <cell r="M320"/>
          <cell r="O320"/>
        </row>
        <row r="321">
          <cell r="A321" t="str">
            <v>61303100 - Depresiaciones equipo administrativo</v>
          </cell>
          <cell r="L321" t="str">
            <v>61303100 - Depresiaciones equipo administrativo</v>
          </cell>
          <cell r="M321">
            <v>-24615</v>
          </cell>
          <cell r="O321">
            <v>-86976.66</v>
          </cell>
        </row>
        <row r="322">
          <cell r="M322"/>
          <cell r="O322"/>
        </row>
        <row r="323">
          <cell r="A323" t="str">
            <v>61303002 - Depreciación mobiliario de oficina</v>
          </cell>
          <cell r="L323" t="str">
            <v>61303002 - Depreciación mobiliario de oficina</v>
          </cell>
          <cell r="M323">
            <v>-6821.55</v>
          </cell>
          <cell r="O323">
            <v>-27286.2</v>
          </cell>
        </row>
        <row r="324">
          <cell r="A324" t="str">
            <v>61303001 - Depreciación equipo de cómputo</v>
          </cell>
          <cell r="L324" t="str">
            <v>61303001 - Depreciación equipo de cómputo</v>
          </cell>
          <cell r="M324">
            <v>-17793.45</v>
          </cell>
          <cell r="O324">
            <v>-59690.46</v>
          </cell>
        </row>
        <row r="325">
          <cell r="M325" t="str">
            <v>__________________</v>
          </cell>
          <cell r="O325" t="str">
            <v>__________________</v>
          </cell>
        </row>
        <row r="326">
          <cell r="A326" t="str">
            <v>Total 61303100 - Depresiaciones equipo administrativo</v>
          </cell>
          <cell r="L326" t="str">
            <v>Total 61303100 - Depresiaciones equipo administrativo</v>
          </cell>
          <cell r="M326">
            <v>-24615</v>
          </cell>
          <cell r="O326">
            <v>-86976.66</v>
          </cell>
        </row>
        <row r="327">
          <cell r="M327" t="str">
            <v>- - - - - - - - - - - - -</v>
          </cell>
          <cell r="O327" t="str">
            <v>- - - - - - - - - - - - -</v>
          </cell>
        </row>
        <row r="328">
          <cell r="M328"/>
          <cell r="O328"/>
        </row>
        <row r="329">
          <cell r="M329" t="str">
            <v>__________________</v>
          </cell>
          <cell r="O329" t="str">
            <v>__________________</v>
          </cell>
        </row>
        <row r="330">
          <cell r="A330" t="str">
            <v>Total 61303000 - Depreciaciones y Amortizaciones</v>
          </cell>
          <cell r="L330" t="str">
            <v>Total 61303000 - Depreciaciones y Amortizaciones</v>
          </cell>
          <cell r="M330">
            <v>-24615</v>
          </cell>
          <cell r="O330">
            <v>-86976.66</v>
          </cell>
        </row>
        <row r="331">
          <cell r="M331" t="str">
            <v>- - - - - - - - - - - - -</v>
          </cell>
          <cell r="O331" t="str">
            <v>- - - - - - - - - - - - -</v>
          </cell>
        </row>
        <row r="332">
          <cell r="M332"/>
          <cell r="O332"/>
        </row>
        <row r="333">
          <cell r="A333" t="str">
            <v>61304000 - Gastos de Oficinas</v>
          </cell>
          <cell r="L333" t="str">
            <v>61304000 - Gastos de Oficinas</v>
          </cell>
          <cell r="M333">
            <v>-381475.63</v>
          </cell>
          <cell r="O333">
            <v>-1701361.5</v>
          </cell>
        </row>
        <row r="334">
          <cell r="M334"/>
          <cell r="O334"/>
        </row>
        <row r="335">
          <cell r="A335" t="str">
            <v>61304100 - Oficinas</v>
          </cell>
          <cell r="L335" t="str">
            <v>61304100 - Oficinas</v>
          </cell>
          <cell r="M335">
            <v>-330275.63</v>
          </cell>
          <cell r="O335">
            <v>-1694851.5</v>
          </cell>
        </row>
        <row r="336">
          <cell r="M336"/>
          <cell r="O336"/>
        </row>
        <row r="337">
          <cell r="A337" t="str">
            <v>61601001 - Renta oficinas</v>
          </cell>
          <cell r="L337" t="str">
            <v>61601001 - Renta oficinas</v>
          </cell>
          <cell r="M337">
            <v>-299922</v>
          </cell>
          <cell r="O337">
            <v>-1545833.53</v>
          </cell>
        </row>
        <row r="338">
          <cell r="A338" t="str">
            <v>61601002 - Teléfono e internet oficina</v>
          </cell>
          <cell r="L338" t="str">
            <v>61601002 - Teléfono e internet oficina</v>
          </cell>
          <cell r="M338">
            <v>-3861</v>
          </cell>
          <cell r="O338">
            <v>-44026.31</v>
          </cell>
        </row>
        <row r="339">
          <cell r="A339" t="str">
            <v>61601003 - Alarma oficina</v>
          </cell>
          <cell r="L339" t="str">
            <v>61601003 - Alarma oficina</v>
          </cell>
          <cell r="M339"/>
          <cell r="O339">
            <v>-8467.6200000000008</v>
          </cell>
        </row>
        <row r="340">
          <cell r="A340" t="str">
            <v>61601004 - Luz oficina</v>
          </cell>
          <cell r="L340" t="str">
            <v>61601004 - Luz oficina</v>
          </cell>
          <cell r="M340"/>
          <cell r="O340">
            <v>-8583.2000000000007</v>
          </cell>
        </row>
        <row r="341">
          <cell r="A341" t="str">
            <v>61601007 - Agua oficina</v>
          </cell>
          <cell r="L341" t="str">
            <v>61601007 - Agua oficina</v>
          </cell>
          <cell r="M341"/>
          <cell r="O341">
            <v>-5403.76</v>
          </cell>
        </row>
        <row r="342">
          <cell r="A342" t="str">
            <v>61601005 - Limpieza oficina</v>
          </cell>
          <cell r="L342" t="str">
            <v>61601005 - Limpieza oficina</v>
          </cell>
          <cell r="M342"/>
          <cell r="O342">
            <v>-78415.63</v>
          </cell>
        </row>
        <row r="343">
          <cell r="A343" t="str">
            <v>61601006 - Mantenimiento de instalaciones oficina</v>
          </cell>
          <cell r="L343" t="str">
            <v>61601006 - Mantenimiento de instalaciones oficina</v>
          </cell>
          <cell r="M343">
            <v>-26492.63</v>
          </cell>
          <cell r="O343">
            <v>-4121.45</v>
          </cell>
        </row>
        <row r="344">
          <cell r="A344" t="str">
            <v>61304002 - Mobiliario menor para oficina</v>
          </cell>
          <cell r="L344" t="str">
            <v>61304002 - Mobiliario menor para oficina</v>
          </cell>
          <cell r="M344"/>
          <cell r="O344"/>
        </row>
        <row r="345">
          <cell r="A345" t="str">
            <v>61304003 - Seguro de establecimiento y robo oficinas</v>
          </cell>
          <cell r="L345" t="str">
            <v>61304003 - Seguro de establecimiento y robo oficinas</v>
          </cell>
          <cell r="M345"/>
          <cell r="O345"/>
        </row>
        <row r="346">
          <cell r="M346" t="str">
            <v>__________________</v>
          </cell>
          <cell r="O346" t="str">
            <v>__________________</v>
          </cell>
        </row>
        <row r="347">
          <cell r="A347" t="str">
            <v>Total 61304100 - Oficinas</v>
          </cell>
          <cell r="L347" t="str">
            <v>Total 61304100 - Oficinas</v>
          </cell>
          <cell r="M347">
            <v>-330275.63</v>
          </cell>
          <cell r="O347">
            <v>-1694851.5</v>
          </cell>
        </row>
        <row r="348">
          <cell r="M348" t="str">
            <v>- - - - - - - - - - - - -</v>
          </cell>
          <cell r="O348" t="str">
            <v>- - - - - - - - - - - - -</v>
          </cell>
        </row>
        <row r="349">
          <cell r="M349"/>
          <cell r="O349"/>
        </row>
        <row r="350">
          <cell r="A350" t="str">
            <v>61304200 - Donativos</v>
          </cell>
          <cell r="L350" t="str">
            <v>61304200 - Donativos</v>
          </cell>
          <cell r="M350">
            <v>-51200</v>
          </cell>
          <cell r="O350">
            <v>-6510</v>
          </cell>
        </row>
        <row r="351">
          <cell r="M351"/>
          <cell r="O351"/>
        </row>
        <row r="352">
          <cell r="A352" t="str">
            <v>61304201 - Donativos</v>
          </cell>
          <cell r="L352" t="str">
            <v>61304201 - Donativos</v>
          </cell>
          <cell r="M352">
            <v>-51200</v>
          </cell>
          <cell r="O352">
            <v>-6510</v>
          </cell>
        </row>
        <row r="353">
          <cell r="M353" t="str">
            <v>__________________</v>
          </cell>
          <cell r="O353" t="str">
            <v>__________________</v>
          </cell>
        </row>
        <row r="354">
          <cell r="A354" t="str">
            <v>Total 61304200 - Donativos</v>
          </cell>
          <cell r="L354" t="str">
            <v>Total 61304200 - Donativos</v>
          </cell>
          <cell r="M354">
            <v>-51200</v>
          </cell>
          <cell r="O354">
            <v>-6510</v>
          </cell>
        </row>
        <row r="355">
          <cell r="M355" t="str">
            <v>- - - - - - - - - - - - -</v>
          </cell>
          <cell r="O355" t="str">
            <v>- - - - - - - - - - - - -</v>
          </cell>
        </row>
        <row r="356">
          <cell r="M356"/>
          <cell r="O356"/>
        </row>
        <row r="357">
          <cell r="M357" t="str">
            <v>__________________</v>
          </cell>
          <cell r="O357" t="str">
            <v>__________________</v>
          </cell>
        </row>
        <row r="358">
          <cell r="A358" t="str">
            <v>Total 61304000 - Gastos de Oficinas</v>
          </cell>
          <cell r="L358" t="str">
            <v>Total 61304000 - Gastos de Oficinas</v>
          </cell>
          <cell r="M358">
            <v>-381475.63</v>
          </cell>
          <cell r="O358">
            <v>-1701361.5</v>
          </cell>
        </row>
        <row r="359">
          <cell r="M359" t="str">
            <v>- - - - - - - - - - - - -</v>
          </cell>
          <cell r="O359" t="str">
            <v>- - - - - - - - - - - - -</v>
          </cell>
        </row>
        <row r="360">
          <cell r="M360"/>
          <cell r="O360"/>
        </row>
        <row r="361">
          <cell r="A361" t="str">
            <v>61304001 - Gastos Varios - Gastos de Administración</v>
          </cell>
          <cell r="L361" t="str">
            <v>61304001 - Gastos Varios - Gastos de Administración</v>
          </cell>
          <cell r="M361">
            <v>-6089.66</v>
          </cell>
          <cell r="O361">
            <v>-23438.93</v>
          </cell>
        </row>
        <row r="362">
          <cell r="M362" t="str">
            <v>__________________</v>
          </cell>
          <cell r="O362" t="str">
            <v>__________________</v>
          </cell>
        </row>
        <row r="363">
          <cell r="A363" t="str">
            <v>Total 61000000 - Gastos de Administración</v>
          </cell>
          <cell r="L363" t="str">
            <v>Total 61000000 - Gastos de Administración</v>
          </cell>
          <cell r="M363">
            <v>-1252269.8700000001</v>
          </cell>
          <cell r="O363">
            <v>-5322994.78</v>
          </cell>
        </row>
        <row r="364">
          <cell r="M364" t="str">
            <v>- - - - - - - - - - - - -</v>
          </cell>
          <cell r="O364" t="str">
            <v>- - - - - - - - - - - - -</v>
          </cell>
        </row>
        <row r="365">
          <cell r="M365"/>
          <cell r="O365"/>
        </row>
        <row r="366">
          <cell r="A366" t="str">
            <v>61700000 - Recursos Humanos</v>
          </cell>
          <cell r="L366" t="str">
            <v>61700000 - Recursos Humanos</v>
          </cell>
          <cell r="M366">
            <v>-537263.79</v>
          </cell>
          <cell r="O366">
            <v>-1759325.79</v>
          </cell>
        </row>
        <row r="367">
          <cell r="M367"/>
          <cell r="O367"/>
        </row>
        <row r="368">
          <cell r="A368" t="str">
            <v>61702000 - Personal de Recursos Humanos</v>
          </cell>
          <cell r="L368" t="str">
            <v>61702000 - Personal de Recursos Humanos</v>
          </cell>
          <cell r="M368">
            <v>-474440.34</v>
          </cell>
          <cell r="O368">
            <v>-1421740.46</v>
          </cell>
        </row>
        <row r="369">
          <cell r="M369"/>
          <cell r="O369"/>
        </row>
        <row r="370">
          <cell r="A370" t="str">
            <v>61702100 - Remuneraciones</v>
          </cell>
          <cell r="L370" t="str">
            <v>61702100 - Remuneraciones</v>
          </cell>
          <cell r="M370">
            <v>-442922.25</v>
          </cell>
          <cell r="O370">
            <v>-1007158.26</v>
          </cell>
        </row>
        <row r="371">
          <cell r="M371"/>
          <cell r="O371"/>
        </row>
        <row r="372">
          <cell r="A372" t="str">
            <v>61702101 - Sueldos recursos humanos</v>
          </cell>
          <cell r="L372" t="str">
            <v>61702101 - Sueldos recursos humanos</v>
          </cell>
          <cell r="M372">
            <v>-195105.91</v>
          </cell>
          <cell r="O372">
            <v>-918818.12</v>
          </cell>
        </row>
        <row r="373">
          <cell r="A373" t="str">
            <v>61702103 - Consultoria en recursos humanos</v>
          </cell>
          <cell r="L373" t="str">
            <v>61702103 - Consultoria en recursos humanos</v>
          </cell>
          <cell r="M373">
            <v>-247816.34</v>
          </cell>
          <cell r="O373">
            <v>-88340.14</v>
          </cell>
        </row>
        <row r="374">
          <cell r="M374" t="str">
            <v>__________________</v>
          </cell>
          <cell r="O374" t="str">
            <v>__________________</v>
          </cell>
        </row>
        <row r="375">
          <cell r="A375" t="str">
            <v>Total 61702100 - Remuneraciones</v>
          </cell>
          <cell r="L375" t="str">
            <v>Total 61702100 - Remuneraciones</v>
          </cell>
          <cell r="M375">
            <v>-442922.25</v>
          </cell>
          <cell r="O375">
            <v>-1007158.26</v>
          </cell>
        </row>
        <row r="376">
          <cell r="M376" t="str">
            <v>- - - - - - - - - - - - -</v>
          </cell>
          <cell r="O376" t="str">
            <v>- - - - - - - - - - - - -</v>
          </cell>
        </row>
        <row r="377">
          <cell r="M377"/>
          <cell r="O377"/>
        </row>
        <row r="378">
          <cell r="A378" t="str">
            <v>61703100 - Prestaciones de ley</v>
          </cell>
          <cell r="L378" t="str">
            <v>61703100 - Prestaciones de ley</v>
          </cell>
          <cell r="M378">
            <v>-27357.94</v>
          </cell>
          <cell r="O378">
            <v>-231018.27</v>
          </cell>
        </row>
        <row r="379">
          <cell r="M379"/>
          <cell r="O379"/>
        </row>
        <row r="380">
          <cell r="A380" t="str">
            <v>61703101 - IMSS recursos humanos</v>
          </cell>
          <cell r="L380" t="str">
            <v>61703101 - IMSS recursos humanos</v>
          </cell>
          <cell r="M380">
            <v>-12339.61</v>
          </cell>
          <cell r="O380">
            <v>-56591.519999999997</v>
          </cell>
        </row>
        <row r="381">
          <cell r="A381" t="str">
            <v>61703102 - SAR recursos humanos</v>
          </cell>
          <cell r="L381" t="str">
            <v>61703102 - SAR recursos humanos</v>
          </cell>
          <cell r="M381">
            <v>-8111.21</v>
          </cell>
          <cell r="O381">
            <v>-54541.56</v>
          </cell>
        </row>
        <row r="382">
          <cell r="A382" t="str">
            <v>61703103 - INFONAVIT recursos humanos</v>
          </cell>
          <cell r="L382" t="str">
            <v>61703103 - INFONAVIT recursos humanos</v>
          </cell>
          <cell r="M382">
            <v>-6463.12</v>
          </cell>
          <cell r="O382">
            <v>-37098.870000000003</v>
          </cell>
        </row>
        <row r="383">
          <cell r="A383" t="str">
            <v>61703104 - Impuesto s/ nomina recursos humanos</v>
          </cell>
          <cell r="L383" t="str">
            <v>61703104 - Impuesto s/ nomina recursos humanos</v>
          </cell>
          <cell r="M383"/>
          <cell r="O383">
            <v>-27312.39</v>
          </cell>
        </row>
        <row r="384">
          <cell r="A384" t="str">
            <v>61703105 - Aguinaldo recursos humanos</v>
          </cell>
          <cell r="L384" t="str">
            <v>61703105 - Aguinaldo recursos humanos</v>
          </cell>
          <cell r="M384"/>
          <cell r="O384">
            <v>-39219.040000000001</v>
          </cell>
        </row>
        <row r="385">
          <cell r="A385" t="str">
            <v>61703106 - Prima vacacional recursos humanos</v>
          </cell>
          <cell r="L385" t="str">
            <v>61703106 - Prima vacacional recursos humanos</v>
          </cell>
          <cell r="M385">
            <v>-444</v>
          </cell>
          <cell r="O385">
            <v>-16254.89</v>
          </cell>
        </row>
        <row r="386">
          <cell r="M386" t="str">
            <v>__________________</v>
          </cell>
          <cell r="O386" t="str">
            <v>__________________</v>
          </cell>
        </row>
        <row r="387">
          <cell r="A387" t="str">
            <v>Total 61703100 - Prestaciones de ley</v>
          </cell>
          <cell r="L387" t="str">
            <v>Total 61703100 - Prestaciones de ley</v>
          </cell>
          <cell r="M387">
            <v>-27357.94</v>
          </cell>
          <cell r="O387">
            <v>-231018.27</v>
          </cell>
        </row>
        <row r="388">
          <cell r="M388" t="str">
            <v>- - - - - - - - - - - - -</v>
          </cell>
          <cell r="O388" t="str">
            <v>- - - - - - - - - - - - -</v>
          </cell>
        </row>
        <row r="389">
          <cell r="M389"/>
          <cell r="O389"/>
        </row>
        <row r="390">
          <cell r="A390" t="str">
            <v>61704100 - Prestaciones Superiores</v>
          </cell>
          <cell r="L390" t="str">
            <v>61704100 - Prestaciones Superiores</v>
          </cell>
          <cell r="M390">
            <v>-4160.1499999999996</v>
          </cell>
          <cell r="O390">
            <v>-35799.21</v>
          </cell>
        </row>
        <row r="391">
          <cell r="M391"/>
          <cell r="O391"/>
        </row>
        <row r="392">
          <cell r="A392" t="str">
            <v>61704101 - Despensa Recursos Humanos</v>
          </cell>
          <cell r="L392" t="str">
            <v>61704101 - Despensa Recursos Humanos</v>
          </cell>
          <cell r="M392"/>
          <cell r="O392">
            <v>-19500</v>
          </cell>
        </row>
        <row r="393">
          <cell r="A393" t="str">
            <v>61704102 - Seguro de gastos medicos recursos humanos</v>
          </cell>
          <cell r="L393" t="str">
            <v>61704102 - Seguro de gastos medicos recursos humanos</v>
          </cell>
          <cell r="M393">
            <v>-3797.72</v>
          </cell>
          <cell r="O393">
            <v>-14575.38</v>
          </cell>
        </row>
        <row r="394">
          <cell r="A394" t="str">
            <v>61704103 - Seguro de vida recursos humanos</v>
          </cell>
          <cell r="L394" t="str">
            <v>61704103 - Seguro de vida recursos humanos</v>
          </cell>
          <cell r="M394">
            <v>-362.43</v>
          </cell>
          <cell r="O394">
            <v>-1723.83</v>
          </cell>
        </row>
        <row r="395">
          <cell r="M395" t="str">
            <v>__________________</v>
          </cell>
          <cell r="O395" t="str">
            <v>__________________</v>
          </cell>
        </row>
        <row r="396">
          <cell r="A396" t="str">
            <v>Total 61704100 - Prestaciones Superiores</v>
          </cell>
          <cell r="L396" t="str">
            <v>Total 61704100 - Prestaciones Superiores</v>
          </cell>
          <cell r="M396">
            <v>-4160.1499999999996</v>
          </cell>
          <cell r="O396">
            <v>-35799.21</v>
          </cell>
        </row>
        <row r="397">
          <cell r="M397" t="str">
            <v>- - - - - - - - - - - - -</v>
          </cell>
          <cell r="O397" t="str">
            <v>- - - - - - - - - - - - -</v>
          </cell>
        </row>
        <row r="398">
          <cell r="M398"/>
          <cell r="O398"/>
        </row>
        <row r="399">
          <cell r="A399" t="str">
            <v>61705100 - Herramientas</v>
          </cell>
          <cell r="L399" t="str">
            <v>61705100 - Herramientas</v>
          </cell>
          <cell r="M399"/>
          <cell r="O399">
            <v>-14738.4</v>
          </cell>
        </row>
        <row r="400">
          <cell r="M400"/>
          <cell r="O400"/>
        </row>
        <row r="401">
          <cell r="A401" t="str">
            <v>61705101 - Gasolina recursos humanos</v>
          </cell>
          <cell r="L401" t="str">
            <v>61705101 - Gasolina recursos humanos</v>
          </cell>
          <cell r="M401"/>
          <cell r="O401">
            <v>-10390.1</v>
          </cell>
        </row>
        <row r="402">
          <cell r="A402" t="str">
            <v>61705102 - Telefono Recursos Humanos</v>
          </cell>
          <cell r="L402" t="str">
            <v>61705102 - Telefono Recursos Humanos</v>
          </cell>
          <cell r="M402"/>
          <cell r="O402">
            <v>-4348.3</v>
          </cell>
        </row>
        <row r="403">
          <cell r="M403" t="str">
            <v>__________________</v>
          </cell>
          <cell r="O403" t="str">
            <v>__________________</v>
          </cell>
        </row>
        <row r="404">
          <cell r="A404" t="str">
            <v>Total 61705100 - Herramientas</v>
          </cell>
          <cell r="L404" t="str">
            <v>Total 61705100 - Herramientas</v>
          </cell>
          <cell r="M404"/>
          <cell r="O404">
            <v>-14738.4</v>
          </cell>
        </row>
        <row r="405">
          <cell r="M405" t="str">
            <v>- - - - - - - - - - - - -</v>
          </cell>
          <cell r="O405" t="str">
            <v>- - - - - - - - - - - - -</v>
          </cell>
        </row>
        <row r="406">
          <cell r="M406"/>
          <cell r="O406"/>
        </row>
        <row r="407">
          <cell r="A407" t="str">
            <v>61706100 - Gratificaciones</v>
          </cell>
          <cell r="L407" t="str">
            <v>61706100 - Gratificaciones</v>
          </cell>
          <cell r="M407"/>
          <cell r="O407">
            <v>-133026.32</v>
          </cell>
        </row>
        <row r="408">
          <cell r="M408"/>
          <cell r="O408"/>
        </row>
        <row r="409">
          <cell r="A409" t="str">
            <v>61706101 - Bono recursos humanos</v>
          </cell>
          <cell r="L409" t="str">
            <v>61706101 - Bono recursos humanos</v>
          </cell>
          <cell r="M409"/>
          <cell r="O409">
            <v>-133026.32</v>
          </cell>
        </row>
        <row r="410">
          <cell r="M410" t="str">
            <v>__________________</v>
          </cell>
          <cell r="O410" t="str">
            <v>__________________</v>
          </cell>
        </row>
        <row r="411">
          <cell r="A411" t="str">
            <v>Total 61706100 - Gratificaciones</v>
          </cell>
          <cell r="L411" t="str">
            <v>Total 61706100 - Gratificaciones</v>
          </cell>
          <cell r="M411"/>
          <cell r="O411">
            <v>-133026.32</v>
          </cell>
        </row>
        <row r="412">
          <cell r="M412" t="str">
            <v>- - - - - - - - - - - - -</v>
          </cell>
          <cell r="O412" t="str">
            <v>- - - - - - - - - - - - -</v>
          </cell>
        </row>
        <row r="413">
          <cell r="M413"/>
          <cell r="O413"/>
        </row>
        <row r="414">
          <cell r="M414" t="str">
            <v>__________________</v>
          </cell>
          <cell r="O414" t="str">
            <v>__________________</v>
          </cell>
        </row>
        <row r="415">
          <cell r="A415" t="str">
            <v>Total 61702000 - Personal de Recursos Humanos</v>
          </cell>
          <cell r="L415" t="str">
            <v>Total 61702000 - Personal de Recursos Humanos</v>
          </cell>
          <cell r="M415">
            <v>-474440.34</v>
          </cell>
          <cell r="O415">
            <v>-1421740.46</v>
          </cell>
        </row>
        <row r="416">
          <cell r="M416" t="str">
            <v>- - - - - - - - - - - - -</v>
          </cell>
          <cell r="O416" t="str">
            <v>- - - - - - - - - - - - -</v>
          </cell>
        </row>
        <row r="417">
          <cell r="M417"/>
          <cell r="O417"/>
        </row>
        <row r="418">
          <cell r="A418" t="str">
            <v>61710000 - Gastos de Recursos Humanos</v>
          </cell>
          <cell r="L418" t="str">
            <v>61710000 - Gastos de Recursos Humanos</v>
          </cell>
          <cell r="M418">
            <v>-6921.84</v>
          </cell>
          <cell r="O418">
            <v>-24208.17</v>
          </cell>
        </row>
        <row r="419">
          <cell r="M419"/>
          <cell r="O419"/>
        </row>
        <row r="420">
          <cell r="A420" t="str">
            <v>61710100 - Capacitación</v>
          </cell>
          <cell r="L420" t="str">
            <v>61710100 - Capacitación</v>
          </cell>
          <cell r="M420">
            <v>-6921.84</v>
          </cell>
          <cell r="O420">
            <v>-24208.17</v>
          </cell>
        </row>
        <row r="421">
          <cell r="M421"/>
          <cell r="O421"/>
        </row>
        <row r="422">
          <cell r="A422" t="str">
            <v>61710103 - Salones y mobiliario capacitaciión</v>
          </cell>
          <cell r="L422" t="str">
            <v>61710103 - Salones y mobiliario capacitaciión</v>
          </cell>
          <cell r="M422"/>
          <cell r="O422">
            <v>-24208.17</v>
          </cell>
        </row>
        <row r="423">
          <cell r="A423" t="str">
            <v>61710104 - Catering capacitación</v>
          </cell>
          <cell r="L423" t="str">
            <v>61710104 - Catering capacitación</v>
          </cell>
          <cell r="M423">
            <v>-6921.84</v>
          </cell>
          <cell r="O423"/>
        </row>
        <row r="424">
          <cell r="A424" t="str">
            <v>61710106 - Viaticos capacitación</v>
          </cell>
          <cell r="L424" t="str">
            <v>61710106 - Viaticos capacitación</v>
          </cell>
          <cell r="M424"/>
          <cell r="O424"/>
        </row>
        <row r="425">
          <cell r="M425" t="str">
            <v>__________________</v>
          </cell>
          <cell r="O425" t="str">
            <v>__________________</v>
          </cell>
        </row>
        <row r="426">
          <cell r="A426" t="str">
            <v>Total 61710100 - Capacitación</v>
          </cell>
          <cell r="L426" t="str">
            <v>Total 61710100 - Capacitación</v>
          </cell>
          <cell r="M426">
            <v>-6921.84</v>
          </cell>
          <cell r="O426">
            <v>-24208.17</v>
          </cell>
        </row>
        <row r="427">
          <cell r="M427" t="str">
            <v>- - - - - - - - - - - - -</v>
          </cell>
          <cell r="O427" t="str">
            <v>- - - - - - - - - - - - -</v>
          </cell>
        </row>
        <row r="428">
          <cell r="M428"/>
          <cell r="O428"/>
        </row>
        <row r="429">
          <cell r="M429" t="str">
            <v>__________________</v>
          </cell>
          <cell r="O429" t="str">
            <v>__________________</v>
          </cell>
        </row>
        <row r="430">
          <cell r="A430" t="str">
            <v>Total 61710000 - Gastos de Recursos Humanos</v>
          </cell>
          <cell r="L430" t="str">
            <v>Total 61710000 - Gastos de Recursos Humanos</v>
          </cell>
          <cell r="M430">
            <v>-6921.84</v>
          </cell>
          <cell r="O430">
            <v>-24208.17</v>
          </cell>
        </row>
        <row r="431">
          <cell r="M431" t="str">
            <v>- - - - - - - - - - - - -</v>
          </cell>
          <cell r="O431" t="str">
            <v>- - - - - - - - - - - - -</v>
          </cell>
        </row>
        <row r="432">
          <cell r="M432"/>
          <cell r="O432"/>
        </row>
        <row r="433">
          <cell r="A433" t="str">
            <v>61511000 - Recursos humanos</v>
          </cell>
          <cell r="L433" t="str">
            <v>61511000 - Recursos humanos</v>
          </cell>
          <cell r="M433">
            <v>-55901.61</v>
          </cell>
          <cell r="O433">
            <v>-313377.15999999997</v>
          </cell>
        </row>
        <row r="434">
          <cell r="M434"/>
          <cell r="O434"/>
        </row>
        <row r="435">
          <cell r="A435" t="str">
            <v>61511002 - Selección de personal</v>
          </cell>
          <cell r="L435" t="str">
            <v>61511002 - Selección de personal</v>
          </cell>
          <cell r="M435">
            <v>-38193.269999999997</v>
          </cell>
          <cell r="O435">
            <v>-284501.57</v>
          </cell>
        </row>
        <row r="436">
          <cell r="A436" t="str">
            <v>61511003 - Capacitación de personal</v>
          </cell>
          <cell r="L436" t="str">
            <v>61511003 - Capacitación de personal</v>
          </cell>
          <cell r="M436"/>
          <cell r="O436">
            <v>-28875.59</v>
          </cell>
        </row>
        <row r="437">
          <cell r="A437" t="str">
            <v>61510004 - Eventos especiales para personal</v>
          </cell>
          <cell r="L437" t="str">
            <v>61510004 - Eventos especiales para personal</v>
          </cell>
          <cell r="M437">
            <v>-17708.34</v>
          </cell>
          <cell r="O437"/>
        </row>
        <row r="438">
          <cell r="M438" t="str">
            <v>__________________</v>
          </cell>
          <cell r="O438" t="str">
            <v>__________________</v>
          </cell>
        </row>
        <row r="439">
          <cell r="A439" t="str">
            <v>Total 61511000 - Recursos humanos</v>
          </cell>
          <cell r="L439" t="str">
            <v>Total 61511000 - Recursos humanos</v>
          </cell>
          <cell r="M439">
            <v>-55901.61</v>
          </cell>
          <cell r="O439">
            <v>-313377.15999999997</v>
          </cell>
        </row>
        <row r="440">
          <cell r="M440" t="str">
            <v>- - - - - - - - - - - - -</v>
          </cell>
          <cell r="O440" t="str">
            <v>- - - - - - - - - - - - -</v>
          </cell>
        </row>
        <row r="441">
          <cell r="M441"/>
          <cell r="O441"/>
        </row>
        <row r="442">
          <cell r="M442" t="str">
            <v>__________________</v>
          </cell>
          <cell r="O442" t="str">
            <v>__________________</v>
          </cell>
        </row>
        <row r="443">
          <cell r="A443" t="str">
            <v>Total 61700000 - Recursos Humanos</v>
          </cell>
          <cell r="L443" t="str">
            <v>Total 61700000 - Recursos Humanos</v>
          </cell>
          <cell r="M443">
            <v>-537263.79</v>
          </cell>
          <cell r="O443">
            <v>-1759325.79</v>
          </cell>
        </row>
        <row r="444">
          <cell r="M444" t="str">
            <v>- - - - - - - - - - - - -</v>
          </cell>
          <cell r="O444" t="str">
            <v>- - - - - - - - - - - - -</v>
          </cell>
        </row>
        <row r="445">
          <cell r="M445"/>
          <cell r="O445"/>
        </row>
        <row r="446">
          <cell r="A446" t="str">
            <v>61500000 - Gastos de operación</v>
          </cell>
          <cell r="L446" t="str">
            <v>61500000 - Gastos de operación</v>
          </cell>
          <cell r="M446">
            <v>-1722775.75</v>
          </cell>
          <cell r="O446">
            <v>-9187461.5600000005</v>
          </cell>
        </row>
        <row r="447">
          <cell r="M447"/>
          <cell r="O447"/>
        </row>
        <row r="448">
          <cell r="A448" t="str">
            <v>61514000 - Personal de operación</v>
          </cell>
          <cell r="L448" t="str">
            <v>61514000 - Personal de operación</v>
          </cell>
          <cell r="M448">
            <v>-1093548.51</v>
          </cell>
          <cell r="O448">
            <v>-6313491.96</v>
          </cell>
        </row>
        <row r="449">
          <cell r="M449"/>
          <cell r="O449"/>
        </row>
        <row r="450">
          <cell r="A450" t="str">
            <v>61514100 - Remuneraciones</v>
          </cell>
          <cell r="L450" t="str">
            <v>61514100 - Remuneraciones</v>
          </cell>
          <cell r="M450">
            <v>-950507.05</v>
          </cell>
          <cell r="O450">
            <v>-5105373.22</v>
          </cell>
        </row>
        <row r="451">
          <cell r="M451"/>
          <cell r="O451"/>
        </row>
        <row r="452">
          <cell r="A452" t="str">
            <v>61514001 - Sueldos Operacion</v>
          </cell>
          <cell r="L452" t="str">
            <v>61514001 - Sueldos Operacion</v>
          </cell>
          <cell r="M452">
            <v>-513550.05</v>
          </cell>
          <cell r="O452">
            <v>-3348097.04</v>
          </cell>
        </row>
        <row r="453">
          <cell r="A453" t="str">
            <v>61514002 - Honorarios operativo</v>
          </cell>
          <cell r="L453" t="str">
            <v>61514002 - Honorarios operativo</v>
          </cell>
          <cell r="M453"/>
          <cell r="O453">
            <v>-78341.7</v>
          </cell>
        </row>
        <row r="454">
          <cell r="A454" t="str">
            <v>61514003 - Consultoría en operación</v>
          </cell>
          <cell r="L454" t="str">
            <v>61514003 - Consultoría en operación</v>
          </cell>
          <cell r="M454">
            <v>-17916.939999999999</v>
          </cell>
          <cell r="O454">
            <v>-1678934.48</v>
          </cell>
        </row>
        <row r="455">
          <cell r="A455" t="str">
            <v>61514009 - Asimilados operación</v>
          </cell>
          <cell r="L455" t="str">
            <v>61514009 - Asimilados operación</v>
          </cell>
          <cell r="M455">
            <v>-419040.06</v>
          </cell>
          <cell r="O455"/>
        </row>
        <row r="456">
          <cell r="M456" t="str">
            <v>__________________</v>
          </cell>
          <cell r="O456" t="str">
            <v>__________________</v>
          </cell>
        </row>
        <row r="457">
          <cell r="A457" t="str">
            <v>Total 61514100 - Remuneraciones</v>
          </cell>
          <cell r="L457" t="str">
            <v>Total 61514100 - Remuneraciones</v>
          </cell>
          <cell r="M457">
            <v>-950507.05</v>
          </cell>
          <cell r="O457">
            <v>-5105373.22</v>
          </cell>
        </row>
        <row r="458">
          <cell r="M458" t="str">
            <v>- - - - - - - - - - - - -</v>
          </cell>
          <cell r="O458" t="str">
            <v>- - - - - - - - - - - - -</v>
          </cell>
        </row>
        <row r="459">
          <cell r="M459"/>
          <cell r="O459"/>
        </row>
        <row r="460">
          <cell r="A460" t="str">
            <v>61514200 - Prestaciones de ley</v>
          </cell>
          <cell r="L460" t="str">
            <v>61514200 - Prestaciones de ley</v>
          </cell>
          <cell r="M460">
            <v>-102206.33</v>
          </cell>
          <cell r="O460">
            <v>-846143.22</v>
          </cell>
        </row>
        <row r="461">
          <cell r="M461"/>
          <cell r="O461"/>
        </row>
        <row r="462">
          <cell r="A462" t="str">
            <v>61514004 - IMSS Operacion</v>
          </cell>
          <cell r="L462" t="str">
            <v>61514004 - IMSS Operacion</v>
          </cell>
          <cell r="M462">
            <v>-46705.7</v>
          </cell>
          <cell r="O462">
            <v>-225986.6</v>
          </cell>
        </row>
        <row r="463">
          <cell r="A463" t="str">
            <v>61514005 - SAR Operacion</v>
          </cell>
          <cell r="L463" t="str">
            <v>61514005 - SAR Operacion</v>
          </cell>
          <cell r="M463">
            <v>-21885.08</v>
          </cell>
          <cell r="O463">
            <v>-189288.37</v>
          </cell>
        </row>
        <row r="464">
          <cell r="A464" t="str">
            <v>61514006 - INFONAVIT Operacion</v>
          </cell>
          <cell r="L464" t="str">
            <v>61514006 - INFONAVIT Operacion</v>
          </cell>
          <cell r="M464">
            <v>-17203.810000000001</v>
          </cell>
          <cell r="O464">
            <v>-104381.01</v>
          </cell>
        </row>
        <row r="465">
          <cell r="A465" t="str">
            <v>61514007 - Impuesto s/ nomina Operacion</v>
          </cell>
          <cell r="L465" t="str">
            <v>61514007 - Impuesto s/ nomina Operacion</v>
          </cell>
          <cell r="M465">
            <v>-3238.8</v>
          </cell>
          <cell r="O465">
            <v>-83257.25</v>
          </cell>
        </row>
        <row r="466">
          <cell r="A466" t="str">
            <v>61414008 - Aguinaldo operación</v>
          </cell>
          <cell r="L466" t="str">
            <v>61414008 - Aguinaldo operación</v>
          </cell>
          <cell r="M466">
            <v>-1777.22</v>
          </cell>
          <cell r="O466">
            <v>-203667.68</v>
          </cell>
        </row>
        <row r="467">
          <cell r="A467" t="str">
            <v>61414009 - Prima vacacional operación</v>
          </cell>
          <cell r="L467" t="str">
            <v>61414009 - Prima vacacional operación</v>
          </cell>
          <cell r="M467">
            <v>-11395.72</v>
          </cell>
          <cell r="O467">
            <v>-39562.31</v>
          </cell>
        </row>
        <row r="468">
          <cell r="M468" t="str">
            <v>__________________</v>
          </cell>
          <cell r="O468" t="str">
            <v>__________________</v>
          </cell>
        </row>
        <row r="469">
          <cell r="A469" t="str">
            <v>Total 61514200 - Prestaciones de ley</v>
          </cell>
          <cell r="L469" t="str">
            <v>Total 61514200 - Prestaciones de ley</v>
          </cell>
          <cell r="M469">
            <v>-102206.33</v>
          </cell>
          <cell r="O469">
            <v>-846143.22</v>
          </cell>
        </row>
        <row r="470">
          <cell r="M470" t="str">
            <v>- - - - - - - - - - - - -</v>
          </cell>
          <cell r="O470" t="str">
            <v>- - - - - - - - - - - - -</v>
          </cell>
        </row>
        <row r="471">
          <cell r="M471"/>
          <cell r="O471"/>
        </row>
        <row r="472">
          <cell r="A472" t="str">
            <v>61514300 - Prestaciones superiores</v>
          </cell>
          <cell r="L472" t="str">
            <v>61514300 - Prestaciones superiores</v>
          </cell>
          <cell r="M472">
            <v>-29240.33</v>
          </cell>
          <cell r="O472">
            <v>-246482.98</v>
          </cell>
        </row>
        <row r="473">
          <cell r="M473"/>
          <cell r="O473"/>
        </row>
        <row r="474">
          <cell r="A474" t="str">
            <v>61514301 - Despensa operación</v>
          </cell>
          <cell r="L474" t="str">
            <v>61514301 - Despensa operación</v>
          </cell>
          <cell r="M474"/>
          <cell r="O474">
            <v>-90328.33</v>
          </cell>
        </row>
        <row r="475">
          <cell r="A475" t="str">
            <v>61514008 - Gastos medicos mayores operación</v>
          </cell>
          <cell r="L475" t="str">
            <v>61514008 - Gastos medicos mayores operación</v>
          </cell>
          <cell r="M475">
            <v>-14785.58</v>
          </cell>
          <cell r="O475">
            <v>-127601.11</v>
          </cell>
        </row>
        <row r="476">
          <cell r="A476" t="str">
            <v>61514302 - Seguro de vida operación</v>
          </cell>
          <cell r="L476" t="str">
            <v>61514302 - Seguro de vida operación</v>
          </cell>
          <cell r="M476">
            <v>-14454.75</v>
          </cell>
          <cell r="O476">
            <v>-28553.54</v>
          </cell>
        </row>
        <row r="477">
          <cell r="M477" t="str">
            <v>__________________</v>
          </cell>
          <cell r="O477" t="str">
            <v>__________________</v>
          </cell>
        </row>
        <row r="478">
          <cell r="A478" t="str">
            <v>Total 61514300 - Prestaciones superiores</v>
          </cell>
          <cell r="L478" t="str">
            <v>Total 61514300 - Prestaciones superiores</v>
          </cell>
          <cell r="M478">
            <v>-29240.33</v>
          </cell>
          <cell r="O478">
            <v>-246482.98</v>
          </cell>
        </row>
        <row r="479">
          <cell r="M479" t="str">
            <v>- - - - - - - - - - - - -</v>
          </cell>
          <cell r="O479" t="str">
            <v>- - - - - - - - - - - - -</v>
          </cell>
        </row>
        <row r="480">
          <cell r="M480"/>
          <cell r="O480"/>
        </row>
        <row r="481">
          <cell r="A481" t="str">
            <v>61514400 - Herramientas</v>
          </cell>
          <cell r="L481" t="str">
            <v>61514400 - Herramientas</v>
          </cell>
          <cell r="M481">
            <v>-11594.8</v>
          </cell>
          <cell r="O481">
            <v>-98627.74</v>
          </cell>
        </row>
        <row r="482">
          <cell r="M482"/>
          <cell r="O482"/>
        </row>
        <row r="483">
          <cell r="A483" t="str">
            <v>61514401 - Gasolina operación</v>
          </cell>
          <cell r="L483" t="str">
            <v>61514401 - Gasolina operación</v>
          </cell>
          <cell r="M483">
            <v>-2398.39</v>
          </cell>
          <cell r="O483">
            <v>-57717.94</v>
          </cell>
        </row>
        <row r="484">
          <cell r="A484" t="str">
            <v>61514402 - Telefono operación</v>
          </cell>
          <cell r="L484" t="str">
            <v>61514402 - Telefono operación</v>
          </cell>
          <cell r="M484">
            <v>-9196.41</v>
          </cell>
          <cell r="O484">
            <v>-35374.800000000003</v>
          </cell>
        </row>
        <row r="485">
          <cell r="A485" t="str">
            <v>61514403 - Uniformes operación</v>
          </cell>
          <cell r="L485" t="str">
            <v>61514403 - Uniformes operación</v>
          </cell>
          <cell r="M485"/>
          <cell r="O485">
            <v>-5535</v>
          </cell>
        </row>
        <row r="486">
          <cell r="M486" t="str">
            <v>__________________</v>
          </cell>
          <cell r="O486" t="str">
            <v>__________________</v>
          </cell>
        </row>
        <row r="487">
          <cell r="A487" t="str">
            <v>Total 61514400 - Herramientas</v>
          </cell>
          <cell r="L487" t="str">
            <v>Total 61514400 - Herramientas</v>
          </cell>
          <cell r="M487">
            <v>-11594.8</v>
          </cell>
          <cell r="O487">
            <v>-98627.74</v>
          </cell>
        </row>
        <row r="488">
          <cell r="M488" t="str">
            <v>- - - - - - - - - - - - -</v>
          </cell>
          <cell r="O488" t="str">
            <v>- - - - - - - - - - - - -</v>
          </cell>
        </row>
        <row r="489">
          <cell r="M489"/>
          <cell r="O489"/>
        </row>
        <row r="490">
          <cell r="A490" t="str">
            <v>61514500 - Gratificaciones</v>
          </cell>
          <cell r="L490" t="str">
            <v>61514500 - Gratificaciones</v>
          </cell>
          <cell r="M490"/>
          <cell r="O490">
            <v>-16864.8</v>
          </cell>
        </row>
        <row r="491">
          <cell r="M491"/>
          <cell r="O491"/>
        </row>
        <row r="492">
          <cell r="A492" t="str">
            <v>61514501 - Bono operación</v>
          </cell>
          <cell r="L492" t="str">
            <v>61514501 - Bono operación</v>
          </cell>
          <cell r="M492"/>
          <cell r="O492">
            <v>-16864.8</v>
          </cell>
        </row>
        <row r="493">
          <cell r="M493" t="str">
            <v>__________________</v>
          </cell>
          <cell r="O493" t="str">
            <v>__________________</v>
          </cell>
        </row>
        <row r="494">
          <cell r="A494" t="str">
            <v>Total 61514500 - Gratificaciones</v>
          </cell>
          <cell r="L494" t="str">
            <v>Total 61514500 - Gratificaciones</v>
          </cell>
          <cell r="M494"/>
          <cell r="O494">
            <v>-16864.8</v>
          </cell>
        </row>
        <row r="495">
          <cell r="M495" t="str">
            <v>- - - - - - - - - - - - -</v>
          </cell>
          <cell r="O495" t="str">
            <v>- - - - - - - - - - - - -</v>
          </cell>
        </row>
        <row r="496">
          <cell r="M496"/>
          <cell r="O496"/>
        </row>
        <row r="497">
          <cell r="M497" t="str">
            <v>__________________</v>
          </cell>
          <cell r="O497" t="str">
            <v>__________________</v>
          </cell>
        </row>
        <row r="498">
          <cell r="A498" t="str">
            <v>Total 61514000 - Personal de operación</v>
          </cell>
          <cell r="L498" t="str">
            <v>Total 61514000 - Personal de operación</v>
          </cell>
          <cell r="M498">
            <v>-1093548.51</v>
          </cell>
          <cell r="O498">
            <v>-6313491.96</v>
          </cell>
        </row>
        <row r="499">
          <cell r="M499" t="str">
            <v>- - - - - - - - - - - - -</v>
          </cell>
          <cell r="O499" t="str">
            <v>- - - - - - - - - - - - -</v>
          </cell>
        </row>
        <row r="500">
          <cell r="M500"/>
          <cell r="O500"/>
        </row>
        <row r="501">
          <cell r="A501" t="str">
            <v>61515000 - Gastos de equipo de transporte</v>
          </cell>
          <cell r="L501" t="str">
            <v>61515000 - Gastos de equipo de transporte</v>
          </cell>
          <cell r="M501">
            <v>-62641.07</v>
          </cell>
          <cell r="O501">
            <v>-198310.08</v>
          </cell>
        </row>
        <row r="502">
          <cell r="M502"/>
          <cell r="O502"/>
        </row>
        <row r="503">
          <cell r="A503" t="str">
            <v>61501000 - Equipo de Transporte</v>
          </cell>
          <cell r="L503" t="str">
            <v>61501000 - Equipo de Transporte</v>
          </cell>
          <cell r="M503">
            <v>-62641.07</v>
          </cell>
          <cell r="O503">
            <v>-198310.08</v>
          </cell>
        </row>
        <row r="504">
          <cell r="M504"/>
          <cell r="O504"/>
        </row>
        <row r="505">
          <cell r="A505" t="str">
            <v>61501001 - Depreciación equipo de transporte</v>
          </cell>
          <cell r="L505" t="str">
            <v>61501001 - Depreciación equipo de transporte</v>
          </cell>
          <cell r="M505"/>
          <cell r="O505">
            <v>-8257.9</v>
          </cell>
        </row>
        <row r="506">
          <cell r="A506" t="str">
            <v>61501002 - Combustible</v>
          </cell>
          <cell r="L506" t="str">
            <v>61501002 - Combustible</v>
          </cell>
          <cell r="M506">
            <v>-9269.1</v>
          </cell>
          <cell r="O506">
            <v>-15923.45</v>
          </cell>
        </row>
        <row r="507">
          <cell r="A507" t="str">
            <v>61501003 - Seguro de automoviles</v>
          </cell>
          <cell r="L507" t="str">
            <v>61501003 - Seguro de automoviles</v>
          </cell>
          <cell r="M507">
            <v>-4695.49</v>
          </cell>
          <cell r="O507">
            <v>-34488.75</v>
          </cell>
        </row>
        <row r="508">
          <cell r="A508" t="str">
            <v>61501004 - Mantenimiento de equipo de transporte</v>
          </cell>
          <cell r="L508" t="str">
            <v>61501004 - Mantenimiento de equipo de transporte</v>
          </cell>
          <cell r="M508">
            <v>-25899.5</v>
          </cell>
          <cell r="O508">
            <v>-64830.54</v>
          </cell>
        </row>
        <row r="509">
          <cell r="A509" t="str">
            <v>61501005 - Impuestos, Tenencia y Verificación</v>
          </cell>
          <cell r="L509" t="str">
            <v>61501005 - Impuestos, Tenencia y Verificación</v>
          </cell>
          <cell r="M509">
            <v>-2303</v>
          </cell>
          <cell r="O509">
            <v>-28969.59</v>
          </cell>
        </row>
        <row r="510">
          <cell r="A510" t="str">
            <v>61501006 - Renta de automoviles</v>
          </cell>
          <cell r="L510" t="str">
            <v>61501006 - Renta de automoviles</v>
          </cell>
          <cell r="M510"/>
          <cell r="O510">
            <v>-2159.91</v>
          </cell>
        </row>
        <row r="511">
          <cell r="A511" t="str">
            <v>61501007 - Casetas</v>
          </cell>
          <cell r="L511" t="str">
            <v>61501007 - Casetas</v>
          </cell>
          <cell r="M511">
            <v>-20473.98</v>
          </cell>
          <cell r="O511">
            <v>-43679.94</v>
          </cell>
        </row>
        <row r="512">
          <cell r="M512" t="str">
            <v>__________________</v>
          </cell>
          <cell r="O512" t="str">
            <v>__________________</v>
          </cell>
        </row>
        <row r="513">
          <cell r="A513" t="str">
            <v>Total 61501000 - Equipo de Transporte</v>
          </cell>
          <cell r="L513" t="str">
            <v>Total 61501000 - Equipo de Transporte</v>
          </cell>
          <cell r="M513">
            <v>-62641.07</v>
          </cell>
          <cell r="O513">
            <v>-198310.08</v>
          </cell>
        </row>
        <row r="514">
          <cell r="M514" t="str">
            <v>- - - - - - - - - - - - -</v>
          </cell>
          <cell r="O514" t="str">
            <v>- - - - - - - - - - - - -</v>
          </cell>
        </row>
        <row r="515">
          <cell r="M515"/>
          <cell r="O515"/>
        </row>
        <row r="516">
          <cell r="M516" t="str">
            <v>__________________</v>
          </cell>
          <cell r="O516" t="str">
            <v>__________________</v>
          </cell>
        </row>
        <row r="517">
          <cell r="A517" t="str">
            <v>Total 61515000 - Gastos de equipo de transporte</v>
          </cell>
          <cell r="L517" t="str">
            <v>Total 61515000 - Gastos de equipo de transporte</v>
          </cell>
          <cell r="M517">
            <v>-62641.07</v>
          </cell>
          <cell r="O517">
            <v>-198310.08</v>
          </cell>
        </row>
        <row r="518">
          <cell r="M518" t="str">
            <v>- - - - - - - - - - - - -</v>
          </cell>
          <cell r="O518" t="str">
            <v>- - - - - - - - - - - - -</v>
          </cell>
        </row>
        <row r="519">
          <cell r="M519"/>
          <cell r="O519"/>
        </row>
        <row r="520">
          <cell r="A520" t="str">
            <v>61516000 - Seguros y fianzas</v>
          </cell>
          <cell r="L520" t="str">
            <v>61516000 - Seguros y fianzas</v>
          </cell>
          <cell r="M520">
            <v>-117041.07</v>
          </cell>
          <cell r="O520">
            <v>-463238.95</v>
          </cell>
        </row>
        <row r="521">
          <cell r="M521"/>
          <cell r="O521"/>
        </row>
        <row r="522">
          <cell r="A522" t="str">
            <v>61502000 - Seguros Varios</v>
          </cell>
          <cell r="L522" t="str">
            <v>61502000 - Seguros Varios</v>
          </cell>
          <cell r="M522">
            <v>-117041.07</v>
          </cell>
          <cell r="O522">
            <v>-463238.95</v>
          </cell>
        </row>
        <row r="523">
          <cell r="M523"/>
          <cell r="O523"/>
        </row>
        <row r="524">
          <cell r="A524" t="str">
            <v>61502001 - Seguro equipo de filmación y audio</v>
          </cell>
          <cell r="L524" t="str">
            <v>61502001 - Seguro equipo de filmación y audio</v>
          </cell>
          <cell r="M524">
            <v>-76166.62</v>
          </cell>
          <cell r="O524">
            <v>-257461.22</v>
          </cell>
        </row>
        <row r="525">
          <cell r="A525" t="str">
            <v>61502002 - Responsabilidad civil</v>
          </cell>
          <cell r="L525" t="str">
            <v>61502002 - Responsabilidad civil</v>
          </cell>
          <cell r="M525">
            <v>-40874.449999999997</v>
          </cell>
          <cell r="O525">
            <v>-205777.73</v>
          </cell>
        </row>
        <row r="526">
          <cell r="M526" t="str">
            <v>__________________</v>
          </cell>
          <cell r="O526" t="str">
            <v>__________________</v>
          </cell>
        </row>
        <row r="527">
          <cell r="A527" t="str">
            <v>Total 61502000 - Seguros Varios</v>
          </cell>
          <cell r="L527" t="str">
            <v>Total 61502000 - Seguros Varios</v>
          </cell>
          <cell r="M527">
            <v>-117041.07</v>
          </cell>
          <cell r="O527">
            <v>-463238.95</v>
          </cell>
        </row>
        <row r="528">
          <cell r="M528" t="str">
            <v>- - - - - - - - - - - - -</v>
          </cell>
          <cell r="O528" t="str">
            <v>- - - - - - - - - - - - -</v>
          </cell>
        </row>
        <row r="529">
          <cell r="M529"/>
          <cell r="O529"/>
        </row>
        <row r="530">
          <cell r="M530" t="str">
            <v>__________________</v>
          </cell>
          <cell r="O530" t="str">
            <v>__________________</v>
          </cell>
        </row>
        <row r="531">
          <cell r="A531" t="str">
            <v>Total 61516000 - Seguros y fianzas</v>
          </cell>
          <cell r="L531" t="str">
            <v>Total 61516000 - Seguros y fianzas</v>
          </cell>
          <cell r="M531">
            <v>-117041.07</v>
          </cell>
          <cell r="O531">
            <v>-463238.95</v>
          </cell>
        </row>
        <row r="532">
          <cell r="M532" t="str">
            <v>- - - - - - - - - - - - -</v>
          </cell>
          <cell r="O532" t="str">
            <v>- - - - - - - - - - - - -</v>
          </cell>
        </row>
        <row r="533">
          <cell r="M533"/>
          <cell r="O533"/>
        </row>
        <row r="534">
          <cell r="A534" t="str">
            <v>61517000 - Telefonos</v>
          </cell>
          <cell r="L534" t="str">
            <v>61517000 - Telefonos</v>
          </cell>
          <cell r="M534">
            <v>-695.7</v>
          </cell>
          <cell r="O534">
            <v>-2862.1</v>
          </cell>
        </row>
        <row r="535">
          <cell r="M535"/>
          <cell r="O535"/>
        </row>
        <row r="536">
          <cell r="A536" t="str">
            <v>61503000 - Telefonía Móvil</v>
          </cell>
          <cell r="L536" t="str">
            <v>61503000 - Telefonía Móvil</v>
          </cell>
          <cell r="M536">
            <v>-695.7</v>
          </cell>
          <cell r="O536">
            <v>-2862.1</v>
          </cell>
        </row>
        <row r="537">
          <cell r="M537"/>
          <cell r="O537"/>
        </row>
        <row r="538">
          <cell r="A538" t="str">
            <v>61503001 - Telcel</v>
          </cell>
          <cell r="L538" t="str">
            <v>61503001 - Telcel</v>
          </cell>
          <cell r="M538">
            <v>-695.7</v>
          </cell>
          <cell r="O538">
            <v>-2862.1</v>
          </cell>
        </row>
        <row r="539">
          <cell r="M539" t="str">
            <v>__________________</v>
          </cell>
          <cell r="O539" t="str">
            <v>__________________</v>
          </cell>
        </row>
        <row r="540">
          <cell r="A540" t="str">
            <v>Total 61503000 - Telefonía Móvil</v>
          </cell>
          <cell r="L540" t="str">
            <v>Total 61503000 - Telefonía Móvil</v>
          </cell>
          <cell r="M540">
            <v>-695.7</v>
          </cell>
          <cell r="O540">
            <v>-2862.1</v>
          </cell>
        </row>
        <row r="541">
          <cell r="M541" t="str">
            <v>- - - - - - - - - - - - -</v>
          </cell>
          <cell r="O541" t="str">
            <v>- - - - - - - - - - - - -</v>
          </cell>
        </row>
        <row r="542">
          <cell r="M542"/>
          <cell r="O542"/>
        </row>
        <row r="543">
          <cell r="M543" t="str">
            <v>__________________</v>
          </cell>
          <cell r="O543" t="str">
            <v>__________________</v>
          </cell>
        </row>
        <row r="544">
          <cell r="A544" t="str">
            <v>Total 61517000 - Telefonos</v>
          </cell>
          <cell r="L544" t="str">
            <v>Total 61517000 - Telefonos</v>
          </cell>
          <cell r="M544">
            <v>-695.7</v>
          </cell>
          <cell r="O544">
            <v>-2862.1</v>
          </cell>
        </row>
        <row r="545">
          <cell r="M545" t="str">
            <v>- - - - - - - - - - - - -</v>
          </cell>
          <cell r="O545" t="str">
            <v>- - - - - - - - - - - - -</v>
          </cell>
        </row>
        <row r="546">
          <cell r="M546"/>
          <cell r="O546"/>
        </row>
        <row r="547">
          <cell r="A547" t="str">
            <v>61518000 - Consumibles de oficina</v>
          </cell>
          <cell r="L547" t="str">
            <v>61518000 - Consumibles de oficina</v>
          </cell>
          <cell r="M547">
            <v>-37608.54</v>
          </cell>
          <cell r="O547">
            <v>-182555.34</v>
          </cell>
        </row>
        <row r="548">
          <cell r="M548"/>
          <cell r="O548"/>
        </row>
        <row r="549">
          <cell r="A549" t="str">
            <v>61504000 - Artículos de Oficina</v>
          </cell>
          <cell r="L549" t="str">
            <v>61504000 - Artículos de Oficina</v>
          </cell>
          <cell r="M549">
            <v>-37608.54</v>
          </cell>
          <cell r="O549">
            <v>-182555.34</v>
          </cell>
        </row>
        <row r="550">
          <cell r="M550"/>
          <cell r="O550"/>
        </row>
        <row r="551">
          <cell r="A551" t="str">
            <v>61504001 - Equipo menor de oficina</v>
          </cell>
          <cell r="L551" t="str">
            <v>61504001 - Equipo menor de oficina</v>
          </cell>
          <cell r="M551">
            <v>-4501.09</v>
          </cell>
          <cell r="O551">
            <v>-62662.35</v>
          </cell>
        </row>
        <row r="552">
          <cell r="A552" t="str">
            <v>61504002 - Impresión de facturas, Tarjetas, cheques, etc.</v>
          </cell>
          <cell r="L552" t="str">
            <v>61504002 - Impresión de facturas, Tarjetas, cheques, etc.</v>
          </cell>
          <cell r="M552">
            <v>-505</v>
          </cell>
          <cell r="O552">
            <v>-3180.8</v>
          </cell>
        </row>
        <row r="553">
          <cell r="A553" t="str">
            <v>61504003 - Papelería y tonner</v>
          </cell>
          <cell r="L553" t="str">
            <v>61504003 - Papelería y tonner</v>
          </cell>
          <cell r="M553">
            <v>-8441.42</v>
          </cell>
          <cell r="O553">
            <v>-37921.49</v>
          </cell>
        </row>
        <row r="554">
          <cell r="A554" t="str">
            <v>61504004 - Artículos de baño y limpieza</v>
          </cell>
          <cell r="L554" t="str">
            <v>61504004 - Artículos de baño y limpieza</v>
          </cell>
          <cell r="M554">
            <v>-9423.33</v>
          </cell>
          <cell r="O554">
            <v>-26360.23</v>
          </cell>
        </row>
        <row r="555">
          <cell r="A555" t="str">
            <v>61504005 - Refresco, agua, café, etc.</v>
          </cell>
          <cell r="L555" t="str">
            <v>61504005 - Refresco, agua, café, etc.</v>
          </cell>
          <cell r="M555">
            <v>-11303.01</v>
          </cell>
          <cell r="O555">
            <v>-26866.31</v>
          </cell>
        </row>
        <row r="556">
          <cell r="A556" t="str">
            <v>61505000 - Renta y mantenimiento equipo menor</v>
          </cell>
          <cell r="L556" t="str">
            <v>61505000 - Renta y mantenimiento equipo menor</v>
          </cell>
          <cell r="M556">
            <v>-3434.69</v>
          </cell>
          <cell r="O556">
            <v>-25564.16</v>
          </cell>
        </row>
        <row r="557">
          <cell r="M557" t="str">
            <v>__________________</v>
          </cell>
          <cell r="O557" t="str">
            <v>__________________</v>
          </cell>
        </row>
        <row r="558">
          <cell r="A558" t="str">
            <v>Total 61504000 - Artículos de Oficina</v>
          </cell>
          <cell r="L558" t="str">
            <v>Total 61504000 - Artículos de Oficina</v>
          </cell>
          <cell r="M558">
            <v>-37608.54</v>
          </cell>
          <cell r="O558">
            <v>-182555.34</v>
          </cell>
        </row>
        <row r="559">
          <cell r="M559" t="str">
            <v>- - - - - - - - - - - - -</v>
          </cell>
          <cell r="O559" t="str">
            <v>- - - - - - - - - - - - -</v>
          </cell>
        </row>
        <row r="560">
          <cell r="M560"/>
          <cell r="O560"/>
        </row>
        <row r="561">
          <cell r="M561" t="str">
            <v>__________________</v>
          </cell>
          <cell r="O561" t="str">
            <v>__________________</v>
          </cell>
        </row>
        <row r="562">
          <cell r="A562" t="str">
            <v>Total 61518000 - Consumibles de oficina</v>
          </cell>
          <cell r="L562" t="str">
            <v>Total 61518000 - Consumibles de oficina</v>
          </cell>
          <cell r="M562">
            <v>-37608.54</v>
          </cell>
          <cell r="O562">
            <v>-182555.34</v>
          </cell>
        </row>
        <row r="563">
          <cell r="M563" t="str">
            <v>- - - - - - - - - - - - -</v>
          </cell>
          <cell r="O563" t="str">
            <v>- - - - - - - - - - - - -</v>
          </cell>
        </row>
        <row r="564">
          <cell r="M564"/>
          <cell r="O564"/>
        </row>
        <row r="565">
          <cell r="A565" t="str">
            <v>61519000 - Bodegas</v>
          </cell>
          <cell r="L565" t="str">
            <v>61519000 - Bodegas</v>
          </cell>
          <cell r="M565">
            <v>-187333.47</v>
          </cell>
          <cell r="O565">
            <v>-696465.15</v>
          </cell>
        </row>
        <row r="566">
          <cell r="M566"/>
          <cell r="O566"/>
        </row>
        <row r="567">
          <cell r="A567" t="str">
            <v>61512000 - Bodega Cuemanco</v>
          </cell>
          <cell r="L567" t="str">
            <v>61512000 - Bodega Cuemanco</v>
          </cell>
          <cell r="M567">
            <v>-173953.08</v>
          </cell>
          <cell r="O567">
            <v>-673073.59</v>
          </cell>
        </row>
        <row r="568">
          <cell r="M568"/>
          <cell r="O568"/>
        </row>
        <row r="569">
          <cell r="A569" t="str">
            <v>61602001 - Renta bodega</v>
          </cell>
          <cell r="L569" t="str">
            <v>61602001 - Renta bodega</v>
          </cell>
          <cell r="M569">
            <v>-146564.4</v>
          </cell>
          <cell r="O569">
            <v>-548590.56000000006</v>
          </cell>
        </row>
        <row r="570">
          <cell r="A570" t="str">
            <v>61602002 - Teléfono e internet bodega</v>
          </cell>
          <cell r="L570" t="str">
            <v>61602002 - Teléfono e internet bodega</v>
          </cell>
          <cell r="M570">
            <v>-4994.84</v>
          </cell>
          <cell r="O570">
            <v>-15109.28</v>
          </cell>
        </row>
        <row r="571">
          <cell r="A571" t="str">
            <v>61602003 - Alarma bodega</v>
          </cell>
          <cell r="L571" t="str">
            <v>61602003 - Alarma bodega</v>
          </cell>
          <cell r="M571"/>
          <cell r="O571">
            <v>-5726.28</v>
          </cell>
        </row>
        <row r="572">
          <cell r="A572" t="str">
            <v>61602004 - Luz bodega</v>
          </cell>
          <cell r="L572" t="str">
            <v>61602004 - Luz bodega</v>
          </cell>
          <cell r="M572">
            <v>-5855.18</v>
          </cell>
          <cell r="O572">
            <v>-12845.7</v>
          </cell>
        </row>
        <row r="573">
          <cell r="A573" t="str">
            <v>61602007 - Agua bodega</v>
          </cell>
          <cell r="L573" t="str">
            <v>61602007 - Agua bodega</v>
          </cell>
          <cell r="M573">
            <v>-2804.25</v>
          </cell>
          <cell r="O573">
            <v>-7733.41</v>
          </cell>
        </row>
        <row r="574">
          <cell r="A574" t="str">
            <v>61512001 - Limpieza bodega</v>
          </cell>
          <cell r="L574" t="str">
            <v>61512001 - Limpieza bodega</v>
          </cell>
          <cell r="M574"/>
          <cell r="O574">
            <v>-72098.75</v>
          </cell>
        </row>
        <row r="575">
          <cell r="A575" t="str">
            <v>61602006 - Mantenimiento de instalaciones bodega</v>
          </cell>
          <cell r="L575" t="str">
            <v>61602006 - Mantenimiento de instalaciones bodega</v>
          </cell>
          <cell r="M575">
            <v>-13734.41</v>
          </cell>
          <cell r="O575">
            <v>-10969.61</v>
          </cell>
        </row>
        <row r="576">
          <cell r="A576" t="str">
            <v>61512002 - Mobiliario para almacenaje bodega</v>
          </cell>
          <cell r="L576" t="str">
            <v>61512002 - Mobiliario para almacenaje bodega</v>
          </cell>
          <cell r="M576"/>
          <cell r="O576"/>
        </row>
        <row r="577">
          <cell r="A577" t="str">
            <v>61512003 - Seguro y fianzas de establecimiento y robo bodega</v>
          </cell>
          <cell r="L577" t="str">
            <v>61512003 - Seguro y fianzas de establecimiento y robo bodega</v>
          </cell>
          <cell r="M577"/>
          <cell r="O577"/>
        </row>
        <row r="578">
          <cell r="M578" t="str">
            <v>__________________</v>
          </cell>
          <cell r="O578" t="str">
            <v>__________________</v>
          </cell>
        </row>
        <row r="579">
          <cell r="A579" t="str">
            <v>Total 61512000 - Bodega Cuemanco</v>
          </cell>
          <cell r="L579" t="str">
            <v>Total 61512000 - Bodega Cuemanco</v>
          </cell>
          <cell r="M579">
            <v>-173953.08</v>
          </cell>
          <cell r="O579">
            <v>-673073.59</v>
          </cell>
        </row>
        <row r="580">
          <cell r="M580" t="str">
            <v>- - - - - - - - - - - - -</v>
          </cell>
          <cell r="O580" t="str">
            <v>- - - - - - - - - - - - -</v>
          </cell>
        </row>
        <row r="581">
          <cell r="M581"/>
          <cell r="O581"/>
        </row>
        <row r="582">
          <cell r="A582" t="str">
            <v>61512100 - Depresiación - Mobiliario para bodegas</v>
          </cell>
          <cell r="L582" t="str">
            <v>61512100 - Depresiación - Mobiliario para bodegas</v>
          </cell>
          <cell r="M582">
            <v>-13380.39</v>
          </cell>
          <cell r="O582">
            <v>-23391.56</v>
          </cell>
        </row>
        <row r="583">
          <cell r="M583"/>
          <cell r="O583"/>
        </row>
        <row r="584">
          <cell r="A584" t="str">
            <v>61512101 - Depreciación Mobiliario para bodegas</v>
          </cell>
          <cell r="L584" t="str">
            <v>61512101 - Depreciación Mobiliario para bodegas</v>
          </cell>
          <cell r="M584">
            <v>-13380.39</v>
          </cell>
          <cell r="O584">
            <v>-23391.56</v>
          </cell>
        </row>
        <row r="585">
          <cell r="M585" t="str">
            <v>__________________</v>
          </cell>
          <cell r="O585" t="str">
            <v>__________________</v>
          </cell>
        </row>
        <row r="586">
          <cell r="A586" t="str">
            <v>Total 61512100 - Depresiación - Mobiliario para bodegas</v>
          </cell>
          <cell r="L586" t="str">
            <v>Total 61512100 - Depresiación - Mobiliario para bodegas</v>
          </cell>
          <cell r="M586">
            <v>-13380.39</v>
          </cell>
          <cell r="O586">
            <v>-23391.56</v>
          </cell>
        </row>
        <row r="587">
          <cell r="M587" t="str">
            <v>- - - - - - - - - - - - -</v>
          </cell>
          <cell r="O587" t="str">
            <v>- - - - - - - - - - - - -</v>
          </cell>
        </row>
        <row r="588">
          <cell r="M588"/>
          <cell r="O588"/>
        </row>
        <row r="589">
          <cell r="M589" t="str">
            <v>__________________</v>
          </cell>
          <cell r="O589" t="str">
            <v>__________________</v>
          </cell>
        </row>
        <row r="590">
          <cell r="A590" t="str">
            <v>Total 61519000 - Bodegas</v>
          </cell>
          <cell r="L590" t="str">
            <v>Total 61519000 - Bodegas</v>
          </cell>
          <cell r="M590">
            <v>-187333.47</v>
          </cell>
          <cell r="O590">
            <v>-696465.15</v>
          </cell>
        </row>
        <row r="591">
          <cell r="M591" t="str">
            <v>- - - - - - - - - - - - -</v>
          </cell>
          <cell r="O591" t="str">
            <v>- - - - - - - - - - - - -</v>
          </cell>
        </row>
        <row r="592">
          <cell r="M592"/>
          <cell r="O592"/>
        </row>
        <row r="593">
          <cell r="A593" t="str">
            <v>61519100 - Trasporte de valores</v>
          </cell>
          <cell r="L593" t="str">
            <v>61519100 - Trasporte de valores</v>
          </cell>
          <cell r="M593">
            <v>-30882.97</v>
          </cell>
          <cell r="O593">
            <v>-128395.36</v>
          </cell>
        </row>
        <row r="594">
          <cell r="M594"/>
          <cell r="O594"/>
        </row>
        <row r="595">
          <cell r="A595" t="str">
            <v>61519101 - Valores</v>
          </cell>
          <cell r="L595" t="str">
            <v>61519101 - Valores</v>
          </cell>
          <cell r="M595">
            <v>-30882.97</v>
          </cell>
          <cell r="O595">
            <v>-128395.36</v>
          </cell>
        </row>
        <row r="596">
          <cell r="M596"/>
          <cell r="O596"/>
        </row>
        <row r="597">
          <cell r="A597" t="str">
            <v>61519111 - TAMEME</v>
          </cell>
          <cell r="L597" t="str">
            <v>61519111 - TAMEME</v>
          </cell>
          <cell r="M597">
            <v>-30882.97</v>
          </cell>
          <cell r="O597">
            <v>-128395.36</v>
          </cell>
        </row>
        <row r="598">
          <cell r="M598" t="str">
            <v>__________________</v>
          </cell>
          <cell r="O598" t="str">
            <v>__________________</v>
          </cell>
        </row>
        <row r="599">
          <cell r="A599" t="str">
            <v>Total 61519101 - Valores</v>
          </cell>
          <cell r="L599" t="str">
            <v>Total 61519101 - Valores</v>
          </cell>
          <cell r="M599">
            <v>-30882.97</v>
          </cell>
          <cell r="O599">
            <v>-128395.36</v>
          </cell>
        </row>
        <row r="600">
          <cell r="M600" t="str">
            <v>- - - - - - - - - - - - -</v>
          </cell>
          <cell r="O600" t="str">
            <v>- - - - - - - - - - - - -</v>
          </cell>
        </row>
        <row r="601">
          <cell r="M601"/>
          <cell r="O601"/>
        </row>
        <row r="602">
          <cell r="M602" t="str">
            <v>__________________</v>
          </cell>
          <cell r="O602" t="str">
            <v>__________________</v>
          </cell>
        </row>
        <row r="603">
          <cell r="A603" t="str">
            <v>Total 61519100 - Trasporte de valores</v>
          </cell>
          <cell r="L603" t="str">
            <v>Total 61519100 - Trasporte de valores</v>
          </cell>
          <cell r="M603">
            <v>-30882.97</v>
          </cell>
          <cell r="O603">
            <v>-128395.36</v>
          </cell>
        </row>
        <row r="604">
          <cell r="M604" t="str">
            <v>- - - - - - - - - - - - -</v>
          </cell>
          <cell r="O604" t="str">
            <v>- - - - - - - - - - - - -</v>
          </cell>
        </row>
        <row r="605">
          <cell r="M605"/>
          <cell r="O605"/>
        </row>
        <row r="606">
          <cell r="A606" t="str">
            <v>61520000 - Almacén Deposito Fiscal</v>
          </cell>
          <cell r="L606" t="str">
            <v>61520000 - Almacén Deposito Fiscal</v>
          </cell>
          <cell r="M606">
            <v>-31216.31</v>
          </cell>
          <cell r="O606"/>
        </row>
        <row r="607">
          <cell r="M607"/>
          <cell r="O607"/>
        </row>
        <row r="608">
          <cell r="A608" t="str">
            <v>61521000 - Gastos Almacén Deposito Fiscal</v>
          </cell>
          <cell r="L608" t="str">
            <v>61521000 - Gastos Almacén Deposito Fiscal</v>
          </cell>
          <cell r="M608">
            <v>-31216.31</v>
          </cell>
          <cell r="O608"/>
        </row>
        <row r="609">
          <cell r="M609"/>
          <cell r="O609"/>
        </row>
        <row r="610">
          <cell r="A610" t="str">
            <v>61521001 - Alamcenaje</v>
          </cell>
          <cell r="L610" t="str">
            <v>61521001 - Alamcenaje</v>
          </cell>
          <cell r="M610">
            <v>-9108.17</v>
          </cell>
          <cell r="O610"/>
        </row>
        <row r="611">
          <cell r="A611" t="str">
            <v>61521002 - Maniobras Carga y Descaga</v>
          </cell>
          <cell r="L611" t="str">
            <v>61521002 - Maniobras Carga y Descaga</v>
          </cell>
          <cell r="M611">
            <v>-5600</v>
          </cell>
          <cell r="O611"/>
        </row>
        <row r="612">
          <cell r="A612" t="str">
            <v>61521003 - Cargo Fiscal</v>
          </cell>
          <cell r="L612" t="str">
            <v>61521003 - Cargo Fiscal</v>
          </cell>
          <cell r="M612">
            <v>-9108.14</v>
          </cell>
          <cell r="O612"/>
        </row>
        <row r="613">
          <cell r="A613" t="str">
            <v>61521004 - Flete</v>
          </cell>
          <cell r="L613" t="str">
            <v>61521004 - Flete</v>
          </cell>
          <cell r="M613">
            <v>-7400</v>
          </cell>
          <cell r="O613"/>
        </row>
        <row r="614">
          <cell r="M614" t="str">
            <v>__________________</v>
          </cell>
          <cell r="O614" t="str">
            <v>__________________</v>
          </cell>
        </row>
        <row r="615">
          <cell r="A615" t="str">
            <v>Total 61521000 - Gastos Almacén Deposito Fiscal</v>
          </cell>
          <cell r="L615" t="str">
            <v>Total 61521000 - Gastos Almacén Deposito Fiscal</v>
          </cell>
          <cell r="M615">
            <v>-31216.31</v>
          </cell>
          <cell r="O615"/>
        </row>
        <row r="616">
          <cell r="M616" t="str">
            <v>- - - - - - - - - - - - -</v>
          </cell>
          <cell r="O616" t="str">
            <v>- - - - - - - - - - - - -</v>
          </cell>
        </row>
        <row r="617">
          <cell r="M617"/>
          <cell r="O617"/>
        </row>
        <row r="618">
          <cell r="M618" t="str">
            <v>__________________</v>
          </cell>
          <cell r="O618"/>
        </row>
        <row r="619">
          <cell r="A619" t="str">
            <v>Total 61520000 - Almacén Deposito Fiscal</v>
          </cell>
          <cell r="L619" t="str">
            <v>Total 61520000 - Almacén Deposito Fiscal</v>
          </cell>
          <cell r="M619">
            <v>-31216.31</v>
          </cell>
          <cell r="O619"/>
        </row>
        <row r="620">
          <cell r="M620" t="str">
            <v>- - - - - - - - - - - - -</v>
          </cell>
          <cell r="O620"/>
        </row>
        <row r="621">
          <cell r="M621"/>
          <cell r="O621"/>
        </row>
        <row r="622">
          <cell r="A622" t="str">
            <v>61508000 - Gastos Varios - Gastos de Operación</v>
          </cell>
          <cell r="L622" t="str">
            <v>61508000 - Gastos Varios - Gastos de Operación</v>
          </cell>
          <cell r="M622">
            <v>-33303.870000000003</v>
          </cell>
          <cell r="O622">
            <v>-170106.54</v>
          </cell>
        </row>
        <row r="623">
          <cell r="A623" t="str">
            <v>61059001 - Actualizaciones y multas de impuestos</v>
          </cell>
          <cell r="L623" t="str">
            <v>61059001 - Actualizaciones y multas de impuestos</v>
          </cell>
          <cell r="M623">
            <v>-1170.05</v>
          </cell>
          <cell r="O623">
            <v>-125654.57</v>
          </cell>
        </row>
        <row r="624">
          <cell r="A624" t="str">
            <v>61510000 - Gastos legales y notarios</v>
          </cell>
          <cell r="L624" t="str">
            <v>61510000 - Gastos legales y notarios</v>
          </cell>
          <cell r="M624"/>
          <cell r="O624">
            <v>-126256.28</v>
          </cell>
        </row>
        <row r="625">
          <cell r="A625" t="str">
            <v>61507000 - Taxis y pasajes</v>
          </cell>
          <cell r="L625" t="str">
            <v>61507000 - Taxis y pasajes</v>
          </cell>
          <cell r="M625">
            <v>-6525.29</v>
          </cell>
          <cell r="O625">
            <v>-12825.2</v>
          </cell>
        </row>
        <row r="626">
          <cell r="A626" t="str">
            <v>61506000 - Mensajería (UPS, DHL, etc.) y Correos</v>
          </cell>
          <cell r="L626" t="str">
            <v>61506000 - Mensajería (UPS, DHL, etc.) y Correos</v>
          </cell>
          <cell r="M626">
            <v>-106639.95</v>
          </cell>
          <cell r="O626">
            <v>-444911.1</v>
          </cell>
        </row>
        <row r="627">
          <cell r="A627" t="str">
            <v>61701000 - Cuentas Incobrables</v>
          </cell>
          <cell r="L627" t="str">
            <v>61701000 - Cuentas Incobrables</v>
          </cell>
          <cell r="M627"/>
          <cell r="O627">
            <v>-322388.93</v>
          </cell>
        </row>
        <row r="628">
          <cell r="A628" t="str">
            <v>61513000 - Gastos No Deducibles</v>
          </cell>
          <cell r="L628" t="str">
            <v>61513000 - Gastos No Deducibles</v>
          </cell>
          <cell r="M628">
            <v>-14168.95</v>
          </cell>
          <cell r="O628"/>
        </row>
        <row r="629">
          <cell r="M629"/>
          <cell r="O629">
            <v>-242830.23</v>
          </cell>
        </row>
        <row r="630">
          <cell r="A630" t="str">
            <v>61801000 - gastos comprobar</v>
          </cell>
          <cell r="L630" t="str">
            <v>61801000 - gastos comprobar</v>
          </cell>
          <cell r="M630">
            <v>-2589.17</v>
          </cell>
          <cell r="O630">
            <v>-28662.98</v>
          </cell>
        </row>
        <row r="631">
          <cell r="A631" t="str">
            <v>61802000 - Limpieza  (Servicio) - Gastos No Deducibles</v>
          </cell>
          <cell r="L631" t="str">
            <v>61802000 - Limpieza  (Servicio) - Gastos No Deducibles</v>
          </cell>
          <cell r="M631">
            <v>-8540</v>
          </cell>
          <cell r="O631">
            <v>-6129.84</v>
          </cell>
        </row>
        <row r="632">
          <cell r="A632" t="str">
            <v>61803000 - Taxis y Pasajes - Gastos No Deducibles</v>
          </cell>
          <cell r="L632" t="str">
            <v>61803000 - Taxis y Pasajes - Gastos No Deducibles</v>
          </cell>
          <cell r="M632">
            <v>-679.33</v>
          </cell>
          <cell r="O632">
            <v>-6343.89</v>
          </cell>
        </row>
        <row r="633">
          <cell r="A633" t="str">
            <v>61804000 - Propinas - Gastos No Deducibles</v>
          </cell>
          <cell r="L633" t="str">
            <v>61804000 - Propinas - Gastos No Deducibles</v>
          </cell>
          <cell r="M633">
            <v>-2360.4499999999998</v>
          </cell>
          <cell r="O633">
            <v>-38421.99</v>
          </cell>
        </row>
        <row r="634">
          <cell r="A634" t="str">
            <v>61805000 - Impuestos - Recargos - Gastos No Deducibles</v>
          </cell>
          <cell r="L634" t="str">
            <v>61805000 - Impuestos - Recargos - Gastos No Deducibles</v>
          </cell>
          <cell r="M634"/>
          <cell r="O634"/>
        </row>
        <row r="635">
          <cell r="M635" t="str">
            <v>__________________</v>
          </cell>
          <cell r="O635" t="str">
            <v>__________________</v>
          </cell>
        </row>
        <row r="636">
          <cell r="A636" t="str">
            <v>Total 61513000 - Gastos No Deducibles</v>
          </cell>
          <cell r="L636" t="str">
            <v>Total 61513000 - Gastos No Deducibles</v>
          </cell>
          <cell r="M636">
            <v>-14168.95</v>
          </cell>
          <cell r="O636">
            <v>-322388.93</v>
          </cell>
        </row>
        <row r="637">
          <cell r="M637" t="str">
            <v>- - - - - - - - - - - - -</v>
          </cell>
          <cell r="O637" t="str">
            <v>- - - - - - - - - - - - -</v>
          </cell>
        </row>
        <row r="638">
          <cell r="M638"/>
          <cell r="O638"/>
        </row>
        <row r="639">
          <cell r="M639" t="str">
            <v>__________________</v>
          </cell>
          <cell r="O639" t="str">
            <v>__________________</v>
          </cell>
        </row>
        <row r="640">
          <cell r="A640" t="str">
            <v>Total 61500000 - Gastos de operación</v>
          </cell>
          <cell r="L640" t="str">
            <v>Total 61500000 - Gastos de operación</v>
          </cell>
          <cell r="M640">
            <v>-1722775.75</v>
          </cell>
          <cell r="O640">
            <v>-9187461.5600000005</v>
          </cell>
        </row>
        <row r="641">
          <cell r="M641" t="str">
            <v>- - - - - - - - - - - - -</v>
          </cell>
          <cell r="O641" t="str">
            <v>- - - - - - - - - - - - -</v>
          </cell>
        </row>
        <row r="642">
          <cell r="M642"/>
          <cell r="O642"/>
        </row>
        <row r="643">
          <cell r="A643" t="str">
            <v>61200000 - Gastos de venta</v>
          </cell>
          <cell r="L643" t="str">
            <v>61200000 - Gastos de venta</v>
          </cell>
          <cell r="M643">
            <v>-4159832.71</v>
          </cell>
          <cell r="O643">
            <v>-13452039.01</v>
          </cell>
        </row>
        <row r="644">
          <cell r="M644"/>
          <cell r="O644"/>
        </row>
        <row r="645">
          <cell r="A645" t="str">
            <v>61201000 - Personal de Ventas</v>
          </cell>
          <cell r="L645" t="str">
            <v>61201000 - Personal de Ventas</v>
          </cell>
          <cell r="M645">
            <v>-2163742.38</v>
          </cell>
          <cell r="O645">
            <v>-7255299.6299999999</v>
          </cell>
        </row>
        <row r="646">
          <cell r="M646"/>
          <cell r="O646"/>
        </row>
        <row r="647">
          <cell r="A647" t="str">
            <v>61201100 - Remuneraciones</v>
          </cell>
          <cell r="L647" t="str">
            <v>61201100 - Remuneraciones</v>
          </cell>
          <cell r="M647">
            <v>-1919685.25</v>
          </cell>
          <cell r="O647">
            <v>-5871546.2000000002</v>
          </cell>
        </row>
        <row r="648">
          <cell r="M648"/>
          <cell r="O648"/>
        </row>
        <row r="649">
          <cell r="A649" t="str">
            <v>61201001 - Sueldos ventas</v>
          </cell>
          <cell r="L649" t="str">
            <v>61201001 - Sueldos ventas</v>
          </cell>
          <cell r="M649">
            <v>-638894.07999999996</v>
          </cell>
          <cell r="O649">
            <v>-3435244.54</v>
          </cell>
        </row>
        <row r="650">
          <cell r="A650" t="str">
            <v>61201002 - Honorarios ventas</v>
          </cell>
          <cell r="L650" t="str">
            <v>61201002 - Honorarios ventas</v>
          </cell>
          <cell r="M650">
            <v>-93927.8</v>
          </cell>
          <cell r="O650">
            <v>-615382.47</v>
          </cell>
        </row>
        <row r="651">
          <cell r="A651" t="str">
            <v>61201003 - Consultoría en ventas</v>
          </cell>
          <cell r="L651" t="str">
            <v>61201003 - Consultoría en ventas</v>
          </cell>
          <cell r="M651">
            <v>-827305.49</v>
          </cell>
          <cell r="O651">
            <v>-576102.76</v>
          </cell>
        </row>
        <row r="652">
          <cell r="A652" t="str">
            <v>61201009 - Asimilados ventas</v>
          </cell>
          <cell r="L652" t="str">
            <v>61201009 - Asimilados ventas</v>
          </cell>
          <cell r="M652">
            <v>-359557.88</v>
          </cell>
          <cell r="O652">
            <v>-1244816.43</v>
          </cell>
        </row>
        <row r="653">
          <cell r="M653" t="str">
            <v>__________________</v>
          </cell>
          <cell r="O653" t="str">
            <v>__________________</v>
          </cell>
        </row>
        <row r="654">
          <cell r="A654" t="str">
            <v>Total 61201100 - Remuneraciones</v>
          </cell>
          <cell r="L654" t="str">
            <v>Total 61201100 - Remuneraciones</v>
          </cell>
          <cell r="M654">
            <v>-1919685.25</v>
          </cell>
          <cell r="O654">
            <v>-5871546.2000000002</v>
          </cell>
        </row>
        <row r="655">
          <cell r="M655" t="str">
            <v>- - - - - - - - - - - - -</v>
          </cell>
          <cell r="O655" t="str">
            <v>- - - - - - - - - - - - -</v>
          </cell>
        </row>
        <row r="656">
          <cell r="M656"/>
          <cell r="O656"/>
        </row>
        <row r="657">
          <cell r="A657" t="str">
            <v>61201200 - Prestaciones de ley</v>
          </cell>
          <cell r="L657" t="str">
            <v>61201200 - Prestaciones de ley</v>
          </cell>
          <cell r="M657">
            <v>-150957.28</v>
          </cell>
          <cell r="O657">
            <v>-975183.38</v>
          </cell>
        </row>
        <row r="658">
          <cell r="M658"/>
          <cell r="O658"/>
        </row>
        <row r="659">
          <cell r="A659" t="str">
            <v>61201004 - IMSS Ventas</v>
          </cell>
          <cell r="L659" t="str">
            <v>61201004 - IMSS Ventas</v>
          </cell>
          <cell r="M659">
            <v>-51312.86</v>
          </cell>
          <cell r="O659">
            <v>-250767.29</v>
          </cell>
        </row>
        <row r="660">
          <cell r="A660" t="str">
            <v>61201005 - SAR Ventas</v>
          </cell>
          <cell r="L660" t="str">
            <v>61201005 - SAR Ventas</v>
          </cell>
          <cell r="M660">
            <v>-28359.82</v>
          </cell>
          <cell r="O660">
            <v>-208191.3</v>
          </cell>
        </row>
        <row r="661">
          <cell r="A661" t="str">
            <v>61201006 - INFONAVIT Ventas</v>
          </cell>
          <cell r="L661" t="str">
            <v>61201006 - INFONAVIT Ventas</v>
          </cell>
          <cell r="M661">
            <v>-26680.99</v>
          </cell>
          <cell r="O661">
            <v>-148415.78</v>
          </cell>
        </row>
        <row r="662">
          <cell r="A662" t="str">
            <v>61201007 - Impuesto s/ nomina Ventas</v>
          </cell>
          <cell r="L662" t="str">
            <v>61201007 - Impuesto s/ nomina Ventas</v>
          </cell>
          <cell r="M662">
            <v>-394.22</v>
          </cell>
          <cell r="O662">
            <v>-132796.82</v>
          </cell>
        </row>
        <row r="663">
          <cell r="A663" t="str">
            <v>61201010 - Aguinaldo ventas</v>
          </cell>
          <cell r="L663" t="str">
            <v>61201010 - Aguinaldo ventas</v>
          </cell>
          <cell r="M663">
            <v>-7985.77</v>
          </cell>
          <cell r="O663">
            <v>-179732.2</v>
          </cell>
        </row>
        <row r="664">
          <cell r="A664" t="str">
            <v>61201011 - Prima vacacional ventas</v>
          </cell>
          <cell r="L664" t="str">
            <v>61201011 - Prima vacacional ventas</v>
          </cell>
          <cell r="M664">
            <v>-36223.620000000003</v>
          </cell>
          <cell r="O664">
            <v>-55279.99</v>
          </cell>
        </row>
        <row r="665">
          <cell r="M665" t="str">
            <v>__________________</v>
          </cell>
          <cell r="O665" t="str">
            <v>__________________</v>
          </cell>
        </row>
        <row r="666">
          <cell r="A666" t="str">
            <v>Total 61201200 - Prestaciones de ley</v>
          </cell>
          <cell r="L666" t="str">
            <v>Total 61201200 - Prestaciones de ley</v>
          </cell>
          <cell r="M666">
            <v>-150957.28</v>
          </cell>
          <cell r="O666">
            <v>-975183.38</v>
          </cell>
        </row>
        <row r="667">
          <cell r="M667" t="str">
            <v>- - - - - - - - - - - - -</v>
          </cell>
          <cell r="O667" t="str">
            <v>- - - - - - - - - - - - -</v>
          </cell>
        </row>
        <row r="668">
          <cell r="M668"/>
          <cell r="O668"/>
        </row>
        <row r="669">
          <cell r="A669" t="str">
            <v>61201300 - Prestaciones superiores</v>
          </cell>
          <cell r="L669" t="str">
            <v>61201300 - Prestaciones superiores</v>
          </cell>
          <cell r="M669">
            <v>-30393.75</v>
          </cell>
          <cell r="O669">
            <v>-288000.7</v>
          </cell>
        </row>
        <row r="670">
          <cell r="M670"/>
          <cell r="O670"/>
        </row>
        <row r="671">
          <cell r="A671" t="str">
            <v>61201301 - Despensa ventas</v>
          </cell>
          <cell r="L671" t="str">
            <v>61201301 - Despensa ventas</v>
          </cell>
          <cell r="M671"/>
          <cell r="O671">
            <v>-118049.13</v>
          </cell>
        </row>
        <row r="672">
          <cell r="A672" t="str">
            <v>61201008 - Gastos medicos mayores ventas</v>
          </cell>
          <cell r="L672" t="str">
            <v>61201008 - Gastos medicos mayores ventas</v>
          </cell>
          <cell r="M672">
            <v>-25828.7</v>
          </cell>
          <cell r="O672">
            <v>-156822.07999999999</v>
          </cell>
        </row>
        <row r="673">
          <cell r="A673" t="str">
            <v>61201302 - Seguro de vida ventas</v>
          </cell>
          <cell r="L673" t="str">
            <v>61201302 - Seguro de vida ventas</v>
          </cell>
          <cell r="M673">
            <v>-4565.05</v>
          </cell>
          <cell r="O673">
            <v>-13129.49</v>
          </cell>
        </row>
        <row r="674">
          <cell r="M674" t="str">
            <v>__________________</v>
          </cell>
          <cell r="O674" t="str">
            <v>__________________</v>
          </cell>
        </row>
        <row r="675">
          <cell r="A675" t="str">
            <v>Total 61201300 - Prestaciones superiores</v>
          </cell>
          <cell r="L675" t="str">
            <v>Total 61201300 - Prestaciones superiores</v>
          </cell>
          <cell r="M675">
            <v>-30393.75</v>
          </cell>
          <cell r="O675">
            <v>-288000.7</v>
          </cell>
        </row>
        <row r="676">
          <cell r="M676" t="str">
            <v>- - - - - - - - - - - - -</v>
          </cell>
          <cell r="O676" t="str">
            <v>- - - - - - - - - - - - -</v>
          </cell>
        </row>
        <row r="677">
          <cell r="M677"/>
          <cell r="O677"/>
        </row>
        <row r="678">
          <cell r="A678" t="str">
            <v>61201400 - Herramientas</v>
          </cell>
          <cell r="L678" t="str">
            <v>61201400 - Herramientas</v>
          </cell>
          <cell r="M678">
            <v>-16899.46</v>
          </cell>
          <cell r="O678">
            <v>-120569.35</v>
          </cell>
        </row>
        <row r="679">
          <cell r="M679"/>
          <cell r="O679"/>
        </row>
        <row r="680">
          <cell r="A680" t="str">
            <v>61201401 - Gasolina ventas</v>
          </cell>
          <cell r="L680" t="str">
            <v>61201401 - Gasolina ventas</v>
          </cell>
          <cell r="M680">
            <v>-5215.51</v>
          </cell>
          <cell r="O680">
            <v>-61496.23</v>
          </cell>
        </row>
        <row r="681">
          <cell r="A681" t="str">
            <v>61201402 - Telefono ventas</v>
          </cell>
          <cell r="L681" t="str">
            <v>61201402 - Telefono ventas</v>
          </cell>
          <cell r="M681">
            <v>-11683.95</v>
          </cell>
          <cell r="O681">
            <v>-41643.120000000003</v>
          </cell>
        </row>
        <row r="682">
          <cell r="A682" t="str">
            <v>61201403 - Uniformes ventas</v>
          </cell>
          <cell r="L682" t="str">
            <v>61201403 - Uniformes ventas</v>
          </cell>
          <cell r="M682"/>
          <cell r="O682">
            <v>-17430</v>
          </cell>
        </row>
        <row r="683">
          <cell r="M683" t="str">
            <v>__________________</v>
          </cell>
          <cell r="O683" t="str">
            <v>__________________</v>
          </cell>
        </row>
        <row r="684">
          <cell r="A684" t="str">
            <v>Total 61201400 - Herramientas</v>
          </cell>
          <cell r="L684" t="str">
            <v>Total 61201400 - Herramientas</v>
          </cell>
          <cell r="M684">
            <v>-16899.46</v>
          </cell>
          <cell r="O684">
            <v>-120569.35</v>
          </cell>
        </row>
        <row r="685">
          <cell r="M685" t="str">
            <v>- - - - - - - - - - - - -</v>
          </cell>
          <cell r="O685" t="str">
            <v>- - - - - - - - - - - - -</v>
          </cell>
        </row>
        <row r="686">
          <cell r="M686"/>
          <cell r="O686"/>
        </row>
        <row r="687">
          <cell r="A687" t="str">
            <v>61201500 - Gratificaciones</v>
          </cell>
          <cell r="L687" t="str">
            <v>61201500 - Gratificaciones</v>
          </cell>
          <cell r="M687">
            <v>-45806.64</v>
          </cell>
          <cell r="O687"/>
        </row>
        <row r="688">
          <cell r="M688"/>
          <cell r="O688"/>
        </row>
        <row r="689">
          <cell r="A689" t="str">
            <v>61201501 - Bonos ventas</v>
          </cell>
          <cell r="L689" t="str">
            <v>61201501 - Bonos ventas</v>
          </cell>
          <cell r="M689">
            <v>-45806.64</v>
          </cell>
          <cell r="O689"/>
        </row>
        <row r="690">
          <cell r="M690" t="str">
            <v>__________________</v>
          </cell>
          <cell r="O690"/>
        </row>
        <row r="691">
          <cell r="A691" t="str">
            <v>Total 61201500 - Gratificaciones</v>
          </cell>
          <cell r="L691" t="str">
            <v>Total 61201500 - Gratificaciones</v>
          </cell>
          <cell r="M691">
            <v>-45806.64</v>
          </cell>
          <cell r="O691"/>
        </row>
        <row r="692">
          <cell r="M692" t="str">
            <v>- - - - - - - - - - - - -</v>
          </cell>
          <cell r="O692"/>
        </row>
        <row r="693">
          <cell r="M693"/>
          <cell r="O693"/>
        </row>
        <row r="694">
          <cell r="M694" t="str">
            <v>__________________</v>
          </cell>
          <cell r="O694" t="str">
            <v>__________________</v>
          </cell>
        </row>
        <row r="695">
          <cell r="A695" t="str">
            <v>Total 61201000 - Personal de Ventas</v>
          </cell>
          <cell r="L695" t="str">
            <v>Total 61201000 - Personal de Ventas</v>
          </cell>
          <cell r="M695">
            <v>-2163742.38</v>
          </cell>
          <cell r="O695">
            <v>-7255299.6299999999</v>
          </cell>
        </row>
        <row r="696">
          <cell r="M696" t="str">
            <v>- - - - - - - - - - - - -</v>
          </cell>
          <cell r="O696" t="str">
            <v>- - - - - - - - - - - - -</v>
          </cell>
        </row>
        <row r="697">
          <cell r="M697"/>
          <cell r="O697"/>
        </row>
        <row r="698">
          <cell r="A698" t="str">
            <v>61203000 - Depreciación y amortizaciones</v>
          </cell>
          <cell r="L698" t="str">
            <v>61203000 - Depreciación y amortizaciones</v>
          </cell>
          <cell r="M698">
            <v>-47673.78</v>
          </cell>
          <cell r="O698">
            <v>-182358.97</v>
          </cell>
        </row>
        <row r="699">
          <cell r="M699"/>
          <cell r="O699"/>
        </row>
        <row r="700">
          <cell r="A700" t="str">
            <v>61203100 - Depreciaciones equipo de audio y remodelacion</v>
          </cell>
          <cell r="L700" t="str">
            <v>61203100 - Depreciaciones equipo de audio y remodelacion</v>
          </cell>
          <cell r="M700">
            <v>-47673.78</v>
          </cell>
          <cell r="O700">
            <v>-182358.97</v>
          </cell>
        </row>
        <row r="701">
          <cell r="M701"/>
          <cell r="O701"/>
        </row>
        <row r="702">
          <cell r="A702" t="str">
            <v>61203001 - Depreciación equipo para demostraciones</v>
          </cell>
          <cell r="L702" t="str">
            <v>61203001 - Depreciación equipo para demostraciones</v>
          </cell>
          <cell r="M702">
            <v>-10100.85</v>
          </cell>
          <cell r="O702">
            <v>-40403.4</v>
          </cell>
        </row>
        <row r="703">
          <cell r="A703" t="str">
            <v>61203002 - Amortización inversión en remodelación</v>
          </cell>
          <cell r="L703" t="str">
            <v>61203002 - Amortización inversión en remodelación</v>
          </cell>
          <cell r="M703">
            <v>-37572.93</v>
          </cell>
          <cell r="O703">
            <v>-141955.57</v>
          </cell>
        </row>
        <row r="704">
          <cell r="M704" t="str">
            <v>__________________</v>
          </cell>
          <cell r="O704" t="str">
            <v>__________________</v>
          </cell>
        </row>
        <row r="705">
          <cell r="A705" t="str">
            <v>Total 61203100 - Depreciaciones equipo de audio y remodelacion</v>
          </cell>
          <cell r="L705" t="str">
            <v>Total 61203100 - Depreciaciones equipo de audio y remodelacion</v>
          </cell>
          <cell r="M705">
            <v>-47673.78</v>
          </cell>
          <cell r="O705">
            <v>-182358.97</v>
          </cell>
        </row>
        <row r="706">
          <cell r="M706" t="str">
            <v>- - - - - - - - - - - - -</v>
          </cell>
          <cell r="O706" t="str">
            <v>- - - - - - - - - - - - -</v>
          </cell>
        </row>
        <row r="707">
          <cell r="M707"/>
          <cell r="O707"/>
        </row>
        <row r="708">
          <cell r="M708" t="str">
            <v>__________________</v>
          </cell>
          <cell r="O708" t="str">
            <v>__________________</v>
          </cell>
        </row>
        <row r="709">
          <cell r="A709" t="str">
            <v>Total 61203000 - Depreciación y amortizaciones</v>
          </cell>
          <cell r="L709" t="str">
            <v>Total 61203000 - Depreciación y amortizaciones</v>
          </cell>
          <cell r="M709">
            <v>-47673.78</v>
          </cell>
          <cell r="O709">
            <v>-182358.97</v>
          </cell>
        </row>
        <row r="710">
          <cell r="M710" t="str">
            <v>- - - - - - - - - - - - -</v>
          </cell>
          <cell r="O710" t="str">
            <v>- - - - - - - - - - - - -</v>
          </cell>
        </row>
        <row r="711">
          <cell r="M711"/>
          <cell r="O711"/>
        </row>
        <row r="712">
          <cell r="A712" t="str">
            <v>61205000 - Viaticos y gastos de viaje</v>
          </cell>
          <cell r="L712" t="str">
            <v>61205000 - Viaticos y gastos de viaje</v>
          </cell>
          <cell r="M712">
            <v>-335684.29</v>
          </cell>
          <cell r="O712">
            <v>-595880.15</v>
          </cell>
        </row>
        <row r="713">
          <cell r="M713"/>
          <cell r="O713"/>
        </row>
        <row r="714">
          <cell r="A714" t="str">
            <v>61205100 - Gastos de viaje</v>
          </cell>
          <cell r="L714" t="str">
            <v>61205100 - Gastos de viaje</v>
          </cell>
          <cell r="M714">
            <v>-335684.29</v>
          </cell>
          <cell r="O714">
            <v>-595880.15</v>
          </cell>
        </row>
        <row r="715">
          <cell r="M715"/>
          <cell r="O715"/>
        </row>
        <row r="716">
          <cell r="A716" t="str">
            <v>61205001 - Boletos de avión</v>
          </cell>
          <cell r="L716" t="str">
            <v>61205001 - Boletos de avión</v>
          </cell>
          <cell r="M716">
            <v>-130622.72</v>
          </cell>
          <cell r="O716">
            <v>-327923.96000000002</v>
          </cell>
        </row>
        <row r="717">
          <cell r="A717" t="str">
            <v>61205002 - Hoteles</v>
          </cell>
          <cell r="L717" t="str">
            <v>61205002 - Hoteles</v>
          </cell>
          <cell r="M717">
            <v>-138573.63</v>
          </cell>
          <cell r="O717">
            <v>-112286.7</v>
          </cell>
        </row>
        <row r="718">
          <cell r="A718" t="str">
            <v>61205003 - Alimentos y víaticos</v>
          </cell>
          <cell r="L718" t="str">
            <v>61205003 - Alimentos y víaticos</v>
          </cell>
          <cell r="M718">
            <v>-66487.94</v>
          </cell>
          <cell r="O718">
            <v>-155669.49</v>
          </cell>
        </row>
        <row r="719">
          <cell r="M719" t="str">
            <v>__________________</v>
          </cell>
          <cell r="O719" t="str">
            <v>__________________</v>
          </cell>
        </row>
        <row r="720">
          <cell r="A720" t="str">
            <v>Total 61205100 - Gastos de viaje</v>
          </cell>
          <cell r="L720" t="str">
            <v>Total 61205100 - Gastos de viaje</v>
          </cell>
          <cell r="M720">
            <v>-335684.29</v>
          </cell>
          <cell r="O720">
            <v>-595880.15</v>
          </cell>
        </row>
        <row r="721">
          <cell r="M721" t="str">
            <v>- - - - - - - - - - - - -</v>
          </cell>
          <cell r="O721" t="str">
            <v>- - - - - - - - - - - - -</v>
          </cell>
        </row>
        <row r="722">
          <cell r="M722"/>
          <cell r="O722"/>
        </row>
        <row r="723">
          <cell r="M723" t="str">
            <v>__________________</v>
          </cell>
          <cell r="O723" t="str">
            <v>__________________</v>
          </cell>
        </row>
        <row r="724">
          <cell r="A724" t="str">
            <v>Total 61205000 - Viaticos y gastos de viaje</v>
          </cell>
          <cell r="L724" t="str">
            <v>Total 61205000 - Viaticos y gastos de viaje</v>
          </cell>
          <cell r="M724">
            <v>-335684.29</v>
          </cell>
          <cell r="O724">
            <v>-595880.15</v>
          </cell>
        </row>
        <row r="725">
          <cell r="M725" t="str">
            <v>- - - - - - - - - - - - -</v>
          </cell>
          <cell r="O725" t="str">
            <v>- - - - - - - - - - - - -</v>
          </cell>
        </row>
        <row r="726">
          <cell r="M726"/>
          <cell r="O726"/>
        </row>
        <row r="727">
          <cell r="A727" t="str">
            <v>61206000 - Tiendas</v>
          </cell>
          <cell r="L727" t="str">
            <v>61206000 - Tiendas</v>
          </cell>
          <cell r="M727">
            <v>-1612732.26</v>
          </cell>
          <cell r="O727">
            <v>-5418500.2599999998</v>
          </cell>
        </row>
        <row r="728">
          <cell r="M728"/>
          <cell r="O728"/>
        </row>
        <row r="729">
          <cell r="A729" t="str">
            <v>61206100 - Tiendas</v>
          </cell>
          <cell r="L729" t="str">
            <v>61206100 - Tiendas</v>
          </cell>
          <cell r="M729">
            <v>-1612732.26</v>
          </cell>
          <cell r="O729">
            <v>-5418500.2599999998</v>
          </cell>
        </row>
        <row r="730">
          <cell r="M730"/>
          <cell r="O730"/>
        </row>
        <row r="731">
          <cell r="A731" t="str">
            <v>61603001 - Renta tiendas</v>
          </cell>
          <cell r="L731" t="str">
            <v>61603001 - Renta tiendas</v>
          </cell>
          <cell r="M731">
            <v>-1503129.46</v>
          </cell>
          <cell r="O731">
            <v>-5055489.82</v>
          </cell>
        </row>
        <row r="732">
          <cell r="A732" t="str">
            <v>61603002 - Teléfono e internet tiendas</v>
          </cell>
          <cell r="L732" t="str">
            <v>61603002 - Teléfono e internet tiendas</v>
          </cell>
          <cell r="M732">
            <v>-22699.02</v>
          </cell>
          <cell r="O732">
            <v>-100320.42</v>
          </cell>
        </row>
        <row r="733">
          <cell r="A733" t="str">
            <v>61603003 - Alarma tiendas</v>
          </cell>
          <cell r="L733" t="str">
            <v>61603003 - Alarma tiendas</v>
          </cell>
          <cell r="M733">
            <v>-16150.1</v>
          </cell>
          <cell r="O733">
            <v>-45346.26</v>
          </cell>
        </row>
        <row r="734">
          <cell r="A734" t="str">
            <v>61603004 - Luz tiendas</v>
          </cell>
          <cell r="L734" t="str">
            <v>61603004 - Luz tiendas</v>
          </cell>
          <cell r="M734">
            <v>-27674.48</v>
          </cell>
          <cell r="O734">
            <v>-112757.26</v>
          </cell>
        </row>
        <row r="735">
          <cell r="A735" t="str">
            <v>61206001 - Agua</v>
          </cell>
          <cell r="L735" t="str">
            <v>61206001 - Agua</v>
          </cell>
          <cell r="M735">
            <v>-1531.37</v>
          </cell>
          <cell r="O735">
            <v>-6587.69</v>
          </cell>
        </row>
        <row r="736">
          <cell r="A736" t="str">
            <v>61206002 - Limpieza tiendas</v>
          </cell>
          <cell r="L736" t="str">
            <v>61206002 - Limpieza tiendas</v>
          </cell>
          <cell r="M736"/>
          <cell r="O736">
            <v>-1200</v>
          </cell>
        </row>
        <row r="737">
          <cell r="A737" t="str">
            <v>61604001 - Mantenimiento de intalaciones tiendas</v>
          </cell>
          <cell r="L737" t="str">
            <v>61604001 - Mantenimiento de intalaciones tiendas</v>
          </cell>
          <cell r="M737">
            <v>-17296.189999999999</v>
          </cell>
          <cell r="O737">
            <v>-25551.66</v>
          </cell>
        </row>
        <row r="738">
          <cell r="A738" t="str">
            <v>61206003 - Mobiliario y equipo promocional para tiendas</v>
          </cell>
          <cell r="L738" t="str">
            <v>61206003 - Mobiliario y equipo promocional para tiendas</v>
          </cell>
          <cell r="M738"/>
          <cell r="O738">
            <v>-586.22</v>
          </cell>
        </row>
        <row r="739">
          <cell r="A739" t="str">
            <v>61206004 - Seguro establecimiento y robo</v>
          </cell>
          <cell r="L739" t="str">
            <v>61206004 - Seguro establecimiento y robo</v>
          </cell>
          <cell r="M739"/>
          <cell r="O739">
            <v>-38000.769999999997</v>
          </cell>
        </row>
        <row r="740">
          <cell r="A740" t="str">
            <v>61206005 - Impuestos, derechos y trámites</v>
          </cell>
          <cell r="L740" t="str">
            <v>61206005 - Impuestos, derechos y trámites</v>
          </cell>
          <cell r="M740">
            <v>-7902</v>
          </cell>
          <cell r="O740">
            <v>-32660.16</v>
          </cell>
        </row>
        <row r="741">
          <cell r="A741" t="str">
            <v>61206006 - Trasporte de stocks</v>
          </cell>
          <cell r="L741" t="str">
            <v>61206006 - Trasporte de stocks</v>
          </cell>
          <cell r="M741">
            <v>-16349.64</v>
          </cell>
          <cell r="O741"/>
        </row>
        <row r="742">
          <cell r="M742" t="str">
            <v>__________________</v>
          </cell>
          <cell r="O742" t="str">
            <v>__________________</v>
          </cell>
        </row>
        <row r="743">
          <cell r="A743" t="str">
            <v>Total 61206100 - Tiendas</v>
          </cell>
          <cell r="L743" t="str">
            <v>Total 61206100 - Tiendas</v>
          </cell>
          <cell r="M743">
            <v>-1612732.26</v>
          </cell>
          <cell r="O743">
            <v>-5418500.2599999998</v>
          </cell>
        </row>
        <row r="744">
          <cell r="M744" t="str">
            <v>- - - - - - - - - - - - -</v>
          </cell>
          <cell r="O744" t="str">
            <v>- - - - - - - - - - - - -</v>
          </cell>
        </row>
        <row r="745">
          <cell r="M745"/>
          <cell r="O745"/>
        </row>
        <row r="746">
          <cell r="M746" t="str">
            <v>__________________</v>
          </cell>
          <cell r="O746" t="str">
            <v>__________________</v>
          </cell>
        </row>
        <row r="747">
          <cell r="A747" t="str">
            <v>Total 61206000 - Tiendas</v>
          </cell>
          <cell r="L747" t="str">
            <v>Total 61206000 - Tiendas</v>
          </cell>
          <cell r="M747">
            <v>-1612732.26</v>
          </cell>
          <cell r="O747">
            <v>-5418500.2599999998</v>
          </cell>
        </row>
        <row r="748">
          <cell r="M748" t="str">
            <v>- - - - - - - - - - - - -</v>
          </cell>
          <cell r="O748" t="str">
            <v>- - - - - - - - - - - - -</v>
          </cell>
        </row>
        <row r="749">
          <cell r="M749"/>
          <cell r="O749"/>
        </row>
        <row r="750">
          <cell r="M750" t="str">
            <v>__________________</v>
          </cell>
          <cell r="O750" t="str">
            <v>__________________</v>
          </cell>
        </row>
        <row r="751">
          <cell r="A751" t="str">
            <v>Total 61200000 - Gastos de venta</v>
          </cell>
          <cell r="L751" t="str">
            <v>Total 61200000 - Gastos de venta</v>
          </cell>
          <cell r="M751">
            <v>-4159832.71</v>
          </cell>
          <cell r="O751">
            <v>-13452039.01</v>
          </cell>
        </row>
        <row r="752">
          <cell r="M752" t="str">
            <v>- - - - - - - - - - - - -</v>
          </cell>
          <cell r="O752" t="str">
            <v>- - - - - - - - - - - - -</v>
          </cell>
        </row>
        <row r="753">
          <cell r="M753"/>
          <cell r="O753"/>
        </row>
        <row r="754">
          <cell r="A754" t="str">
            <v>61111000 - Marketing</v>
          </cell>
          <cell r="L754" t="str">
            <v>61111000 - Marketing</v>
          </cell>
          <cell r="M754">
            <v>-330645.03000000003</v>
          </cell>
          <cell r="O754">
            <v>-4416551.99</v>
          </cell>
        </row>
        <row r="755">
          <cell r="M755"/>
          <cell r="O755"/>
        </row>
        <row r="756">
          <cell r="A756" t="str">
            <v>61100000 - Personal de marketing</v>
          </cell>
          <cell r="L756" t="str">
            <v>61100000 - Personal de marketing</v>
          </cell>
          <cell r="M756">
            <v>-123781.13</v>
          </cell>
          <cell r="O756">
            <v>-848353.44</v>
          </cell>
        </row>
        <row r="757">
          <cell r="M757"/>
          <cell r="O757"/>
        </row>
        <row r="758">
          <cell r="A758" t="str">
            <v>61104000 - Remuneraciones</v>
          </cell>
          <cell r="L758" t="str">
            <v>61104000 - Remuneraciones</v>
          </cell>
          <cell r="M758">
            <v>-103112.2</v>
          </cell>
          <cell r="O758">
            <v>-631845.16</v>
          </cell>
        </row>
        <row r="759">
          <cell r="M759"/>
          <cell r="O759"/>
        </row>
        <row r="760">
          <cell r="A760" t="str">
            <v>61104004 - Sueldos marketing</v>
          </cell>
          <cell r="L760" t="str">
            <v>61104004 - Sueldos marketing</v>
          </cell>
          <cell r="M760">
            <v>-78000</v>
          </cell>
          <cell r="O760">
            <v>-597952.16</v>
          </cell>
        </row>
        <row r="761">
          <cell r="A761" t="str">
            <v>61104005 - Honorarios marketing</v>
          </cell>
          <cell r="L761" t="str">
            <v>61104005 - Honorarios marketing</v>
          </cell>
          <cell r="M761">
            <v>-1027</v>
          </cell>
          <cell r="O761">
            <v>-1750</v>
          </cell>
        </row>
        <row r="762">
          <cell r="A762" t="str">
            <v>61104006 - Consultoría marketing</v>
          </cell>
          <cell r="L762" t="str">
            <v>61104006 - Consultoría marketing</v>
          </cell>
          <cell r="M762"/>
          <cell r="O762">
            <v>-32143</v>
          </cell>
        </row>
        <row r="763">
          <cell r="A763" t="str">
            <v>61104011 - Asimilados marketing</v>
          </cell>
          <cell r="L763" t="str">
            <v>61104011 - Asimilados marketing</v>
          </cell>
          <cell r="M763">
            <v>-24085.200000000001</v>
          </cell>
          <cell r="O763"/>
        </row>
        <row r="764">
          <cell r="M764" t="str">
            <v>__________________</v>
          </cell>
          <cell r="O764" t="str">
            <v>__________________</v>
          </cell>
        </row>
        <row r="765">
          <cell r="A765" t="str">
            <v>Total 61104000 - Remuneraciones</v>
          </cell>
          <cell r="L765" t="str">
            <v>Total 61104000 - Remuneraciones</v>
          </cell>
          <cell r="M765">
            <v>-103112.2</v>
          </cell>
          <cell r="O765">
            <v>-631845.16</v>
          </cell>
        </row>
        <row r="766">
          <cell r="M766" t="str">
            <v>- - - - - - - - - - - - -</v>
          </cell>
          <cell r="O766" t="str">
            <v>- - - - - - - - - - - - -</v>
          </cell>
        </row>
        <row r="767">
          <cell r="M767"/>
          <cell r="O767"/>
        </row>
        <row r="768">
          <cell r="A768" t="str">
            <v>61140000 - Prestaciones de ley</v>
          </cell>
          <cell r="L768" t="str">
            <v>61140000 - Prestaciones de ley</v>
          </cell>
          <cell r="M768">
            <v>-16133.18</v>
          </cell>
          <cell r="O768">
            <v>-172584.66</v>
          </cell>
        </row>
        <row r="769">
          <cell r="M769"/>
          <cell r="O769"/>
        </row>
        <row r="770">
          <cell r="A770" t="str">
            <v>61104007 - IMSS Marketing</v>
          </cell>
          <cell r="L770" t="str">
            <v>61104007 - IMSS Marketing</v>
          </cell>
          <cell r="M770">
            <v>-8360.09</v>
          </cell>
          <cell r="O770">
            <v>-48662.81</v>
          </cell>
        </row>
        <row r="771">
          <cell r="A771" t="str">
            <v>61104008 - SAR Marketing</v>
          </cell>
          <cell r="L771" t="str">
            <v>61104008 - SAR Marketing</v>
          </cell>
          <cell r="M771">
            <v>-4326.04</v>
          </cell>
          <cell r="O771">
            <v>-40616.74</v>
          </cell>
        </row>
        <row r="772">
          <cell r="A772" t="str">
            <v>61104009 - INFONAVIT Marketing</v>
          </cell>
          <cell r="L772" t="str">
            <v>61104009 - INFONAVIT Marketing</v>
          </cell>
          <cell r="M772">
            <v>-3447.05</v>
          </cell>
          <cell r="O772">
            <v>-29885.69</v>
          </cell>
        </row>
        <row r="773">
          <cell r="A773" t="str">
            <v>61104010 - Impuesto s/nomina Marketing</v>
          </cell>
          <cell r="L773" t="str">
            <v>61104010 - Impuesto s/nomina Marketing</v>
          </cell>
          <cell r="M773"/>
          <cell r="O773">
            <v>-14643.06</v>
          </cell>
        </row>
        <row r="774">
          <cell r="A774" t="str">
            <v>61104012 - Aguinaldo marketing</v>
          </cell>
          <cell r="L774" t="str">
            <v>61104012 - Aguinaldo marketing</v>
          </cell>
          <cell r="M774"/>
          <cell r="O774">
            <v>-26924.39</v>
          </cell>
        </row>
        <row r="775">
          <cell r="A775" t="str">
            <v>61104013 - Prima vacacional marketing</v>
          </cell>
          <cell r="L775" t="str">
            <v>61104013 - Prima vacacional marketing</v>
          </cell>
          <cell r="M775"/>
          <cell r="O775">
            <v>-11851.97</v>
          </cell>
        </row>
        <row r="776">
          <cell r="M776" t="str">
            <v>__________________</v>
          </cell>
          <cell r="O776" t="str">
            <v>__________________</v>
          </cell>
        </row>
        <row r="777">
          <cell r="A777" t="str">
            <v>Total 61140000 - Prestaciones de ley</v>
          </cell>
          <cell r="L777" t="str">
            <v>Total 61140000 - Prestaciones de ley</v>
          </cell>
          <cell r="M777">
            <v>-16133.18</v>
          </cell>
          <cell r="O777">
            <v>-172584.66</v>
          </cell>
        </row>
        <row r="778">
          <cell r="M778" t="str">
            <v>- - - - - - - - - - - - -</v>
          </cell>
          <cell r="O778" t="str">
            <v>- - - - - - - - - - - - -</v>
          </cell>
        </row>
        <row r="779">
          <cell r="M779"/>
          <cell r="O779"/>
        </row>
        <row r="780">
          <cell r="A780" t="str">
            <v>61150000 - Prestaciones superiores</v>
          </cell>
          <cell r="L780" t="str">
            <v>61150000 - Prestaciones superiores</v>
          </cell>
          <cell r="M780">
            <v>-4535.75</v>
          </cell>
          <cell r="O780">
            <v>-25465.21</v>
          </cell>
        </row>
        <row r="781">
          <cell r="M781"/>
          <cell r="O781"/>
        </row>
        <row r="782">
          <cell r="A782" t="str">
            <v>61150001 - Despensa marketing</v>
          </cell>
          <cell r="L782" t="str">
            <v>61150001 - Despensa marketing</v>
          </cell>
          <cell r="M782"/>
          <cell r="O782">
            <v>-10200</v>
          </cell>
        </row>
        <row r="783">
          <cell r="A783" t="str">
            <v>61150002 - Seguro gastos medicos marketing</v>
          </cell>
          <cell r="L783" t="str">
            <v>61150002 - Seguro gastos medicos marketing</v>
          </cell>
          <cell r="M783">
            <v>-3845.93</v>
          </cell>
          <cell r="O783">
            <v>-12668.07</v>
          </cell>
        </row>
        <row r="784">
          <cell r="A784" t="str">
            <v>61150003 - Seguro de vida marketing</v>
          </cell>
          <cell r="L784" t="str">
            <v>61150003 - Seguro de vida marketing</v>
          </cell>
          <cell r="M784">
            <v>-689.82</v>
          </cell>
          <cell r="O784">
            <v>-2597.14</v>
          </cell>
        </row>
        <row r="785">
          <cell r="M785" t="str">
            <v>__________________</v>
          </cell>
          <cell r="O785" t="str">
            <v>__________________</v>
          </cell>
        </row>
        <row r="786">
          <cell r="A786" t="str">
            <v>Total 61150000 - Prestaciones superiores</v>
          </cell>
          <cell r="L786" t="str">
            <v>Total 61150000 - Prestaciones superiores</v>
          </cell>
          <cell r="M786">
            <v>-4535.75</v>
          </cell>
          <cell r="O786">
            <v>-25465.21</v>
          </cell>
        </row>
        <row r="787">
          <cell r="M787" t="str">
            <v>- - - - - - - - - - - - -</v>
          </cell>
          <cell r="O787" t="str">
            <v>- - - - - - - - - - - - -</v>
          </cell>
        </row>
        <row r="788">
          <cell r="M788"/>
          <cell r="O788"/>
        </row>
        <row r="789">
          <cell r="A789" t="str">
            <v>61160000 - Herramientas</v>
          </cell>
          <cell r="L789" t="str">
            <v>61160000 - Herramientas</v>
          </cell>
          <cell r="M789"/>
          <cell r="O789">
            <v>-12308.41</v>
          </cell>
        </row>
        <row r="790">
          <cell r="M790"/>
          <cell r="O790"/>
        </row>
        <row r="791">
          <cell r="A791" t="str">
            <v>61160001 - Gasolina marketing</v>
          </cell>
          <cell r="L791" t="str">
            <v>61160001 - Gasolina marketing</v>
          </cell>
          <cell r="M791"/>
          <cell r="O791">
            <v>-12308.41</v>
          </cell>
        </row>
        <row r="792">
          <cell r="M792" t="str">
            <v>__________________</v>
          </cell>
          <cell r="O792" t="str">
            <v>__________________</v>
          </cell>
        </row>
        <row r="793">
          <cell r="A793" t="str">
            <v>Total 61160000 - Herramientas</v>
          </cell>
          <cell r="L793" t="str">
            <v>Total 61160000 - Herramientas</v>
          </cell>
          <cell r="M793"/>
          <cell r="O793">
            <v>-12308.41</v>
          </cell>
        </row>
        <row r="794">
          <cell r="M794" t="str">
            <v>- - - - - - - - - - - - -</v>
          </cell>
          <cell r="O794" t="str">
            <v>- - - - - - - - - - - - -</v>
          </cell>
        </row>
        <row r="795">
          <cell r="M795"/>
          <cell r="O795"/>
        </row>
        <row r="796">
          <cell r="A796" t="str">
            <v>61170000 - Gratificaciones</v>
          </cell>
          <cell r="L796" t="str">
            <v>61170000 - Gratificaciones</v>
          </cell>
          <cell r="M796"/>
          <cell r="O796">
            <v>-6150</v>
          </cell>
        </row>
        <row r="797">
          <cell r="M797"/>
          <cell r="O797"/>
        </row>
        <row r="798">
          <cell r="A798" t="str">
            <v>61170001 - Bonos marketing</v>
          </cell>
          <cell r="L798" t="str">
            <v>61170001 - Bonos marketing</v>
          </cell>
          <cell r="M798"/>
          <cell r="O798">
            <v>-6150</v>
          </cell>
        </row>
        <row r="799">
          <cell r="M799" t="str">
            <v>__________________</v>
          </cell>
          <cell r="O799" t="str">
            <v>__________________</v>
          </cell>
        </row>
        <row r="800">
          <cell r="A800" t="str">
            <v>Total 61170000 - Gratificaciones</v>
          </cell>
          <cell r="L800" t="str">
            <v>Total 61170000 - Gratificaciones</v>
          </cell>
          <cell r="M800"/>
          <cell r="O800">
            <v>-6150</v>
          </cell>
        </row>
        <row r="801">
          <cell r="M801" t="str">
            <v>- - - - - - - - - - - - -</v>
          </cell>
          <cell r="O801" t="str">
            <v>- - - - - - - - - - - - -</v>
          </cell>
        </row>
        <row r="802">
          <cell r="M802"/>
          <cell r="O802"/>
        </row>
        <row r="803">
          <cell r="M803" t="str">
            <v>__________________</v>
          </cell>
          <cell r="O803" t="str">
            <v>__________________</v>
          </cell>
        </row>
        <row r="804">
          <cell r="A804" t="str">
            <v>Total 61100000 - Personal de marketing</v>
          </cell>
          <cell r="L804" t="str">
            <v>Total 61100000 - Personal de marketing</v>
          </cell>
          <cell r="M804">
            <v>-123781.13</v>
          </cell>
          <cell r="O804">
            <v>-848353.44</v>
          </cell>
        </row>
        <row r="805">
          <cell r="M805" t="str">
            <v>- - - - - - - - - - - - -</v>
          </cell>
          <cell r="O805" t="str">
            <v>- - - - - - - - - - - - -</v>
          </cell>
        </row>
        <row r="806">
          <cell r="M806"/>
          <cell r="O806"/>
        </row>
        <row r="807">
          <cell r="A807" t="str">
            <v>61180000 - Propaganda y publicidad</v>
          </cell>
          <cell r="L807" t="str">
            <v>61180000 - Propaganda y publicidad</v>
          </cell>
          <cell r="M807">
            <v>-206863.9</v>
          </cell>
          <cell r="O807">
            <v>-3528198.55</v>
          </cell>
        </row>
        <row r="808">
          <cell r="M808"/>
          <cell r="O808"/>
        </row>
        <row r="809">
          <cell r="A809" t="str">
            <v>61101000 - Publicidad</v>
          </cell>
          <cell r="L809" t="str">
            <v>61101000 - Publicidad</v>
          </cell>
          <cell r="M809"/>
          <cell r="O809">
            <v>-677781.17</v>
          </cell>
        </row>
        <row r="810">
          <cell r="M810"/>
          <cell r="O810"/>
        </row>
        <row r="811">
          <cell r="A811" t="str">
            <v>61101001 - Impresos d&amp;b</v>
          </cell>
          <cell r="L811" t="str">
            <v>61101001 - Impresos d&amp;b</v>
          </cell>
          <cell r="M811"/>
          <cell r="O811">
            <v>-126374.97</v>
          </cell>
        </row>
        <row r="812">
          <cell r="A812" t="str">
            <v>61101002 - Impresos hta</v>
          </cell>
          <cell r="L812" t="str">
            <v>61101002 - Impresos hta</v>
          </cell>
          <cell r="M812"/>
          <cell r="O812">
            <v>-437619.44</v>
          </cell>
        </row>
        <row r="813">
          <cell r="A813" t="str">
            <v>61101005 - Vinil, lonas y roll ups</v>
          </cell>
          <cell r="L813" t="str">
            <v>61101005 - Vinil, lonas y roll ups</v>
          </cell>
          <cell r="M813"/>
          <cell r="O813">
            <v>-113786.76</v>
          </cell>
        </row>
        <row r="814">
          <cell r="M814" t="str">
            <v>__________________</v>
          </cell>
          <cell r="O814" t="str">
            <v>__________________</v>
          </cell>
        </row>
        <row r="815">
          <cell r="A815" t="str">
            <v>Total 61101000 - Publicidad</v>
          </cell>
          <cell r="L815" t="str">
            <v>Total 61101000 - Publicidad</v>
          </cell>
          <cell r="M815"/>
          <cell r="O815">
            <v>-677781.17</v>
          </cell>
        </row>
        <row r="816">
          <cell r="M816" t="str">
            <v>- - - - - - - - - - - - -</v>
          </cell>
          <cell r="O816" t="str">
            <v>- - - - - - - - - - - - -</v>
          </cell>
        </row>
        <row r="817">
          <cell r="M817"/>
          <cell r="O817"/>
        </row>
        <row r="818">
          <cell r="A818" t="str">
            <v>61105000 - Catálogos y folletos</v>
          </cell>
          <cell r="L818" t="str">
            <v>61105000 - Catálogos y folletos</v>
          </cell>
          <cell r="M818"/>
          <cell r="O818"/>
        </row>
        <row r="819">
          <cell r="M819"/>
          <cell r="O819"/>
        </row>
        <row r="820">
          <cell r="A820" t="str">
            <v>61101004 - Compra de catálogos y folletos</v>
          </cell>
          <cell r="L820" t="str">
            <v>61101004 - Compra de catálogos y folletos</v>
          </cell>
          <cell r="M820"/>
          <cell r="O820"/>
        </row>
        <row r="821">
          <cell r="A821" t="str">
            <v>61105002 - Impresión de catálogos y folletos</v>
          </cell>
          <cell r="L821" t="str">
            <v>61105002 - Impresión de catálogos y folletos</v>
          </cell>
          <cell r="M821"/>
          <cell r="O821"/>
        </row>
        <row r="822">
          <cell r="M822" t="str">
            <v>__________________</v>
          </cell>
          <cell r="O822"/>
        </row>
        <row r="823">
          <cell r="A823" t="str">
            <v>Total 61105000 - Catálogos y folletos</v>
          </cell>
          <cell r="L823" t="str">
            <v>Total 61105000 - Catálogos y folletos</v>
          </cell>
          <cell r="M823"/>
          <cell r="O823"/>
        </row>
        <row r="824">
          <cell r="M824" t="str">
            <v>- - - - - - - - - - - - -</v>
          </cell>
          <cell r="O824"/>
        </row>
        <row r="825">
          <cell r="M825"/>
          <cell r="O825"/>
        </row>
        <row r="826">
          <cell r="A826" t="str">
            <v>61103000 - Expos</v>
          </cell>
          <cell r="L826" t="str">
            <v>61103000 - Expos</v>
          </cell>
          <cell r="M826"/>
          <cell r="O826">
            <v>-2402938.61</v>
          </cell>
        </row>
        <row r="827">
          <cell r="M827"/>
          <cell r="O827"/>
        </row>
        <row r="828">
          <cell r="A828" t="str">
            <v>61103001 - Espacio para d&amp;b</v>
          </cell>
          <cell r="L828" t="str">
            <v>61103001 - Espacio para d&amp;b</v>
          </cell>
          <cell r="M828"/>
          <cell r="O828">
            <v>-21875.05</v>
          </cell>
        </row>
        <row r="829">
          <cell r="A829" t="str">
            <v>61103002 - Espacio para HTA</v>
          </cell>
          <cell r="L829" t="str">
            <v>61103002 - Espacio para HTA</v>
          </cell>
          <cell r="M829"/>
          <cell r="O829">
            <v>-785208.63</v>
          </cell>
        </row>
        <row r="830">
          <cell r="A830" t="str">
            <v>61104001 - Construcción de stand d&amp;b</v>
          </cell>
          <cell r="L830" t="str">
            <v>61104001 - Construcción de stand d&amp;b</v>
          </cell>
          <cell r="M830"/>
          <cell r="O830">
            <v>-1517266.29</v>
          </cell>
        </row>
        <row r="831">
          <cell r="A831" t="str">
            <v>61104002 - Construcción de stand HTA</v>
          </cell>
          <cell r="L831" t="str">
            <v>61104002 - Construcción de stand HTA</v>
          </cell>
          <cell r="M831"/>
          <cell r="O831">
            <v>-9030.67</v>
          </cell>
        </row>
        <row r="832">
          <cell r="A832" t="str">
            <v>61105001 - Gastos varios en expos para d&amp;b</v>
          </cell>
          <cell r="L832" t="str">
            <v>61105001 - Gastos varios en expos para d&amp;b</v>
          </cell>
          <cell r="M832"/>
          <cell r="O832">
            <v>-69557.97</v>
          </cell>
        </row>
        <row r="833">
          <cell r="A833" t="str">
            <v>61103003 - Gastos varios en expos para HTA</v>
          </cell>
          <cell r="L833" t="str">
            <v>61103003 - Gastos varios en expos para HTA</v>
          </cell>
          <cell r="M833"/>
          <cell r="O833"/>
        </row>
        <row r="834">
          <cell r="A834" t="str">
            <v>61104003 - Subarrendamiento de transporte para expos</v>
          </cell>
          <cell r="L834" t="str">
            <v>61104003 - Subarrendamiento de transporte para expos</v>
          </cell>
          <cell r="M834"/>
          <cell r="O834"/>
        </row>
        <row r="835">
          <cell r="M835" t="str">
            <v>__________________</v>
          </cell>
          <cell r="O835" t="str">
            <v>__________________</v>
          </cell>
        </row>
        <row r="836">
          <cell r="A836" t="str">
            <v>Total 61103000 - Expos</v>
          </cell>
          <cell r="L836" t="str">
            <v>Total 61103000 - Expos</v>
          </cell>
          <cell r="M836"/>
          <cell r="O836">
            <v>-2402938.61</v>
          </cell>
        </row>
        <row r="837">
          <cell r="M837" t="str">
            <v>- - - - - - - - - - - - -</v>
          </cell>
          <cell r="O837" t="str">
            <v>- - - - - - - - - - - - -</v>
          </cell>
        </row>
        <row r="838">
          <cell r="M838"/>
          <cell r="O838"/>
        </row>
        <row r="839">
          <cell r="A839" t="str">
            <v>61106000 - Cursos</v>
          </cell>
          <cell r="L839" t="str">
            <v>61106000 - Cursos</v>
          </cell>
          <cell r="M839">
            <v>-390.82</v>
          </cell>
          <cell r="O839">
            <v>-50965.78</v>
          </cell>
        </row>
        <row r="840">
          <cell r="M840"/>
          <cell r="O840"/>
        </row>
        <row r="841">
          <cell r="A841" t="str">
            <v>61106001 - Honorarios a instructores cursos</v>
          </cell>
          <cell r="L841" t="str">
            <v>61106001 - Honorarios a instructores cursos</v>
          </cell>
          <cell r="M841"/>
          <cell r="O841">
            <v>-18300</v>
          </cell>
        </row>
        <row r="842">
          <cell r="A842" t="str">
            <v>61106003 - Salones y jardines para cursos</v>
          </cell>
          <cell r="L842" t="str">
            <v>61106003 - Salones y jardines para cursos</v>
          </cell>
          <cell r="M842"/>
          <cell r="O842">
            <v>-29315.4</v>
          </cell>
        </row>
        <row r="843">
          <cell r="A843" t="str">
            <v>61106004 - Catering para cursos</v>
          </cell>
          <cell r="L843" t="str">
            <v>61106004 - Catering para cursos</v>
          </cell>
          <cell r="M843">
            <v>-390.82</v>
          </cell>
          <cell r="O843">
            <v>-1200</v>
          </cell>
        </row>
        <row r="844">
          <cell r="A844" t="str">
            <v>61106005 - Renta de equipo para cursos</v>
          </cell>
          <cell r="L844" t="str">
            <v>61106005 - Renta de equipo para cursos</v>
          </cell>
          <cell r="M844"/>
          <cell r="O844">
            <v>-2150.38</v>
          </cell>
        </row>
        <row r="845">
          <cell r="A845" t="str">
            <v>61106007 - Gastos de viaje cursos</v>
          </cell>
          <cell r="L845" t="str">
            <v>61106007 - Gastos de viaje cursos</v>
          </cell>
          <cell r="M845"/>
          <cell r="O845"/>
        </row>
        <row r="846">
          <cell r="M846" t="str">
            <v>__________________</v>
          </cell>
          <cell r="O846" t="str">
            <v>__________________</v>
          </cell>
        </row>
        <row r="847">
          <cell r="A847" t="str">
            <v>Total 61106000 - Cursos</v>
          </cell>
          <cell r="L847" t="str">
            <v>Total 61106000 - Cursos</v>
          </cell>
          <cell r="M847">
            <v>-390.82</v>
          </cell>
          <cell r="O847">
            <v>-50965.78</v>
          </cell>
        </row>
        <row r="848">
          <cell r="M848" t="str">
            <v>- - - - - - - - - - - - -</v>
          </cell>
          <cell r="O848" t="str">
            <v>- - - - - - - - - - - - -</v>
          </cell>
        </row>
        <row r="849">
          <cell r="M849"/>
          <cell r="O849"/>
        </row>
        <row r="850">
          <cell r="A850" t="str">
            <v>61107000 - Demostraciones</v>
          </cell>
          <cell r="L850" t="str">
            <v>61107000 - Demostraciones</v>
          </cell>
          <cell r="M850"/>
          <cell r="O850">
            <v>-53033</v>
          </cell>
        </row>
        <row r="851">
          <cell r="M851"/>
          <cell r="O851"/>
        </row>
        <row r="852">
          <cell r="A852" t="str">
            <v>61107007 - Honorarios demos</v>
          </cell>
          <cell r="L852" t="str">
            <v>61107007 - Honorarios demos</v>
          </cell>
          <cell r="M852"/>
          <cell r="O852">
            <v>-6000</v>
          </cell>
        </row>
        <row r="853">
          <cell r="A853" t="str">
            <v>61107004 - Salones y mobiliario para demos</v>
          </cell>
          <cell r="L853" t="str">
            <v>61107004 - Salones y mobiliario para demos</v>
          </cell>
          <cell r="M853"/>
          <cell r="O853">
            <v>-46900</v>
          </cell>
        </row>
        <row r="854">
          <cell r="A854" t="str">
            <v>61107005 - Catering para demos</v>
          </cell>
          <cell r="L854" t="str">
            <v>61107005 - Catering para demos</v>
          </cell>
          <cell r="M854"/>
          <cell r="O854">
            <v>-133</v>
          </cell>
        </row>
        <row r="855">
          <cell r="A855" t="str">
            <v>61107001 - Renta de equipo para demos</v>
          </cell>
          <cell r="L855" t="str">
            <v>61107001 - Renta de equipo para demos</v>
          </cell>
          <cell r="M855"/>
          <cell r="O855"/>
        </row>
        <row r="856">
          <cell r="A856" t="str">
            <v>61107003 - Boletos de avion para demos</v>
          </cell>
          <cell r="L856" t="str">
            <v>61107003 - Boletos de avion para demos</v>
          </cell>
          <cell r="M856"/>
          <cell r="O856"/>
        </row>
        <row r="857">
          <cell r="A857" t="str">
            <v>61107002 - Gastos de viaje demos</v>
          </cell>
          <cell r="L857" t="str">
            <v>61107002 - Gastos de viaje demos</v>
          </cell>
          <cell r="M857"/>
          <cell r="O857"/>
        </row>
        <row r="858">
          <cell r="A858" t="str">
            <v>61107006 - Subarrendamiento de transporte para demos</v>
          </cell>
          <cell r="L858" t="str">
            <v>61107006 - Subarrendamiento de transporte para demos</v>
          </cell>
          <cell r="M858"/>
          <cell r="O858"/>
        </row>
        <row r="859">
          <cell r="M859" t="str">
            <v>__________________</v>
          </cell>
          <cell r="O859" t="str">
            <v>__________________</v>
          </cell>
        </row>
        <row r="860">
          <cell r="A860" t="str">
            <v>Total 61107000 - Demostraciones</v>
          </cell>
          <cell r="L860" t="str">
            <v>Total 61107000 - Demostraciones</v>
          </cell>
          <cell r="M860"/>
          <cell r="O860">
            <v>-53033</v>
          </cell>
        </row>
        <row r="861">
          <cell r="M861" t="str">
            <v>- - - - - - - - - - - - -</v>
          </cell>
          <cell r="O861" t="str">
            <v>- - - - - - - - - - - - -</v>
          </cell>
        </row>
        <row r="862">
          <cell r="M862"/>
          <cell r="O862"/>
        </row>
        <row r="863">
          <cell r="A863" t="str">
            <v>61108000 - Publicidad en medios eléctronicos</v>
          </cell>
          <cell r="L863" t="str">
            <v>61108000 - Publicidad en medios eléctronicos</v>
          </cell>
          <cell r="M863">
            <v>-174734.81</v>
          </cell>
          <cell r="O863">
            <v>-210501.24</v>
          </cell>
        </row>
        <row r="864">
          <cell r="M864"/>
          <cell r="O864"/>
        </row>
        <row r="865">
          <cell r="A865" t="str">
            <v>61108001 - Programación y mantenimiento d&amp;b</v>
          </cell>
          <cell r="L865" t="str">
            <v>61108001 - Programación y mantenimiento d&amp;b</v>
          </cell>
          <cell r="M865"/>
          <cell r="O865">
            <v>-450</v>
          </cell>
        </row>
        <row r="866">
          <cell r="A866" t="str">
            <v>61108002 - Programación y mantenimiento HTA</v>
          </cell>
          <cell r="L866" t="str">
            <v>61108002 - Programación y mantenimiento HTA</v>
          </cell>
          <cell r="M866">
            <v>-157050</v>
          </cell>
          <cell r="O866">
            <v>-40284.639999999999</v>
          </cell>
        </row>
        <row r="867">
          <cell r="A867" t="str">
            <v>61108003 - Contratación de banners para d&amp;b</v>
          </cell>
          <cell r="L867" t="str">
            <v>61108003 - Contratación de banners para d&amp;b</v>
          </cell>
          <cell r="M867"/>
          <cell r="O867">
            <v>-60000</v>
          </cell>
        </row>
        <row r="868">
          <cell r="A868" t="str">
            <v>61108004 - Contratación de banners para HTA</v>
          </cell>
          <cell r="L868" t="str">
            <v>61108004 - Contratación de banners para HTA</v>
          </cell>
          <cell r="M868"/>
          <cell r="O868">
            <v>-109766.6</v>
          </cell>
        </row>
        <row r="869">
          <cell r="A869" t="str">
            <v>61108005 - Gestión en redes sociales</v>
          </cell>
          <cell r="L869" t="str">
            <v>61108005 - Gestión en redes sociales</v>
          </cell>
          <cell r="M869"/>
          <cell r="O869"/>
        </row>
        <row r="870">
          <cell r="A870" t="str">
            <v>61108006 - Hosting y dominios</v>
          </cell>
          <cell r="L870" t="str">
            <v>61108006 - Hosting y dominios</v>
          </cell>
          <cell r="M870">
            <v>-17684.810000000001</v>
          </cell>
          <cell r="O870"/>
        </row>
        <row r="871">
          <cell r="M871" t="str">
            <v>__________________</v>
          </cell>
          <cell r="O871" t="str">
            <v>__________________</v>
          </cell>
        </row>
        <row r="872">
          <cell r="A872" t="str">
            <v>Total 61108000 - Publicidad en medios eléctronicos</v>
          </cell>
          <cell r="L872" t="str">
            <v>Total 61108000 - Publicidad en medios eléctronicos</v>
          </cell>
          <cell r="M872">
            <v>-174734.81</v>
          </cell>
          <cell r="O872">
            <v>-210501.24</v>
          </cell>
        </row>
        <row r="873">
          <cell r="M873" t="str">
            <v>- - - - - - - - - - - - -</v>
          </cell>
          <cell r="O873" t="str">
            <v>- - - - - - - - - - - - -</v>
          </cell>
        </row>
        <row r="874">
          <cell r="M874"/>
          <cell r="O874"/>
        </row>
        <row r="875">
          <cell r="A875" t="str">
            <v>61109000 - Ropa y artículos promocionales</v>
          </cell>
          <cell r="L875" t="str">
            <v>61109000 - Ropa y artículos promocionales</v>
          </cell>
          <cell r="M875"/>
          <cell r="O875">
            <v>-17879.86</v>
          </cell>
        </row>
        <row r="876">
          <cell r="M876"/>
          <cell r="O876"/>
        </row>
        <row r="877">
          <cell r="A877" t="str">
            <v>61109001 - Camisetas, gorras, etc.</v>
          </cell>
          <cell r="L877" t="str">
            <v>61109001 - Camisetas, gorras, etc.</v>
          </cell>
          <cell r="M877"/>
          <cell r="O877">
            <v>-5000</v>
          </cell>
        </row>
        <row r="878">
          <cell r="A878" t="str">
            <v>61109002 - Etiquetas, impresion de lonas, sellos</v>
          </cell>
          <cell r="L878" t="str">
            <v>61109002 - Etiquetas, impresion de lonas, sellos</v>
          </cell>
          <cell r="M878"/>
          <cell r="O878">
            <v>-12879.86</v>
          </cell>
        </row>
        <row r="879">
          <cell r="M879" t="str">
            <v>__________________</v>
          </cell>
          <cell r="O879" t="str">
            <v>__________________</v>
          </cell>
        </row>
        <row r="880">
          <cell r="A880" t="str">
            <v>Total 61109000 - Ropa y artículos promocionales</v>
          </cell>
          <cell r="L880" t="str">
            <v>Total 61109000 - Ropa y artículos promocionales</v>
          </cell>
          <cell r="M880"/>
          <cell r="O880">
            <v>-17879.86</v>
          </cell>
        </row>
        <row r="881">
          <cell r="M881" t="str">
            <v>- - - - - - - - - - - - -</v>
          </cell>
          <cell r="O881" t="str">
            <v>- - - - - - - - - - - - -</v>
          </cell>
        </row>
        <row r="882">
          <cell r="M882"/>
          <cell r="O882"/>
        </row>
        <row r="883">
          <cell r="A883" t="str">
            <v>61120000 - Relaciones públicas</v>
          </cell>
          <cell r="L883" t="str">
            <v>61120000 - Relaciones públicas</v>
          </cell>
          <cell r="M883">
            <v>-31738.27</v>
          </cell>
          <cell r="O883">
            <v>-115098.89</v>
          </cell>
        </row>
        <row r="884">
          <cell r="M884"/>
          <cell r="O884"/>
        </row>
        <row r="885">
          <cell r="A885" t="str">
            <v>61110000 - Comidas Ejecutivas</v>
          </cell>
          <cell r="L885" t="str">
            <v>61110000 - Comidas Ejecutivas</v>
          </cell>
          <cell r="M885">
            <v>-30341.57</v>
          </cell>
          <cell r="O885">
            <v>-57310.7</v>
          </cell>
        </row>
        <row r="886">
          <cell r="A886" t="str">
            <v>61112000 - Regalos clientes</v>
          </cell>
          <cell r="L886" t="str">
            <v>61112000 - Regalos clientes</v>
          </cell>
          <cell r="M886">
            <v>-1396.7</v>
          </cell>
          <cell r="O886">
            <v>-1584.88</v>
          </cell>
        </row>
        <row r="887">
          <cell r="A887" t="str">
            <v>61120001 - Gastos de viaje de clientes</v>
          </cell>
          <cell r="L887" t="str">
            <v>61120001 - Gastos de viaje de clientes</v>
          </cell>
          <cell r="M887"/>
          <cell r="O887">
            <v>-56203.31</v>
          </cell>
        </row>
        <row r="888">
          <cell r="A888" t="str">
            <v>61120002 - Programa de lealtad</v>
          </cell>
          <cell r="L888" t="str">
            <v>61120002 - Programa de lealtad</v>
          </cell>
          <cell r="M888"/>
          <cell r="O888"/>
        </row>
        <row r="889">
          <cell r="M889" t="str">
            <v>__________________</v>
          </cell>
          <cell r="O889" t="str">
            <v>__________________</v>
          </cell>
        </row>
        <row r="890">
          <cell r="A890" t="str">
            <v>Total 61120000 - Relaciones públicas</v>
          </cell>
          <cell r="L890" t="str">
            <v>Total 61120000 - Relaciones públicas</v>
          </cell>
          <cell r="M890">
            <v>-31738.27</v>
          </cell>
          <cell r="O890">
            <v>-115098.89</v>
          </cell>
        </row>
        <row r="891">
          <cell r="M891" t="str">
            <v>- - - - - - - - - - - - -</v>
          </cell>
          <cell r="O891" t="str">
            <v>- - - - - - - - - - - - -</v>
          </cell>
        </row>
        <row r="892">
          <cell r="M892"/>
          <cell r="O892"/>
        </row>
        <row r="893">
          <cell r="M893" t="str">
            <v>__________________</v>
          </cell>
          <cell r="O893" t="str">
            <v>__________________</v>
          </cell>
        </row>
        <row r="894">
          <cell r="A894" t="str">
            <v>Total 61180000 - Propaganda y publicidad</v>
          </cell>
          <cell r="L894" t="str">
            <v>Total 61180000 - Propaganda y publicidad</v>
          </cell>
          <cell r="M894">
            <v>-206863.9</v>
          </cell>
          <cell r="O894">
            <v>-3528198.55</v>
          </cell>
        </row>
        <row r="895">
          <cell r="M895" t="str">
            <v>- - - - - - - - - - - - -</v>
          </cell>
          <cell r="O895" t="str">
            <v>- - - - - - - - - - - - -</v>
          </cell>
        </row>
        <row r="896">
          <cell r="M896"/>
          <cell r="O896"/>
        </row>
        <row r="897">
          <cell r="A897" t="str">
            <v>61130000 - Patrocinios</v>
          </cell>
          <cell r="L897" t="str">
            <v>61130000 - Patrocinios</v>
          </cell>
          <cell r="M897"/>
          <cell r="O897">
            <v>-40000</v>
          </cell>
        </row>
        <row r="898">
          <cell r="M898" t="str">
            <v>__________________</v>
          </cell>
          <cell r="O898" t="str">
            <v>__________________</v>
          </cell>
        </row>
        <row r="899">
          <cell r="A899" t="str">
            <v>Total 61111000 - Marketing</v>
          </cell>
          <cell r="L899" t="str">
            <v>Total 61111000 - Marketing</v>
          </cell>
          <cell r="M899">
            <v>-330645.03000000003</v>
          </cell>
          <cell r="O899">
            <v>-4416551.99</v>
          </cell>
        </row>
        <row r="900">
          <cell r="M900" t="str">
            <v>- - - - - - - - - - - - -</v>
          </cell>
          <cell r="O900" t="str">
            <v>- - - - - - - - - - - - -</v>
          </cell>
        </row>
        <row r="901">
          <cell r="M901"/>
          <cell r="O901"/>
        </row>
        <row r="902">
          <cell r="A902" t="str">
            <v>61202000 - Servicio</v>
          </cell>
          <cell r="L902" t="str">
            <v>61202000 - Servicio</v>
          </cell>
          <cell r="M902">
            <v>-550141.84</v>
          </cell>
          <cell r="O902">
            <v>-1373558.75</v>
          </cell>
        </row>
        <row r="903">
          <cell r="M903"/>
          <cell r="O903"/>
        </row>
        <row r="904">
          <cell r="A904" t="str">
            <v>61211000 - Personal de servicio</v>
          </cell>
          <cell r="L904" t="str">
            <v>61211000 - Personal de servicio</v>
          </cell>
          <cell r="M904">
            <v>-545433.21</v>
          </cell>
          <cell r="O904">
            <v>-1345734.64</v>
          </cell>
        </row>
        <row r="905">
          <cell r="M905"/>
          <cell r="O905"/>
        </row>
        <row r="906">
          <cell r="A906" t="str">
            <v>61202100 - Remuneraciones</v>
          </cell>
          <cell r="L906" t="str">
            <v>61202100 - Remuneraciones</v>
          </cell>
          <cell r="M906">
            <v>-435915.88</v>
          </cell>
          <cell r="O906">
            <v>-1030512.52</v>
          </cell>
        </row>
        <row r="907">
          <cell r="M907"/>
          <cell r="O907"/>
        </row>
        <row r="908">
          <cell r="A908" t="str">
            <v>61202101 - Sueldo servicio</v>
          </cell>
          <cell r="L908" t="str">
            <v>61202101 - Sueldo servicio</v>
          </cell>
          <cell r="M908">
            <v>-247546.54</v>
          </cell>
          <cell r="O908">
            <v>-1006614.52</v>
          </cell>
        </row>
        <row r="909">
          <cell r="A909" t="str">
            <v>61202002 - Honorarios servicio</v>
          </cell>
          <cell r="L909" t="str">
            <v>61202002 - Honorarios servicio</v>
          </cell>
          <cell r="M909"/>
          <cell r="O909">
            <v>-23898</v>
          </cell>
        </row>
        <row r="910">
          <cell r="A910" t="str">
            <v>61202003 - Consultoria en servicio</v>
          </cell>
          <cell r="L910" t="str">
            <v>61202003 - Consultoria en servicio</v>
          </cell>
          <cell r="M910">
            <v>-188369.34</v>
          </cell>
          <cell r="O910"/>
        </row>
        <row r="911">
          <cell r="M911" t="str">
            <v>__________________</v>
          </cell>
          <cell r="O911" t="str">
            <v>__________________</v>
          </cell>
        </row>
        <row r="912">
          <cell r="A912" t="str">
            <v>Total 61202100 - Remuneraciones</v>
          </cell>
          <cell r="L912" t="str">
            <v>Total 61202100 - Remuneraciones</v>
          </cell>
          <cell r="M912">
            <v>-435915.88</v>
          </cell>
          <cell r="O912">
            <v>-1030512.52</v>
          </cell>
        </row>
        <row r="913">
          <cell r="M913" t="str">
            <v>- - - - - - - - - - - - -</v>
          </cell>
          <cell r="O913" t="str">
            <v>- - - - - - - - - - - - -</v>
          </cell>
        </row>
        <row r="914">
          <cell r="M914"/>
          <cell r="O914"/>
        </row>
        <row r="915">
          <cell r="A915" t="str">
            <v>61202111 - Prestaciones de ley</v>
          </cell>
          <cell r="L915" t="str">
            <v>61202111 - Prestaciones de ley</v>
          </cell>
          <cell r="M915">
            <v>-67726.789999999994</v>
          </cell>
          <cell r="O915">
            <v>-246622.93</v>
          </cell>
        </row>
        <row r="916">
          <cell r="M916"/>
          <cell r="O916"/>
        </row>
        <row r="917">
          <cell r="A917" t="str">
            <v>61202004 - IMSS Servicio</v>
          </cell>
          <cell r="L917" t="str">
            <v>61202004 - IMSS Servicio</v>
          </cell>
          <cell r="M917">
            <v>-20145.16</v>
          </cell>
          <cell r="O917">
            <v>-76214.600000000006</v>
          </cell>
        </row>
        <row r="918">
          <cell r="A918" t="str">
            <v>61202005 - SAR Servicio</v>
          </cell>
          <cell r="L918" t="str">
            <v>61202005 - SAR Servicio</v>
          </cell>
          <cell r="M918">
            <v>-12697.38</v>
          </cell>
          <cell r="O918">
            <v>-70244.789999999994</v>
          </cell>
        </row>
        <row r="919">
          <cell r="A919" t="str">
            <v>61202006 - INFONAVIT Servicio</v>
          </cell>
          <cell r="L919" t="str">
            <v>61202006 - INFONAVIT Servicio</v>
          </cell>
          <cell r="M919">
            <v>-11540.08</v>
          </cell>
          <cell r="O919">
            <v>-34907.85</v>
          </cell>
        </row>
        <row r="920">
          <cell r="A920" t="str">
            <v>61202007 - Impuesto s/ nomina Servicio</v>
          </cell>
          <cell r="L920" t="str">
            <v>61202007 - Impuesto s/ nomina Servicio</v>
          </cell>
          <cell r="M920"/>
          <cell r="O920">
            <v>-20777.099999999999</v>
          </cell>
        </row>
        <row r="921">
          <cell r="A921" t="str">
            <v>61202009 - Aguinaldo Servicio</v>
          </cell>
          <cell r="L921" t="str">
            <v>61202009 - Aguinaldo Servicio</v>
          </cell>
          <cell r="M921">
            <v>-5576.85</v>
          </cell>
          <cell r="O921">
            <v>-41729.410000000003</v>
          </cell>
        </row>
        <row r="922">
          <cell r="A922" t="str">
            <v>61202010 - Prima vacacional servicio</v>
          </cell>
          <cell r="L922" t="str">
            <v>61202010 - Prima vacacional servicio</v>
          </cell>
          <cell r="M922">
            <v>-17767.32</v>
          </cell>
          <cell r="O922">
            <v>-2749.18</v>
          </cell>
        </row>
        <row r="923">
          <cell r="M923" t="str">
            <v>__________________</v>
          </cell>
          <cell r="O923" t="str">
            <v>__________________</v>
          </cell>
        </row>
        <row r="924">
          <cell r="A924" t="str">
            <v>Total 61202111 - Prestaciones de ley</v>
          </cell>
          <cell r="L924" t="str">
            <v>Total 61202111 - Prestaciones de ley</v>
          </cell>
          <cell r="M924">
            <v>-67726.789999999994</v>
          </cell>
          <cell r="O924">
            <v>-246622.93</v>
          </cell>
        </row>
        <row r="925">
          <cell r="M925" t="str">
            <v>- - - - - - - - - - - - -</v>
          </cell>
          <cell r="O925" t="str">
            <v>- - - - - - - - - - - - -</v>
          </cell>
        </row>
        <row r="926">
          <cell r="M926"/>
          <cell r="O926"/>
        </row>
        <row r="927">
          <cell r="A927" t="str">
            <v>61202112 - Prestaciones superiores</v>
          </cell>
          <cell r="L927" t="str">
            <v>61202112 - Prestaciones superiores</v>
          </cell>
          <cell r="M927">
            <v>-9678.94</v>
          </cell>
          <cell r="O927">
            <v>-52476.27</v>
          </cell>
        </row>
        <row r="928">
          <cell r="M928"/>
          <cell r="O928"/>
        </row>
        <row r="929">
          <cell r="A929" t="str">
            <v>61202011 - Despensa de servicio</v>
          </cell>
          <cell r="L929" t="str">
            <v>61202011 - Despensa de servicio</v>
          </cell>
          <cell r="M929"/>
          <cell r="O929">
            <v>-19910</v>
          </cell>
        </row>
        <row r="930">
          <cell r="A930" t="str">
            <v>61202008 - Seguro gastos medicos mayores Servicio</v>
          </cell>
          <cell r="L930" t="str">
            <v>61202008 - Seguro gastos medicos mayores Servicio</v>
          </cell>
          <cell r="M930">
            <v>-7842.61</v>
          </cell>
          <cell r="O930">
            <v>-28100.42</v>
          </cell>
        </row>
        <row r="931">
          <cell r="A931" t="str">
            <v>61202012 - Seguro de vida servicio</v>
          </cell>
          <cell r="L931" t="str">
            <v>61202012 - Seguro de vida servicio</v>
          </cell>
          <cell r="M931">
            <v>-1836.33</v>
          </cell>
          <cell r="O931">
            <v>-4465.8500000000004</v>
          </cell>
        </row>
        <row r="932">
          <cell r="M932" t="str">
            <v>__________________</v>
          </cell>
          <cell r="O932" t="str">
            <v>__________________</v>
          </cell>
        </row>
        <row r="933">
          <cell r="A933" t="str">
            <v>Total 61202112 - Prestaciones superiores</v>
          </cell>
          <cell r="L933" t="str">
            <v>Total 61202112 - Prestaciones superiores</v>
          </cell>
          <cell r="M933">
            <v>-9678.94</v>
          </cell>
          <cell r="O933">
            <v>-52476.27</v>
          </cell>
        </row>
        <row r="934">
          <cell r="M934" t="str">
            <v>- - - - - - - - - - - - -</v>
          </cell>
          <cell r="O934" t="str">
            <v>- - - - - - - - - - - - -</v>
          </cell>
        </row>
        <row r="935">
          <cell r="M935"/>
          <cell r="O935"/>
        </row>
        <row r="936">
          <cell r="A936" t="str">
            <v>61202113 - Herramientas</v>
          </cell>
          <cell r="L936" t="str">
            <v>61202113 - Herramientas</v>
          </cell>
          <cell r="M936">
            <v>-2529.6</v>
          </cell>
          <cell r="O936">
            <v>-16122.92</v>
          </cell>
        </row>
        <row r="937">
          <cell r="M937"/>
          <cell r="O937"/>
        </row>
        <row r="938">
          <cell r="A938" t="str">
            <v>61202013 - Gasolina servicio</v>
          </cell>
          <cell r="L938" t="str">
            <v>61202013 - Gasolina servicio</v>
          </cell>
          <cell r="M938">
            <v>-86.49</v>
          </cell>
          <cell r="O938">
            <v>-6234.08</v>
          </cell>
        </row>
        <row r="939">
          <cell r="A939" t="str">
            <v>61202014 - Telefono servicio</v>
          </cell>
          <cell r="L939" t="str">
            <v>61202014 - Telefono servicio</v>
          </cell>
          <cell r="M939">
            <v>-2443.11</v>
          </cell>
          <cell r="O939">
            <v>-6813.84</v>
          </cell>
        </row>
        <row r="940">
          <cell r="A940" t="str">
            <v>61202015 - Uniformes servicio</v>
          </cell>
          <cell r="L940" t="str">
            <v>61202015 - Uniformes servicio</v>
          </cell>
          <cell r="M940"/>
          <cell r="O940">
            <v>-3075</v>
          </cell>
        </row>
        <row r="941">
          <cell r="M941" t="str">
            <v>__________________</v>
          </cell>
          <cell r="O941" t="str">
            <v>__________________</v>
          </cell>
        </row>
        <row r="942">
          <cell r="A942" t="str">
            <v>Total 61202113 - Herramientas</v>
          </cell>
          <cell r="L942" t="str">
            <v>Total 61202113 - Herramientas</v>
          </cell>
          <cell r="M942">
            <v>-2529.6</v>
          </cell>
          <cell r="O942">
            <v>-16122.92</v>
          </cell>
        </row>
        <row r="943">
          <cell r="M943" t="str">
            <v>- - - - - - - - - - - - -</v>
          </cell>
          <cell r="O943" t="str">
            <v>- - - - - - - - - - - - -</v>
          </cell>
        </row>
        <row r="944">
          <cell r="M944"/>
          <cell r="O944"/>
        </row>
        <row r="945">
          <cell r="A945" t="str">
            <v>61202114 - Gratificaciones</v>
          </cell>
          <cell r="L945" t="str">
            <v>61202114 - Gratificaciones</v>
          </cell>
          <cell r="M945">
            <v>-29582</v>
          </cell>
          <cell r="O945"/>
        </row>
        <row r="946">
          <cell r="M946"/>
          <cell r="O946"/>
        </row>
        <row r="947">
          <cell r="A947" t="str">
            <v>61202016 - Bono servicio</v>
          </cell>
          <cell r="L947" t="str">
            <v>61202016 - Bono servicio</v>
          </cell>
          <cell r="M947">
            <v>-29582</v>
          </cell>
          <cell r="O947"/>
        </row>
        <row r="948">
          <cell r="M948" t="str">
            <v>__________________</v>
          </cell>
          <cell r="O948"/>
        </row>
        <row r="949">
          <cell r="A949" t="str">
            <v>Total 61202114 - Gratificaciones</v>
          </cell>
          <cell r="L949" t="str">
            <v>Total 61202114 - Gratificaciones</v>
          </cell>
          <cell r="M949">
            <v>-29582</v>
          </cell>
          <cell r="O949"/>
        </row>
        <row r="950">
          <cell r="M950" t="str">
            <v>- - - - - - - - - - - - -</v>
          </cell>
          <cell r="O950"/>
        </row>
        <row r="951">
          <cell r="M951"/>
          <cell r="O951"/>
        </row>
        <row r="952">
          <cell r="M952" t="str">
            <v>__________________</v>
          </cell>
          <cell r="O952" t="str">
            <v>__________________</v>
          </cell>
        </row>
        <row r="953">
          <cell r="A953" t="str">
            <v>Total 61211000 - Personal de servicio</v>
          </cell>
          <cell r="L953" t="str">
            <v>Total 61211000 - Personal de servicio</v>
          </cell>
          <cell r="M953">
            <v>-545433.21</v>
          </cell>
          <cell r="O953">
            <v>-1345734.64</v>
          </cell>
        </row>
        <row r="954">
          <cell r="M954" t="str">
            <v>- - - - - - - - - - - - -</v>
          </cell>
          <cell r="O954" t="str">
            <v>- - - - - - - - - - - - -</v>
          </cell>
        </row>
        <row r="955">
          <cell r="M955"/>
          <cell r="O955"/>
        </row>
        <row r="956">
          <cell r="A956" t="str">
            <v>61204100 - Servicio a clientes</v>
          </cell>
          <cell r="L956" t="str">
            <v>61204100 - Servicio a clientes</v>
          </cell>
          <cell r="M956">
            <v>-4708.63</v>
          </cell>
          <cell r="O956">
            <v>-27824.11</v>
          </cell>
        </row>
        <row r="957">
          <cell r="M957"/>
          <cell r="O957"/>
        </row>
        <row r="958">
          <cell r="A958" t="str">
            <v>61204000 - Departamento de servicio</v>
          </cell>
          <cell r="L958" t="str">
            <v>61204000 - Departamento de servicio</v>
          </cell>
          <cell r="M958">
            <v>-4708.63</v>
          </cell>
          <cell r="O958">
            <v>-27824.11</v>
          </cell>
        </row>
        <row r="959">
          <cell r="M959"/>
          <cell r="O959"/>
        </row>
        <row r="960">
          <cell r="A960" t="str">
            <v>61204001 - Herramienta</v>
          </cell>
          <cell r="L960" t="str">
            <v>61204001 - Herramienta</v>
          </cell>
          <cell r="M960"/>
          <cell r="O960">
            <v>-7465.56</v>
          </cell>
        </row>
        <row r="961">
          <cell r="A961" t="str">
            <v>61204004 - Consumibles (Pintura, tornillos, etc.)</v>
          </cell>
          <cell r="L961" t="str">
            <v>61204004 - Consumibles (Pintura, tornillos, etc.)</v>
          </cell>
          <cell r="M961">
            <v>-37.93</v>
          </cell>
          <cell r="O961">
            <v>-4102.8599999999997</v>
          </cell>
        </row>
        <row r="962">
          <cell r="A962" t="str">
            <v>61204005 - Mobiliario de servicio</v>
          </cell>
          <cell r="L962" t="str">
            <v>61204005 - Mobiliario de servicio</v>
          </cell>
          <cell r="M962">
            <v>-4670.7</v>
          </cell>
          <cell r="O962">
            <v>-16255.69</v>
          </cell>
        </row>
        <row r="963">
          <cell r="M963" t="str">
            <v>__________________</v>
          </cell>
          <cell r="O963" t="str">
            <v>__________________</v>
          </cell>
        </row>
        <row r="964">
          <cell r="A964" t="str">
            <v>Total 61204000 - Departamento de servicio</v>
          </cell>
          <cell r="L964" t="str">
            <v>Total 61204000 - Departamento de servicio</v>
          </cell>
          <cell r="M964">
            <v>-4708.63</v>
          </cell>
          <cell r="O964">
            <v>-27824.11</v>
          </cell>
        </row>
        <row r="965">
          <cell r="M965" t="str">
            <v>- - - - - - - - - - - - -</v>
          </cell>
          <cell r="O965" t="str">
            <v>- - - - - - - - - - - - -</v>
          </cell>
        </row>
        <row r="966">
          <cell r="M966"/>
          <cell r="O966"/>
        </row>
        <row r="967">
          <cell r="M967" t="str">
            <v>__________________</v>
          </cell>
          <cell r="O967" t="str">
            <v>__________________</v>
          </cell>
        </row>
        <row r="968">
          <cell r="A968" t="str">
            <v>Total 61204100 - Servicio a clientes</v>
          </cell>
          <cell r="L968" t="str">
            <v>Total 61204100 - Servicio a clientes</v>
          </cell>
          <cell r="M968">
            <v>-4708.63</v>
          </cell>
          <cell r="O968">
            <v>-27824.11</v>
          </cell>
        </row>
        <row r="969">
          <cell r="M969" t="str">
            <v>- - - - - - - - - - - - -</v>
          </cell>
          <cell r="O969" t="str">
            <v>- - - - - - - - - - - - -</v>
          </cell>
        </row>
        <row r="970">
          <cell r="M970"/>
          <cell r="O970"/>
        </row>
        <row r="971">
          <cell r="M971" t="str">
            <v>__________________</v>
          </cell>
          <cell r="O971" t="str">
            <v>__________________</v>
          </cell>
        </row>
        <row r="972">
          <cell r="A972" t="str">
            <v>Total 61202000 - Servicio</v>
          </cell>
          <cell r="L972" t="str">
            <v>Total 61202000 - Servicio</v>
          </cell>
          <cell r="M972">
            <v>-550141.84</v>
          </cell>
          <cell r="O972">
            <v>-1373558.75</v>
          </cell>
        </row>
        <row r="973">
          <cell r="M973" t="str">
            <v>- - - - - - - - - - - - -</v>
          </cell>
          <cell r="O973" t="str">
            <v>- - - - - - - - - - - - -</v>
          </cell>
        </row>
        <row r="974">
          <cell r="M974"/>
          <cell r="O974"/>
        </row>
        <row r="975">
          <cell r="A975" t="str">
            <v>61900000 - CUENTA INACTIVA Nuevos proyectos</v>
          </cell>
          <cell r="L975" t="str">
            <v>61900000 - CUENTA INACTIVA Nuevos proyectos</v>
          </cell>
          <cell r="M975"/>
          <cell r="O975"/>
        </row>
        <row r="976">
          <cell r="M976"/>
          <cell r="O976"/>
        </row>
        <row r="977">
          <cell r="A977" t="str">
            <v>61901000 - CUENTA INACTIVA Gastos de inicio</v>
          </cell>
          <cell r="L977" t="str">
            <v>61901000 - CUENTA INACTIVA Gastos de inicio</v>
          </cell>
          <cell r="M977"/>
          <cell r="O977"/>
        </row>
        <row r="978">
          <cell r="A978" t="str">
            <v>61102000 - CUENTA INACTIVA GASTOS DE MARKETING Diseño Gráfico</v>
          </cell>
          <cell r="L978" t="str">
            <v>61102000 - CUENTA INACTIVA GASTOS DE MARKETING Diseño Gráfico</v>
          </cell>
          <cell r="M978"/>
          <cell r="O978"/>
        </row>
        <row r="979">
          <cell r="M979"/>
          <cell r="O979"/>
        </row>
        <row r="980">
          <cell r="A980" t="str">
            <v>61102001 - CUENTA INACTIVA GASTOS DE MARKETING Diseño Gráfico - d&amp;b audiotechnik</v>
          </cell>
          <cell r="L980" t="str">
            <v>61102001 - CUENTA INACTIVA GASTOS DE MARKETING Diseño Gráfico - d&amp;b audiotechnik</v>
          </cell>
          <cell r="M980"/>
          <cell r="O980"/>
        </row>
        <row r="981">
          <cell r="A981" t="str">
            <v>61102002 - CUENTA INACTIVA GASTOS DE MARKETING Diseño Gráfico - HTA</v>
          </cell>
          <cell r="L981" t="str">
            <v>61102002 - CUENTA INACTIVA GASTOS DE MARKETING Diseño Gráfico - HTA</v>
          </cell>
          <cell r="M981"/>
          <cell r="O981"/>
        </row>
        <row r="982">
          <cell r="A982" t="str">
            <v>61102003 - CUENTA INACTIVA GASTOS DE MARKETING  Diseño Gráfico - DiGiCo</v>
          </cell>
          <cell r="L982" t="str">
            <v>61102003 - CUENTA INACTIVA GASTOS DE MARKETING  Diseño Gráfico - DiGiCo</v>
          </cell>
          <cell r="M982"/>
          <cell r="O982"/>
        </row>
        <row r="983">
          <cell r="A983" t="str">
            <v>61106002 - CUENTA INACTIVA GASTOS DE MARKETING Gastos Varios - Demos y Seminarios</v>
          </cell>
          <cell r="L983" t="str">
            <v>61106002 - CUENTA INACTIVA GASTOS DE MARKETING Gastos Varios - Demos y Seminarios</v>
          </cell>
          <cell r="M983"/>
          <cell r="O983"/>
        </row>
        <row r="984">
          <cell r="A984" t="str">
            <v>61101003 - CUENTA INACTIVA GASTOS DE MARKETING  Publicidad en Web</v>
          </cell>
          <cell r="L984" t="str">
            <v>61101003 - CUENTA INACTIVA GASTOS DE MARKETING  Publicidad en Web</v>
          </cell>
          <cell r="M984"/>
          <cell r="O984"/>
        </row>
        <row r="985">
          <cell r="M985" t="str">
            <v>__________________</v>
          </cell>
          <cell r="O985" t="str">
            <v>__________________</v>
          </cell>
        </row>
        <row r="986">
          <cell r="A986" t="str">
            <v>Total 61102000 - CUENTA INACTIVA GASTOS DE MARKETING Diseño Gráfico</v>
          </cell>
          <cell r="L986" t="str">
            <v>Total 61102000 - CUENTA INACTIVA GASTOS DE MARKETING Diseño Gráfico</v>
          </cell>
          <cell r="M986"/>
          <cell r="O986"/>
        </row>
        <row r="987">
          <cell r="M987" t="str">
            <v>- - - - - - - - - - - - -</v>
          </cell>
          <cell r="O987" t="str">
            <v>- - - - - - - - - - - - -</v>
          </cell>
        </row>
        <row r="988">
          <cell r="M988" t="str">
            <v>__________________</v>
          </cell>
          <cell r="O988" t="str">
            <v>__________________</v>
          </cell>
        </row>
        <row r="989">
          <cell r="A989" t="str">
            <v>Total 61900000 - CUENTA INACTIVA Nuevos proyectos</v>
          </cell>
          <cell r="L989" t="str">
            <v>Total 61900000 - CUENTA INACTIVA Nuevos proyectos</v>
          </cell>
          <cell r="M989"/>
          <cell r="O989"/>
        </row>
        <row r="990">
          <cell r="M990" t="str">
            <v>- - - - - - - - - - - - -</v>
          </cell>
          <cell r="O990" t="str">
            <v>- - - - - - - - - - - - -</v>
          </cell>
        </row>
        <row r="991">
          <cell r="M991" t="str">
            <v>__________________</v>
          </cell>
          <cell r="O991" t="str">
            <v>__________________</v>
          </cell>
        </row>
        <row r="992">
          <cell r="A992" t="str">
            <v>Total Gastos</v>
          </cell>
          <cell r="L992" t="str">
            <v>Total Gastos</v>
          </cell>
          <cell r="M992">
            <v>-9357937.5999999996</v>
          </cell>
          <cell r="O992">
            <v>-38534093.109999999</v>
          </cell>
        </row>
        <row r="993">
          <cell r="M993"/>
          <cell r="O993"/>
        </row>
        <row r="994">
          <cell r="M994" t="str">
            <v>__________________</v>
          </cell>
          <cell r="O994" t="str">
            <v>__________________</v>
          </cell>
        </row>
        <row r="995">
          <cell r="A995" t="str">
            <v>Ganancias comerciales</v>
          </cell>
          <cell r="L995" t="str">
            <v>Ganancias comerciales</v>
          </cell>
          <cell r="M995">
            <v>-5778779.9699999997</v>
          </cell>
          <cell r="O995">
            <v>-6425467.7300000004</v>
          </cell>
        </row>
        <row r="996">
          <cell r="A996" t="str">
            <v>Financieros</v>
          </cell>
          <cell r="L996" t="str">
            <v>Financieros</v>
          </cell>
          <cell r="M996">
            <v>-317714.84999999998</v>
          </cell>
          <cell r="O996">
            <v>-1120687.45</v>
          </cell>
        </row>
        <row r="997">
          <cell r="M997"/>
          <cell r="O997"/>
        </row>
        <row r="998">
          <cell r="A998" t="str">
            <v>71000000 - Ingresos y Gastos Financieros</v>
          </cell>
          <cell r="L998" t="str">
            <v>71000000 - Ingresos y Gastos Financieros</v>
          </cell>
          <cell r="M998">
            <v>-455927.69</v>
          </cell>
          <cell r="O998">
            <v>-831338.3</v>
          </cell>
        </row>
        <row r="999">
          <cell r="M999"/>
          <cell r="O999"/>
        </row>
        <row r="1000">
          <cell r="A1000" t="str">
            <v>71100000 - Descuentos e Intereses</v>
          </cell>
          <cell r="L1000" t="str">
            <v>71100000 - Descuentos e Intereses</v>
          </cell>
          <cell r="M1000">
            <v>-455927.69</v>
          </cell>
          <cell r="O1000">
            <v>-831338.3</v>
          </cell>
        </row>
        <row r="1001">
          <cell r="M1001"/>
          <cell r="O1001"/>
        </row>
        <row r="1002">
          <cell r="A1002" t="str">
            <v>71130000 - Intereses pagados</v>
          </cell>
          <cell r="L1002" t="str">
            <v>71130000 - Intereses pagados</v>
          </cell>
          <cell r="M1002">
            <v>-394748.33</v>
          </cell>
          <cell r="O1002">
            <v>-525885.06000000006</v>
          </cell>
        </row>
        <row r="1003">
          <cell r="A1003" t="str">
            <v>71140000 - Intereses ganados</v>
          </cell>
          <cell r="L1003" t="str">
            <v>71140000 - Intereses ganados</v>
          </cell>
          <cell r="M1003">
            <v>456.8</v>
          </cell>
          <cell r="O1003">
            <v>98852.6</v>
          </cell>
        </row>
        <row r="1004">
          <cell r="A1004" t="str">
            <v>71150000 - Comisiones bancarias</v>
          </cell>
          <cell r="L1004" t="str">
            <v>71150000 - Comisiones bancarias</v>
          </cell>
          <cell r="M1004">
            <v>-102771.88</v>
          </cell>
          <cell r="O1004">
            <v>-408142.53</v>
          </cell>
        </row>
        <row r="1005">
          <cell r="A1005" t="str">
            <v>71160000 - Redondeo de ingresos y gastos financieros</v>
          </cell>
          <cell r="L1005" t="str">
            <v>71160000 - Redondeo de ingresos y gastos financieros</v>
          </cell>
          <cell r="M1005">
            <v>65.67</v>
          </cell>
          <cell r="O1005">
            <v>-312.56</v>
          </cell>
        </row>
        <row r="1006">
          <cell r="A1006" t="str">
            <v>71170000 - Diferencias de reconciliación</v>
          </cell>
          <cell r="L1006" t="str">
            <v>71170000 - Diferencias de reconciliación</v>
          </cell>
          <cell r="M1006">
            <v>41070.050000000003</v>
          </cell>
          <cell r="O1006">
            <v>4149.25</v>
          </cell>
        </row>
        <row r="1007">
          <cell r="M1007" t="str">
            <v>__________________</v>
          </cell>
          <cell r="O1007" t="str">
            <v>__________________</v>
          </cell>
        </row>
        <row r="1008">
          <cell r="A1008" t="str">
            <v>Total 71100000 - Descuentos e Intereses</v>
          </cell>
          <cell r="L1008" t="str">
            <v>Total 71100000 - Descuentos e Intereses</v>
          </cell>
          <cell r="M1008">
            <v>-455927.69</v>
          </cell>
          <cell r="O1008">
            <v>-831338.3</v>
          </cell>
        </row>
        <row r="1009">
          <cell r="M1009" t="str">
            <v>- - - - - - - - - - - - -</v>
          </cell>
          <cell r="O1009" t="str">
            <v>- - - - - - - - - - - - -</v>
          </cell>
        </row>
        <row r="1010">
          <cell r="M1010"/>
          <cell r="O1010"/>
        </row>
        <row r="1011">
          <cell r="M1011" t="str">
            <v>__________________</v>
          </cell>
          <cell r="O1011" t="str">
            <v>__________________</v>
          </cell>
        </row>
        <row r="1012">
          <cell r="A1012" t="str">
            <v>Total 71000000 - Ingresos y Gastos Financieros</v>
          </cell>
          <cell r="L1012" t="str">
            <v>Total 71000000 - Ingresos y Gastos Financieros</v>
          </cell>
          <cell r="M1012">
            <v>-455927.69</v>
          </cell>
          <cell r="O1012">
            <v>-831338.3</v>
          </cell>
        </row>
        <row r="1013">
          <cell r="M1013" t="str">
            <v>- - - - - - - - - - - - -</v>
          </cell>
          <cell r="O1013" t="str">
            <v>- - - - - - - - - - - - -</v>
          </cell>
        </row>
        <row r="1014">
          <cell r="M1014"/>
          <cell r="O1014"/>
        </row>
        <row r="1015">
          <cell r="A1015" t="str">
            <v>72000000 - Diferencia cambiaria</v>
          </cell>
          <cell r="L1015" t="str">
            <v>72000000 - Diferencia cambiaria</v>
          </cell>
          <cell r="M1015">
            <v>138212.84</v>
          </cell>
          <cell r="O1015">
            <v>-298033.57</v>
          </cell>
        </row>
        <row r="1016">
          <cell r="M1016"/>
          <cell r="O1016"/>
        </row>
        <row r="1017">
          <cell r="A1017" t="str">
            <v>72100000 - Diferencia cambiaria</v>
          </cell>
          <cell r="L1017" t="str">
            <v>72100000 - Diferencia cambiaria</v>
          </cell>
          <cell r="M1017">
            <v>138212.84</v>
          </cell>
          <cell r="O1017">
            <v>-298033.57</v>
          </cell>
        </row>
        <row r="1018">
          <cell r="M1018"/>
          <cell r="O1018"/>
        </row>
        <row r="1019">
          <cell r="A1019" t="str">
            <v>72110000 - Ganancias y pérdidas cambiarias en inventario</v>
          </cell>
          <cell r="L1019" t="str">
            <v>72110000 - Ganancias y pérdidas cambiarias en inventario</v>
          </cell>
          <cell r="M1019"/>
          <cell r="O1019">
            <v>-1792860.42</v>
          </cell>
        </row>
        <row r="1020">
          <cell r="A1020" t="str">
            <v>72120000 - Pérdida cambiaria</v>
          </cell>
          <cell r="L1020" t="str">
            <v>72120000 - Pérdida cambiaria</v>
          </cell>
          <cell r="M1020">
            <v>-10997.73</v>
          </cell>
          <cell r="O1020">
            <v>1494826.85</v>
          </cell>
        </row>
        <row r="1021">
          <cell r="A1021" t="str">
            <v>72130000 - Ganancia cambiaria</v>
          </cell>
          <cell r="L1021" t="str">
            <v>72130000 - Ganancia cambiaria</v>
          </cell>
          <cell r="M1021">
            <v>149210.57</v>
          </cell>
          <cell r="O1021"/>
        </row>
        <row r="1022">
          <cell r="A1022" t="str">
            <v>72140000 - Pérdida cambiaria NO realizada</v>
          </cell>
          <cell r="L1022" t="str">
            <v>72140000 - Pérdida cambiaria NO realizada</v>
          </cell>
          <cell r="M1022"/>
          <cell r="O1022"/>
        </row>
        <row r="1023">
          <cell r="A1023" t="str">
            <v>72150000 - Ganancia cambiaria NO realizada</v>
          </cell>
          <cell r="L1023" t="str">
            <v>72150000 - Ganancia cambiaria NO realizada</v>
          </cell>
          <cell r="M1023"/>
          <cell r="O1023"/>
        </row>
        <row r="1024">
          <cell r="M1024" t="str">
            <v>__________________</v>
          </cell>
          <cell r="O1024" t="str">
            <v>__________________</v>
          </cell>
        </row>
        <row r="1025">
          <cell r="A1025" t="str">
            <v>Total 72100000 - Diferencia cambiaria</v>
          </cell>
          <cell r="L1025" t="str">
            <v>Total 72100000 - Diferencia cambiaria</v>
          </cell>
          <cell r="M1025">
            <v>138212.84</v>
          </cell>
          <cell r="O1025">
            <v>-298033.57</v>
          </cell>
        </row>
        <row r="1026">
          <cell r="M1026" t="str">
            <v>- - - - - - - - - - - - -</v>
          </cell>
          <cell r="O1026" t="str">
            <v>- - - - - - - - - - - - -</v>
          </cell>
        </row>
        <row r="1027">
          <cell r="M1027"/>
          <cell r="O1027"/>
        </row>
        <row r="1028">
          <cell r="M1028" t="str">
            <v>__________________</v>
          </cell>
          <cell r="O1028" t="str">
            <v>__________________</v>
          </cell>
        </row>
        <row r="1029">
          <cell r="A1029" t="str">
            <v>Total 72000000 - Diferencia cambiaria</v>
          </cell>
          <cell r="L1029" t="str">
            <v>Total 72000000 - Diferencia cambiaria</v>
          </cell>
          <cell r="M1029">
            <v>138212.84</v>
          </cell>
          <cell r="O1029">
            <v>-298033.57</v>
          </cell>
        </row>
        <row r="1030">
          <cell r="M1030" t="str">
            <v>- - - - - - - - - - - - -</v>
          </cell>
          <cell r="O1030" t="str">
            <v>- - - - - - - - - - - - -</v>
          </cell>
        </row>
        <row r="1031">
          <cell r="M1031"/>
          <cell r="O1031"/>
        </row>
        <row r="1032">
          <cell r="A1032" t="str">
            <v>73000000 - Otros gastos financieros</v>
          </cell>
          <cell r="L1032" t="str">
            <v>73000000 - Otros gastos financieros</v>
          </cell>
          <cell r="M1032"/>
          <cell r="O1032">
            <v>8684.42</v>
          </cell>
        </row>
        <row r="1033">
          <cell r="M1033"/>
          <cell r="O1033"/>
        </row>
        <row r="1034">
          <cell r="A1034" t="str">
            <v>73100000 - Otros gastos financieros</v>
          </cell>
          <cell r="L1034" t="str">
            <v>73100000 - Otros gastos financieros</v>
          </cell>
          <cell r="M1034"/>
          <cell r="O1034">
            <v>8684.42</v>
          </cell>
        </row>
        <row r="1035">
          <cell r="M1035"/>
          <cell r="O1035"/>
        </row>
        <row r="1036">
          <cell r="A1036" t="str">
            <v>73110000 - Redondeo de cobranza</v>
          </cell>
          <cell r="L1036" t="str">
            <v>73110000 - Redondeo de cobranza</v>
          </cell>
          <cell r="M1036"/>
          <cell r="O1036">
            <v>8684.42</v>
          </cell>
        </row>
        <row r="1037">
          <cell r="A1037" t="str">
            <v>73120000 - Redondeo de pagos efectuados</v>
          </cell>
          <cell r="L1037" t="str">
            <v>73120000 - Redondeo de pagos efectuados</v>
          </cell>
          <cell r="M1037"/>
          <cell r="O1037"/>
        </row>
        <row r="1038">
          <cell r="A1038" t="str">
            <v>73130000 - Otros gastos financieros</v>
          </cell>
          <cell r="L1038" t="str">
            <v>73130000 - Otros gastos financieros</v>
          </cell>
          <cell r="M1038"/>
          <cell r="O1038"/>
        </row>
        <row r="1039">
          <cell r="A1039" t="str">
            <v>73140000 - Otros ingresos financierios</v>
          </cell>
          <cell r="L1039" t="str">
            <v>73140000 - Otros ingresos financierios</v>
          </cell>
          <cell r="M1039"/>
          <cell r="O1039"/>
        </row>
        <row r="1040">
          <cell r="M1040" t="str">
            <v>__________________</v>
          </cell>
          <cell r="O1040" t="str">
            <v>__________________</v>
          </cell>
        </row>
        <row r="1041">
          <cell r="A1041" t="str">
            <v>Total 73100000 - Otros gastos financieros</v>
          </cell>
          <cell r="L1041" t="str">
            <v>Total 73100000 - Otros gastos financieros</v>
          </cell>
          <cell r="M1041"/>
          <cell r="O1041">
            <v>8684.42</v>
          </cell>
        </row>
        <row r="1042">
          <cell r="M1042" t="str">
            <v>- - - - - - - - - - - - -</v>
          </cell>
          <cell r="O1042" t="str">
            <v>- - - - - - - - - - - - -</v>
          </cell>
        </row>
        <row r="1043">
          <cell r="M1043" t="str">
            <v>__________________</v>
          </cell>
          <cell r="O1043" t="str">
            <v>__________________</v>
          </cell>
        </row>
        <row r="1044">
          <cell r="A1044" t="str">
            <v>Total 73000000 - Otros gastos financieros</v>
          </cell>
          <cell r="L1044" t="str">
            <v>Total 73000000 - Otros gastos financieros</v>
          </cell>
          <cell r="M1044"/>
          <cell r="O1044">
            <v>8684.42</v>
          </cell>
        </row>
        <row r="1045">
          <cell r="M1045" t="str">
            <v>- - - - - - - - - - - - -</v>
          </cell>
          <cell r="O1045" t="str">
            <v>- - - - - - - - - - - - -</v>
          </cell>
        </row>
        <row r="1046">
          <cell r="M1046" t="str">
            <v>__________________</v>
          </cell>
          <cell r="O1046" t="str">
            <v>__________________</v>
          </cell>
        </row>
        <row r="1047">
          <cell r="A1047" t="str">
            <v>Total Financieros</v>
          </cell>
          <cell r="L1047" t="str">
            <v>Total Financieros</v>
          </cell>
          <cell r="M1047">
            <v>-317714.84999999998</v>
          </cell>
          <cell r="O1047">
            <v>-1120687.45</v>
          </cell>
        </row>
        <row r="1048">
          <cell r="M1048"/>
          <cell r="O1048"/>
        </row>
        <row r="1049">
          <cell r="M1049" t="str">
            <v>__________________</v>
          </cell>
          <cell r="O1049" t="str">
            <v>__________________</v>
          </cell>
        </row>
        <row r="1050">
          <cell r="A1050" t="str">
            <v>Ganancias por costes financiación</v>
          </cell>
          <cell r="L1050" t="str">
            <v>Ganancias por costes financiación</v>
          </cell>
          <cell r="M1050">
            <v>-6096494.8200000003</v>
          </cell>
          <cell r="O1050">
            <v>-7546155.1799999997</v>
          </cell>
        </row>
        <row r="1051">
          <cell r="A1051" t="str">
            <v>Otros Ingresos y Egresos</v>
          </cell>
          <cell r="L1051" t="str">
            <v>Otros Ingresos y Egresos</v>
          </cell>
          <cell r="M1051">
            <v>1597772.93</v>
          </cell>
          <cell r="O1051">
            <v>-74297.06</v>
          </cell>
        </row>
        <row r="1052">
          <cell r="M1052"/>
          <cell r="O1052"/>
        </row>
        <row r="1053">
          <cell r="A1053" t="str">
            <v>81000000 - Otros Ingresos y Gastos</v>
          </cell>
          <cell r="L1053" t="str">
            <v>81000000 - Otros Ingresos y Gastos</v>
          </cell>
          <cell r="M1053">
            <v>1597772.93</v>
          </cell>
          <cell r="O1053">
            <v>-74297.06</v>
          </cell>
        </row>
        <row r="1054">
          <cell r="M1054"/>
          <cell r="O1054"/>
        </row>
        <row r="1055">
          <cell r="A1055" t="str">
            <v>81100000 - Baja de activo fijo</v>
          </cell>
          <cell r="L1055" t="str">
            <v>81100000 - Baja de activo fijo</v>
          </cell>
          <cell r="M1055"/>
          <cell r="O1055"/>
        </row>
        <row r="1056">
          <cell r="M1056"/>
          <cell r="O1056"/>
        </row>
        <row r="1057">
          <cell r="A1057" t="str">
            <v>81110000 - Ganancias y pérdidas AF</v>
          </cell>
          <cell r="L1057" t="str">
            <v>81110000 - Ganancias y pérdidas AF</v>
          </cell>
          <cell r="M1057"/>
          <cell r="O1057"/>
        </row>
        <row r="1058">
          <cell r="M1058" t="str">
            <v>__________________</v>
          </cell>
          <cell r="O1058" t="str">
            <v>__________________</v>
          </cell>
        </row>
        <row r="1059">
          <cell r="A1059" t="str">
            <v>Total 81100000 - Baja de activo fijo</v>
          </cell>
          <cell r="L1059" t="str">
            <v>Total 81100000 - Baja de activo fijo</v>
          </cell>
          <cell r="M1059"/>
          <cell r="O1059"/>
        </row>
        <row r="1060">
          <cell r="M1060" t="str">
            <v>- - - - - - - - - - - - -</v>
          </cell>
          <cell r="O1060" t="str">
            <v>- - - - - - - - - - - - -</v>
          </cell>
        </row>
        <row r="1061">
          <cell r="M1061"/>
          <cell r="O1061"/>
        </row>
        <row r="1062">
          <cell r="A1062" t="str">
            <v>81200000 - Ingresos y gastos extraordinarios</v>
          </cell>
          <cell r="L1062" t="str">
            <v>81200000 - Ingresos y gastos extraordinarios</v>
          </cell>
          <cell r="M1062">
            <v>1597772.93</v>
          </cell>
          <cell r="O1062">
            <v>-74297.06</v>
          </cell>
        </row>
        <row r="1063">
          <cell r="M1063"/>
          <cell r="O1063"/>
        </row>
        <row r="1064">
          <cell r="A1064" t="str">
            <v>81210000 - Ingresos y gastos extraordinarios</v>
          </cell>
          <cell r="L1064" t="str">
            <v>81210000 - Ingresos y gastos extraordinarios</v>
          </cell>
          <cell r="M1064"/>
          <cell r="O1064">
            <v>1148395.7</v>
          </cell>
        </row>
        <row r="1065">
          <cell r="A1065" t="str">
            <v>81220000 - Mermas y robos</v>
          </cell>
          <cell r="L1065" t="str">
            <v>81220000 - Mermas y robos</v>
          </cell>
          <cell r="M1065">
            <v>1597772.93</v>
          </cell>
          <cell r="O1065">
            <v>-1222692.76</v>
          </cell>
        </row>
        <row r="1066">
          <cell r="M1066" t="str">
            <v>__________________</v>
          </cell>
          <cell r="O1066" t="str">
            <v>__________________</v>
          </cell>
        </row>
        <row r="1067">
          <cell r="A1067" t="str">
            <v>Total 81200000 - Ingresos y gastos extraordinarios</v>
          </cell>
          <cell r="L1067" t="str">
            <v>Total 81200000 - Ingresos y gastos extraordinarios</v>
          </cell>
          <cell r="M1067">
            <v>1597772.93</v>
          </cell>
          <cell r="O1067">
            <v>-74297.06</v>
          </cell>
        </row>
        <row r="1068">
          <cell r="M1068" t="str">
            <v>- - - - - - - - - - - - -</v>
          </cell>
          <cell r="O1068" t="str">
            <v>- - - - - - - - - - - - -</v>
          </cell>
        </row>
        <row r="1069">
          <cell r="M1069"/>
          <cell r="O1069"/>
        </row>
        <row r="1070">
          <cell r="L1070" t="str">
            <v>81300000 - Reexpresión de la inflación</v>
          </cell>
          <cell r="M1070"/>
          <cell r="O1070"/>
        </row>
        <row r="1071">
          <cell r="M1071"/>
          <cell r="O1071"/>
        </row>
        <row r="1072">
          <cell r="L1072" t="str">
            <v>89000000 - Saldo Inicial</v>
          </cell>
          <cell r="M1072"/>
          <cell r="O1072"/>
        </row>
        <row r="1073">
          <cell r="M1073" t="str">
            <v>__________________</v>
          </cell>
          <cell r="O1073" t="str">
            <v>__________________</v>
          </cell>
        </row>
        <row r="1074">
          <cell r="L1074" t="str">
            <v>Total 81300000 - Reexpresión de la inflación</v>
          </cell>
          <cell r="M1074"/>
          <cell r="O1074"/>
        </row>
        <row r="1075">
          <cell r="M1075" t="str">
            <v>- - - - - - - - - - - - -</v>
          </cell>
          <cell r="O1075" t="str">
            <v>- - - - - - - - - - - - -</v>
          </cell>
        </row>
        <row r="1076">
          <cell r="M1076"/>
          <cell r="O1076"/>
        </row>
        <row r="1077">
          <cell r="L1077" t="str">
            <v>81400000 - Impuestos a la utilidad</v>
          </cell>
          <cell r="M1077"/>
          <cell r="O1077"/>
        </row>
        <row r="1078">
          <cell r="M1078"/>
          <cell r="O1078"/>
        </row>
        <row r="1079">
          <cell r="L1079" t="str">
            <v>81410000 - ISR del ejercicio</v>
          </cell>
          <cell r="M1079"/>
          <cell r="O1079"/>
        </row>
        <row r="1080">
          <cell r="M1080" t="str">
            <v>__________________</v>
          </cell>
          <cell r="O1080" t="str">
            <v>__________________</v>
          </cell>
        </row>
        <row r="1081">
          <cell r="L1081" t="str">
            <v>Total 81400000 - Impuestos a la utilidad</v>
          </cell>
          <cell r="M1081"/>
          <cell r="O1081"/>
        </row>
        <row r="1082">
          <cell r="M1082" t="str">
            <v>- - - - - - - - - - - - -</v>
          </cell>
          <cell r="O1082" t="str">
            <v>- - - - - - - - - - - - -</v>
          </cell>
        </row>
        <row r="1083">
          <cell r="M1083"/>
          <cell r="O1083"/>
        </row>
        <row r="1084">
          <cell r="M1084" t="str">
            <v>__________________</v>
          </cell>
          <cell r="O1084" t="str">
            <v>__________________</v>
          </cell>
        </row>
        <row r="1085">
          <cell r="L1085" t="str">
            <v>Total 81000000 - Otros Ingresos y Gastos</v>
          </cell>
          <cell r="M1085">
            <v>1597772.93</v>
          </cell>
          <cell r="O1085">
            <v>-74297.06</v>
          </cell>
        </row>
        <row r="1086">
          <cell r="O1086" t="str">
            <v>- - - - - - - - - - - - -</v>
          </cell>
        </row>
        <row r="1087">
          <cell r="O1087"/>
        </row>
        <row r="1088">
          <cell r="O1088"/>
        </row>
        <row r="1089">
          <cell r="O1089"/>
        </row>
        <row r="1090">
          <cell r="O1090"/>
        </row>
        <row r="1091">
          <cell r="O1091"/>
        </row>
        <row r="1092">
          <cell r="O1092" t="str">
            <v>__________________</v>
          </cell>
        </row>
        <row r="1093">
          <cell r="O1093"/>
        </row>
        <row r="1094">
          <cell r="O1094" t="str">
            <v>- - - - - - - - - - - - -</v>
          </cell>
        </row>
        <row r="1095">
          <cell r="O1095"/>
        </row>
        <row r="1096">
          <cell r="O1096"/>
        </row>
        <row r="1097">
          <cell r="O1097"/>
        </row>
        <row r="1098">
          <cell r="O1098" t="str">
            <v>__________________</v>
          </cell>
        </row>
        <row r="1099">
          <cell r="O1099"/>
        </row>
        <row r="1100">
          <cell r="O1100" t="str">
            <v>- - - - - - - - - - - - -</v>
          </cell>
        </row>
        <row r="1101">
          <cell r="O1101" t="str">
            <v>__________________</v>
          </cell>
        </row>
        <row r="1102">
          <cell r="O1102"/>
        </row>
        <row r="1103">
          <cell r="O1103" t="str">
            <v>- - - - - - - - - - - - -</v>
          </cell>
        </row>
        <row r="1104">
          <cell r="O1104" t="str">
            <v>__________________</v>
          </cell>
        </row>
        <row r="1105">
          <cell r="O1105">
            <v>-74297.06</v>
          </cell>
        </row>
        <row r="1106">
          <cell r="O1106"/>
        </row>
        <row r="1107">
          <cell r="O1107" t="str">
            <v>__________________</v>
          </cell>
        </row>
        <row r="1108">
          <cell r="O1108">
            <v>-7620452.2400000002</v>
          </cell>
        </row>
        <row r="1109">
          <cell r="O1109" t="str">
            <v>=============</v>
          </cell>
        </row>
        <row r="1110">
          <cell r="O1110"/>
        </row>
        <row r="1111">
          <cell r="O1111"/>
        </row>
        <row r="1112">
          <cell r="O1112"/>
        </row>
        <row r="1113">
          <cell r="O1113"/>
        </row>
        <row r="1114">
          <cell r="O1114"/>
        </row>
        <row r="1115">
          <cell r="O1115"/>
        </row>
        <row r="1116">
          <cell r="O1116"/>
        </row>
        <row r="1117">
          <cell r="O1117"/>
        </row>
        <row r="1118">
          <cell r="O1118"/>
        </row>
        <row r="1119">
          <cell r="O1119"/>
        </row>
        <row r="1120">
          <cell r="O1120"/>
        </row>
        <row r="1121">
          <cell r="O1121"/>
        </row>
        <row r="1122">
          <cell r="O1122"/>
        </row>
        <row r="1123">
          <cell r="O1123"/>
        </row>
        <row r="1124">
          <cell r="O1124"/>
        </row>
        <row r="1125">
          <cell r="O1125"/>
        </row>
        <row r="1126">
          <cell r="O1126"/>
        </row>
        <row r="1127">
          <cell r="O1127"/>
        </row>
        <row r="1128">
          <cell r="O1128"/>
        </row>
        <row r="1129">
          <cell r="O1129"/>
        </row>
        <row r="1130">
          <cell r="O1130"/>
        </row>
        <row r="1131">
          <cell r="O1131"/>
        </row>
        <row r="1132">
          <cell r="O1132"/>
        </row>
        <row r="1133">
          <cell r="O1133"/>
        </row>
        <row r="1134">
          <cell r="O1134"/>
        </row>
        <row r="1135">
          <cell r="O1135"/>
        </row>
        <row r="1136">
          <cell r="O1136"/>
        </row>
        <row r="1137">
          <cell r="O1137"/>
        </row>
        <row r="1138">
          <cell r="O1138"/>
        </row>
        <row r="1139">
          <cell r="O1139"/>
        </row>
        <row r="1140">
          <cell r="O1140"/>
        </row>
        <row r="1141">
          <cell r="O1141"/>
        </row>
        <row r="1142">
          <cell r="O1142"/>
        </row>
        <row r="1143">
          <cell r="O1143"/>
        </row>
        <row r="1144">
          <cell r="O1144"/>
        </row>
        <row r="1145">
          <cell r="O1145"/>
        </row>
        <row r="1146">
          <cell r="O1146"/>
        </row>
        <row r="1147">
          <cell r="O1147"/>
        </row>
        <row r="1148">
          <cell r="O1148"/>
        </row>
        <row r="1149">
          <cell r="O1149"/>
        </row>
        <row r="1150">
          <cell r="O1150"/>
        </row>
        <row r="1151">
          <cell r="O1151"/>
        </row>
        <row r="1152">
          <cell r="O1152"/>
        </row>
        <row r="1153">
          <cell r="O1153"/>
        </row>
        <row r="1154">
          <cell r="O1154"/>
        </row>
        <row r="1155">
          <cell r="O1155"/>
        </row>
        <row r="1156">
          <cell r="O1156"/>
        </row>
        <row r="1157">
          <cell r="O1157"/>
        </row>
        <row r="1158">
          <cell r="O1158"/>
        </row>
        <row r="1159">
          <cell r="O1159"/>
        </row>
        <row r="1160">
          <cell r="O1160"/>
        </row>
        <row r="1161">
          <cell r="O1161"/>
        </row>
        <row r="1162">
          <cell r="O1162"/>
        </row>
        <row r="1163">
          <cell r="O1163"/>
        </row>
        <row r="1164">
          <cell r="O1164"/>
        </row>
        <row r="1165">
          <cell r="O1165"/>
        </row>
        <row r="1166">
          <cell r="O1166"/>
        </row>
        <row r="1167">
          <cell r="O1167"/>
        </row>
        <row r="1168">
          <cell r="O1168"/>
        </row>
        <row r="1169">
          <cell r="O1169"/>
        </row>
        <row r="1170">
          <cell r="O1170"/>
        </row>
        <row r="1171">
          <cell r="O1171"/>
        </row>
        <row r="1172">
          <cell r="O1172"/>
        </row>
        <row r="1173">
          <cell r="O1173"/>
        </row>
        <row r="1174">
          <cell r="O1174"/>
        </row>
        <row r="1175">
          <cell r="O1175"/>
        </row>
      </sheetData>
      <sheetData sheetId="2">
        <row r="2">
          <cell r="A2" t="str">
            <v>Ingresos</v>
          </cell>
        </row>
        <row r="4">
          <cell r="A4" t="str">
            <v>41000000 - INGRESOS</v>
          </cell>
        </row>
        <row r="6">
          <cell r="A6" t="str">
            <v>41100000 - Comercializadora</v>
          </cell>
        </row>
        <row r="8">
          <cell r="A8" t="str">
            <v>41101000 - Venta de equipo a mayoristas</v>
          </cell>
        </row>
        <row r="9">
          <cell r="A9" t="str">
            <v>41104000 - Garantías y descuentos mayoristas</v>
          </cell>
        </row>
        <row r="11">
          <cell r="A11" t="str">
            <v>Total 41100000 - Comercializadora</v>
          </cell>
        </row>
        <row r="14">
          <cell r="A14" t="str">
            <v>41700000 - Tienda Bolivar 64</v>
          </cell>
        </row>
        <row r="16">
          <cell r="A16" t="str">
            <v>41701000 - Venta de equipo Bolivar 64</v>
          </cell>
        </row>
        <row r="18">
          <cell r="A18" t="str">
            <v>Total 41700000 - Tienda Bolivar 64</v>
          </cell>
        </row>
        <row r="21">
          <cell r="A21" t="str">
            <v>42000000 - Tienda Bolivar 96</v>
          </cell>
        </row>
        <row r="23">
          <cell r="A23" t="str">
            <v>42001000 - Venta equipo de Bolivar 96</v>
          </cell>
        </row>
        <row r="25">
          <cell r="A25" t="str">
            <v>Total 42000000 - Tienda Bolivar 96</v>
          </cell>
        </row>
        <row r="28">
          <cell r="A28" t="str">
            <v>41800000 - Tienda Perisur</v>
          </cell>
        </row>
        <row r="30">
          <cell r="A30" t="str">
            <v>41801000 - Venta equipo perisur</v>
          </cell>
        </row>
        <row r="32">
          <cell r="A32" t="str">
            <v>Total 41800000 - Tienda Perisur</v>
          </cell>
        </row>
        <row r="35">
          <cell r="A35" t="str">
            <v>42100000 - Tienda Puebla</v>
          </cell>
        </row>
        <row r="37">
          <cell r="A37" t="str">
            <v>42101000 - Venta equipo Puebla</v>
          </cell>
        </row>
        <row r="39">
          <cell r="A39" t="str">
            <v>Total 42100000 - Tienda Puebla</v>
          </cell>
        </row>
        <row r="42">
          <cell r="A42" t="str">
            <v>42200000 - Tienda Cancún</v>
          </cell>
        </row>
        <row r="44">
          <cell r="A44" t="str">
            <v>42201000 - Ventas equipo Cancún</v>
          </cell>
        </row>
        <row r="46">
          <cell r="A46" t="str">
            <v>Total 42200000 - Tienda Cancún</v>
          </cell>
        </row>
        <row r="49">
          <cell r="A49" t="str">
            <v>41200000 - Sonus</v>
          </cell>
        </row>
        <row r="52">
          <cell r="A52" t="str">
            <v>Total 41200000 - Sonus</v>
          </cell>
        </row>
        <row r="55">
          <cell r="A55" t="str">
            <v>41300000 - Refacciones</v>
          </cell>
        </row>
        <row r="57">
          <cell r="A57" t="str">
            <v>41301000 - Venta de refacciones</v>
          </cell>
        </row>
        <row r="58">
          <cell r="A58" t="str">
            <v>41303000 - Garantías y descuentos Refacciones</v>
          </cell>
        </row>
        <row r="60">
          <cell r="A60" t="str">
            <v>Total 41300000 - Refacciones</v>
          </cell>
        </row>
        <row r="63">
          <cell r="A63" t="str">
            <v>41600000 - Servicio</v>
          </cell>
        </row>
        <row r="65">
          <cell r="A65" t="str">
            <v>41302000 - Mano de obra</v>
          </cell>
        </row>
        <row r="67">
          <cell r="A67" t="str">
            <v>Total 41600000 - Servicio</v>
          </cell>
        </row>
        <row r="70">
          <cell r="A70" t="str">
            <v>41900000 - d&amp;b audiotechnik</v>
          </cell>
        </row>
        <row r="72">
          <cell r="A72" t="str">
            <v>41901000 - Venta de equipo d&amp;b</v>
          </cell>
        </row>
        <row r="74">
          <cell r="A74" t="str">
            <v>Total 41900000 - d&amp;b audiotechnik</v>
          </cell>
        </row>
        <row r="77">
          <cell r="A77" t="str">
            <v>41400000 - Ventas en el extranjero</v>
          </cell>
        </row>
        <row r="79">
          <cell r="A79" t="str">
            <v>41401000 - Venta de equipo al extranjero</v>
          </cell>
        </row>
        <row r="81">
          <cell r="A81" t="str">
            <v>Total 41400000 - Ventas en el extranjero</v>
          </cell>
        </row>
        <row r="84">
          <cell r="A84" t="str">
            <v>41500000 - Otros ingresos</v>
          </cell>
        </row>
        <row r="86">
          <cell r="A86" t="str">
            <v>41501000 - Otros ingresos</v>
          </cell>
        </row>
        <row r="87">
          <cell r="A87" t="str">
            <v>41502000 - Intereses cobrados a clientes</v>
          </cell>
        </row>
        <row r="89">
          <cell r="A89" t="str">
            <v>Total 41500000 - Otros ingresos</v>
          </cell>
        </row>
        <row r="92">
          <cell r="A92" t="str">
            <v>Total 41000000 - INGRESOS</v>
          </cell>
        </row>
        <row r="95">
          <cell r="A95" t="str">
            <v>Total Ingresos</v>
          </cell>
        </row>
        <row r="97">
          <cell r="A97" t="str">
            <v>Costo de Ventas</v>
          </cell>
        </row>
        <row r="99">
          <cell r="A99" t="str">
            <v>51000000 - COSTO DE VENTAS</v>
          </cell>
        </row>
        <row r="101">
          <cell r="A101" t="str">
            <v>51100000 - Venta de equipo</v>
          </cell>
        </row>
        <row r="103">
          <cell r="A103" t="str">
            <v>51101000 - Costo del equipo</v>
          </cell>
        </row>
        <row r="104">
          <cell r="A104" t="str">
            <v>51102000 - Importación</v>
          </cell>
        </row>
        <row r="105">
          <cell r="A105" t="str">
            <v>51103000 - Comisión de tarjeta de crédito</v>
          </cell>
        </row>
        <row r="106">
          <cell r="A106" t="str">
            <v>51401000 - Comisión para personal de ventas</v>
          </cell>
        </row>
        <row r="107">
          <cell r="A107" t="str">
            <v>511008000 - Costo equipo robado</v>
          </cell>
        </row>
        <row r="108">
          <cell r="A108" t="str">
            <v>51104000 - Variaciones costo de venta</v>
          </cell>
        </row>
        <row r="110">
          <cell r="A110" t="str">
            <v>51104001 - Variaciones de inventario</v>
          </cell>
        </row>
        <row r="111">
          <cell r="A111" t="str">
            <v>51104002 - Diferencias de precio</v>
          </cell>
        </row>
        <row r="112">
          <cell r="A112" t="str">
            <v>51104003 - Revaloración de inventario</v>
          </cell>
        </row>
        <row r="114">
          <cell r="A114" t="str">
            <v>Total 51104000 - Variaciones costo de venta</v>
          </cell>
        </row>
        <row r="118">
          <cell r="A118" t="str">
            <v>Total 51100000 - Venta de equipo</v>
          </cell>
        </row>
        <row r="121">
          <cell r="A121" t="str">
            <v>51400000 - Costo tienda Bolivar 64</v>
          </cell>
        </row>
        <row r="123">
          <cell r="A123" t="str">
            <v>51402000 - Costo equipo Bolivar 64</v>
          </cell>
        </row>
        <row r="125">
          <cell r="A125" t="str">
            <v>Total 51400000 - Costo tienda Bolivar 64</v>
          </cell>
        </row>
        <row r="128">
          <cell r="A128" t="str">
            <v>51900000 - Costo tiend Bolivar 96</v>
          </cell>
        </row>
        <row r="130">
          <cell r="A130" t="str">
            <v>51902000 - Costo equipo Bolivar 96</v>
          </cell>
        </row>
        <row r="132">
          <cell r="A132" t="str">
            <v>Total 51900000 - Costo tiend Bolivar 96</v>
          </cell>
        </row>
        <row r="135">
          <cell r="A135" t="str">
            <v>51700000 - Costo tienda perisur</v>
          </cell>
        </row>
        <row r="137">
          <cell r="A137" t="str">
            <v>51701000 - Costo equipo perisur</v>
          </cell>
        </row>
        <row r="139">
          <cell r="A139" t="str">
            <v>Total 51700000 - Costo tienda perisur</v>
          </cell>
        </row>
        <row r="142">
          <cell r="A142" t="str">
            <v>52100000 - Costo tienda Puebla</v>
          </cell>
        </row>
        <row r="144">
          <cell r="A144" t="str">
            <v>52101000 - Costo equipo Puebla</v>
          </cell>
        </row>
        <row r="146">
          <cell r="A146" t="str">
            <v>Total 52100000 - Costo tienda Puebla</v>
          </cell>
        </row>
        <row r="149">
          <cell r="A149" t="str">
            <v>52200000 - Costo tienda Cancún</v>
          </cell>
        </row>
        <row r="151">
          <cell r="A151" t="str">
            <v>52201000 - Costo equipo Cancún</v>
          </cell>
        </row>
        <row r="153">
          <cell r="A153" t="str">
            <v>Total 52200000 - Costo tienda Cancún</v>
          </cell>
        </row>
        <row r="156">
          <cell r="A156" t="str">
            <v>51200000 - Renta de equipo</v>
          </cell>
        </row>
        <row r="159">
          <cell r="A159" t="str">
            <v>Total 51200000 - Renta de equipo</v>
          </cell>
        </row>
        <row r="162">
          <cell r="A162" t="str">
            <v>51300000 - Refacciones</v>
          </cell>
        </row>
        <row r="164">
          <cell r="A164" t="str">
            <v>51301000 - Costo de las refacciones</v>
          </cell>
        </row>
        <row r="165">
          <cell r="A165" t="str">
            <v>51302000 - Variación de costo de refacciones</v>
          </cell>
        </row>
        <row r="167">
          <cell r="A167" t="str">
            <v>51302001 - Variaciones en inventario refacciones</v>
          </cell>
        </row>
        <row r="169">
          <cell r="A169" t="str">
            <v>Total 51302000 - Variación de costo de refacciones</v>
          </cell>
        </row>
        <row r="173">
          <cell r="A173" t="str">
            <v>Total 51300000 - Refacciones</v>
          </cell>
        </row>
        <row r="177">
          <cell r="A177" t="str">
            <v>Total 51000000 - COSTO DE VENTAS</v>
          </cell>
        </row>
        <row r="180">
          <cell r="A180" t="str">
            <v>Total Costo de Ventas</v>
          </cell>
        </row>
        <row r="183">
          <cell r="A183" t="str">
            <v>Ganancia bruta</v>
          </cell>
        </row>
        <row r="184">
          <cell r="A184" t="str">
            <v>Gastos</v>
          </cell>
          <cell r="V184"/>
        </row>
        <row r="186">
          <cell r="A186" t="str">
            <v>61400000 - Gastos Dirección</v>
          </cell>
        </row>
        <row r="188">
          <cell r="A188" t="str">
            <v>61410000 - Personal Dirección</v>
          </cell>
        </row>
        <row r="190">
          <cell r="A190" t="str">
            <v>61411000 - Remuneraciones</v>
          </cell>
        </row>
        <row r="192">
          <cell r="A192" t="str">
            <v>61411001 - Asimilados Dirección</v>
          </cell>
        </row>
        <row r="194">
          <cell r="A194" t="str">
            <v>Total 61411000 - Remuneraciones</v>
          </cell>
        </row>
        <row r="197">
          <cell r="A197" t="str">
            <v>61413000 - Prestaciones Superiores</v>
          </cell>
        </row>
        <row r="199">
          <cell r="A199" t="str">
            <v>61413002 - Gastos medicos mayores dirección</v>
          </cell>
        </row>
        <row r="200">
          <cell r="A200" t="str">
            <v>61413003 - Seguro de vida dirección</v>
          </cell>
        </row>
        <row r="202">
          <cell r="A202" t="str">
            <v>Total 61413000 - Prestaciones Superiores</v>
          </cell>
        </row>
        <row r="205">
          <cell r="A205" t="str">
            <v>61414000 - Herramientas</v>
          </cell>
        </row>
        <row r="207">
          <cell r="A207" t="str">
            <v>61414001 - Gasolina Dirección</v>
          </cell>
          <cell r="V207"/>
        </row>
        <row r="208">
          <cell r="A208" t="str">
            <v>61414002 - Telefono Dirección</v>
          </cell>
        </row>
        <row r="210">
          <cell r="A210" t="str">
            <v>Total 61414000 - Herramientas</v>
          </cell>
        </row>
        <row r="214">
          <cell r="A214" t="str">
            <v>Total 61410000 - Personal Dirección</v>
          </cell>
        </row>
        <row r="218">
          <cell r="A218" t="str">
            <v>Total 61400000 - Gastos Dirección</v>
          </cell>
        </row>
        <row r="221">
          <cell r="A221" t="str">
            <v>61000000 - Gastos de Administración</v>
          </cell>
        </row>
        <row r="223">
          <cell r="A223" t="str">
            <v>61300000 - Personal de administración</v>
          </cell>
        </row>
        <row r="225">
          <cell r="A225" t="str">
            <v>61301000 - Remuneraciones</v>
          </cell>
        </row>
        <row r="227">
          <cell r="A227" t="str">
            <v>61301001 - Sueldos administración</v>
          </cell>
        </row>
        <row r="228">
          <cell r="A228" t="str">
            <v>61301002 - Honorarios administración</v>
          </cell>
        </row>
        <row r="229">
          <cell r="A229" t="str">
            <v>61301003 - Consultoría admnistrativa</v>
          </cell>
        </row>
        <row r="230">
          <cell r="A230" t="str">
            <v>61301009 - Asimilados administración</v>
          </cell>
        </row>
        <row r="232">
          <cell r="A232" t="str">
            <v>Total 61301000 - Remuneraciones</v>
          </cell>
        </row>
        <row r="235">
          <cell r="A235" t="str">
            <v>61301200 - Prestaciones de ley</v>
          </cell>
        </row>
        <row r="237">
          <cell r="A237" t="str">
            <v>61301004 - IMSS Administracion</v>
          </cell>
        </row>
        <row r="238">
          <cell r="A238" t="str">
            <v>61301005 - SAR Administracion</v>
          </cell>
        </row>
        <row r="239">
          <cell r="A239" t="str">
            <v>61301006 - INFONAVIT Administracion</v>
          </cell>
        </row>
        <row r="240">
          <cell r="A240" t="str">
            <v>61301007 - Impuesto s/ nomina Administracion</v>
          </cell>
        </row>
        <row r="241">
          <cell r="A241" t="str">
            <v>61301010 - Aguinaldo administración</v>
          </cell>
        </row>
        <row r="242">
          <cell r="A242" t="str">
            <v>61301011 - Prima vacacional administración</v>
          </cell>
        </row>
        <row r="244">
          <cell r="A244" t="str">
            <v>Total 61301200 - Prestaciones de ley</v>
          </cell>
        </row>
        <row r="247">
          <cell r="A247" t="str">
            <v>61301300 - Prestaciones Superiores</v>
          </cell>
        </row>
        <row r="249">
          <cell r="A249" t="str">
            <v>61301008 - Gastos medicos mayores administración</v>
          </cell>
        </row>
        <row r="250">
          <cell r="A250" t="str">
            <v>61301013 - Seguro de vida administración</v>
          </cell>
        </row>
        <row r="252">
          <cell r="A252" t="str">
            <v>Total 61301300 - Prestaciones Superiores</v>
          </cell>
        </row>
        <row r="255">
          <cell r="A255" t="str">
            <v>61301500 - Gratificaciones</v>
          </cell>
        </row>
        <row r="257">
          <cell r="A257" t="str">
            <v>61301017 - Bono administracón</v>
          </cell>
        </row>
        <row r="259">
          <cell r="A259" t="str">
            <v>Total 61301500 - Gratificaciones</v>
          </cell>
        </row>
        <row r="263">
          <cell r="A263" t="str">
            <v>Total 61300000 - Personal de administración</v>
          </cell>
        </row>
        <row r="266">
          <cell r="A266" t="str">
            <v>61302000 - Herramientas administrativas</v>
          </cell>
        </row>
        <row r="268">
          <cell r="A268" t="str">
            <v>61302100 - Sofware administrativo</v>
          </cell>
        </row>
        <row r="270">
          <cell r="A270" t="str">
            <v>61302001 - Soporte y programación</v>
          </cell>
        </row>
        <row r="271">
          <cell r="A271" t="str">
            <v>61302002 - Mantenimiento software</v>
          </cell>
        </row>
        <row r="273">
          <cell r="A273" t="str">
            <v>Total 61302100 - Sofware administrativo</v>
          </cell>
        </row>
        <row r="277">
          <cell r="A277" t="str">
            <v>Total 61302000 - Herramientas administrativas</v>
          </cell>
        </row>
        <row r="280">
          <cell r="A280" t="str">
            <v>61303000 - Depreciaciones y Amortizaciones</v>
          </cell>
        </row>
        <row r="282">
          <cell r="A282" t="str">
            <v>61303100 - Depresiaciones equipo administrativo</v>
          </cell>
        </row>
        <row r="284">
          <cell r="A284" t="str">
            <v>61303002 - Depreciación mobiliario de oficina</v>
          </cell>
        </row>
        <row r="285">
          <cell r="A285" t="str">
            <v>61303001 - Depreciación equipo de cómputo</v>
          </cell>
        </row>
        <row r="287">
          <cell r="A287" t="str">
            <v>Total 61303100 - Depresiaciones equipo administrativo</v>
          </cell>
        </row>
        <row r="291">
          <cell r="A291" t="str">
            <v>Total 61303000 - Depreciaciones y Amortizaciones</v>
          </cell>
        </row>
        <row r="294">
          <cell r="A294" t="str">
            <v>61304000 - Gastos de Oficinas</v>
          </cell>
        </row>
        <row r="296">
          <cell r="A296" t="str">
            <v>61304100 - Oficinas</v>
          </cell>
        </row>
        <row r="298">
          <cell r="A298" t="str">
            <v>61601001 - Renta oficinas</v>
          </cell>
        </row>
        <row r="299">
          <cell r="A299" t="str">
            <v>61601002 - Teléfono e internet oficina</v>
          </cell>
        </row>
        <row r="300">
          <cell r="A300" t="str">
            <v>61601006 - Mantenimiento de instalaciones oficina</v>
          </cell>
        </row>
        <row r="301">
          <cell r="A301" t="str">
            <v>61304002 - Mobiliario menor para oficina</v>
          </cell>
        </row>
        <row r="303">
          <cell r="A303" t="str">
            <v>Total 61304100 - Oficinas</v>
          </cell>
        </row>
        <row r="306">
          <cell r="A306" t="str">
            <v>61304200 - Donativos</v>
          </cell>
        </row>
        <row r="308">
          <cell r="A308" t="str">
            <v>61304201 - Donativos</v>
          </cell>
        </row>
        <row r="310">
          <cell r="A310" t="str">
            <v>Total 61304200 - Donativos</v>
          </cell>
        </row>
        <row r="314">
          <cell r="A314" t="str">
            <v>Total 61304000 - Gastos de Oficinas</v>
          </cell>
        </row>
        <row r="317">
          <cell r="A317" t="str">
            <v>61304001 - Gastos Varios - Gastos de Administración</v>
          </cell>
        </row>
        <row r="319">
          <cell r="A319" t="str">
            <v>Total 61000000 - Gastos de Administración</v>
          </cell>
        </row>
        <row r="322">
          <cell r="A322" t="str">
            <v>61700000 - Recursos Humanos</v>
          </cell>
        </row>
        <row r="324">
          <cell r="A324" t="str">
            <v>61702000 - Personal de Recursos Humanos</v>
          </cell>
        </row>
        <row r="326">
          <cell r="A326" t="str">
            <v>61702100 - Remuneraciones</v>
          </cell>
        </row>
        <row r="328">
          <cell r="A328" t="str">
            <v>61702101 - Sueldos recursos humanos</v>
          </cell>
        </row>
        <row r="329">
          <cell r="A329" t="str">
            <v>61702103 - Consultoria en recursos humanos</v>
          </cell>
        </row>
        <row r="331">
          <cell r="A331" t="str">
            <v>Total 61702100 - Remuneraciones</v>
          </cell>
        </row>
        <row r="334">
          <cell r="A334" t="str">
            <v>61703100 - Prestaciones de ley</v>
          </cell>
        </row>
        <row r="336">
          <cell r="A336" t="str">
            <v>61703101 - IMSS recursos humanos</v>
          </cell>
        </row>
        <row r="337">
          <cell r="A337" t="str">
            <v>61703102 - SAR recursos humanos</v>
          </cell>
        </row>
        <row r="338">
          <cell r="A338" t="str">
            <v>61703103 - INFONAVIT recursos humanos</v>
          </cell>
        </row>
        <row r="339">
          <cell r="A339" t="str">
            <v>61703104 - Impuesto s/ nomina recursos humanos</v>
          </cell>
        </row>
        <row r="340">
          <cell r="A340" t="str">
            <v>61703106 - Prima vacacional recursos humanos</v>
          </cell>
        </row>
        <row r="342">
          <cell r="A342" t="str">
            <v>Total 61703100 - Prestaciones de ley</v>
          </cell>
        </row>
        <row r="345">
          <cell r="A345" t="str">
            <v>61704100 - Prestaciones Superiores</v>
          </cell>
        </row>
        <row r="347">
          <cell r="A347" t="str">
            <v>61704102 - Seguro de gastos medicos recursos humanos</v>
          </cell>
        </row>
        <row r="348">
          <cell r="A348" t="str">
            <v>61704103 - Seguro de vida recursos humanos</v>
          </cell>
        </row>
        <row r="350">
          <cell r="A350" t="str">
            <v>Total 61704100 - Prestaciones Superiores</v>
          </cell>
        </row>
        <row r="354">
          <cell r="A354" t="str">
            <v>Total 61702000 - Personal de Recursos Humanos</v>
          </cell>
        </row>
        <row r="357">
          <cell r="A357" t="str">
            <v>61710000 - Gastos de Recursos Humanos</v>
          </cell>
        </row>
        <row r="359">
          <cell r="A359" t="str">
            <v>61710100 - Capacitación</v>
          </cell>
        </row>
        <row r="361">
          <cell r="A361" t="str">
            <v>61710104 - Catering capacitación</v>
          </cell>
        </row>
        <row r="363">
          <cell r="A363" t="str">
            <v>Total 61710100 - Capacitación</v>
          </cell>
        </row>
        <row r="367">
          <cell r="A367" t="str">
            <v>Total 61710000 - Gastos de Recursos Humanos</v>
          </cell>
        </row>
        <row r="370">
          <cell r="A370" t="str">
            <v>61511000 - Recursos humanos</v>
          </cell>
        </row>
        <row r="372">
          <cell r="A372" t="str">
            <v>61511002 - Selección de personal</v>
          </cell>
        </row>
        <row r="373">
          <cell r="A373" t="str">
            <v>61510004 - Eventos especiales para personal</v>
          </cell>
        </row>
        <row r="375">
          <cell r="A375" t="str">
            <v>Total 61511000 - Recursos humanos</v>
          </cell>
        </row>
        <row r="379">
          <cell r="A379" t="str">
            <v>Total 61700000 - Recursos Humanos</v>
          </cell>
        </row>
        <row r="382">
          <cell r="A382" t="str">
            <v>61500000 - Gastos de operación</v>
          </cell>
        </row>
        <row r="384">
          <cell r="A384" t="str">
            <v>61514000 - Personal de operación</v>
          </cell>
        </row>
        <row r="386">
          <cell r="A386" t="str">
            <v>61514100 - Remuneraciones</v>
          </cell>
        </row>
        <row r="388">
          <cell r="A388" t="str">
            <v>61514001 - Sueldos Operacion</v>
          </cell>
        </row>
        <row r="389">
          <cell r="A389" t="str">
            <v>61514003 - Consultoría en operación</v>
          </cell>
        </row>
        <row r="390">
          <cell r="A390" t="str">
            <v>61514009 - Asimilados operación</v>
          </cell>
        </row>
        <row r="392">
          <cell r="A392" t="str">
            <v>Total 61514100 - Remuneraciones</v>
          </cell>
        </row>
        <row r="395">
          <cell r="A395" t="str">
            <v>61514200 - Prestaciones de ley</v>
          </cell>
        </row>
        <row r="397">
          <cell r="A397" t="str">
            <v>61514004 - IMSS Operacion</v>
          </cell>
        </row>
        <row r="398">
          <cell r="A398" t="str">
            <v>61514005 - SAR Operacion</v>
          </cell>
        </row>
        <row r="399">
          <cell r="A399" t="str">
            <v>61514006 - INFONAVIT Operacion</v>
          </cell>
        </row>
        <row r="400">
          <cell r="A400" t="str">
            <v>61514007 - Impuesto s/ nomina Operacion</v>
          </cell>
        </row>
        <row r="401">
          <cell r="A401" t="str">
            <v>61414008 - Aguinaldo operación</v>
          </cell>
        </row>
        <row r="402">
          <cell r="A402" t="str">
            <v>61414009 - Prima vacacional operación</v>
          </cell>
        </row>
        <row r="404">
          <cell r="A404" t="str">
            <v>Total 61514200 - Prestaciones de ley</v>
          </cell>
        </row>
        <row r="407">
          <cell r="A407" t="str">
            <v>61514300 - Prestaciones superiores</v>
          </cell>
        </row>
        <row r="409">
          <cell r="A409" t="str">
            <v>61514008 - Gastos medicos mayores operación</v>
          </cell>
        </row>
        <row r="410">
          <cell r="A410" t="str">
            <v>61514302 - Seguro de vida operación</v>
          </cell>
        </row>
        <row r="412">
          <cell r="A412" t="str">
            <v>Total 61514300 - Prestaciones superiores</v>
          </cell>
        </row>
        <row r="415">
          <cell r="A415" t="str">
            <v>61514400 - Herramientas</v>
          </cell>
        </row>
        <row r="417">
          <cell r="A417" t="str">
            <v>61514401 - Gasolina operación</v>
          </cell>
        </row>
        <row r="418">
          <cell r="A418" t="str">
            <v>61514402 - Telefono operación</v>
          </cell>
        </row>
        <row r="419">
          <cell r="A419" t="str">
            <v>61514403 - Uniformes operación</v>
          </cell>
        </row>
        <row r="421">
          <cell r="A421" t="str">
            <v>Total 61514400 - Herramientas</v>
          </cell>
        </row>
        <row r="425">
          <cell r="A425" t="str">
            <v>Total 61514000 - Personal de operación</v>
          </cell>
        </row>
        <row r="428">
          <cell r="A428" t="str">
            <v>61515000 - Gastos de equipo de transporte</v>
          </cell>
        </row>
        <row r="430">
          <cell r="A430" t="str">
            <v>61501000 - Equipo de Transporte</v>
          </cell>
        </row>
        <row r="432">
          <cell r="A432" t="str">
            <v>61501002 - Combustible</v>
          </cell>
        </row>
        <row r="433">
          <cell r="A433" t="str">
            <v>61501003 - Seguro de automoviles</v>
          </cell>
        </row>
        <row r="434">
          <cell r="A434" t="str">
            <v>61501004 - Mantenimiento de equipo de transporte</v>
          </cell>
        </row>
        <row r="435">
          <cell r="A435" t="str">
            <v>61501005 - Impuestos, Tenencia y Verificación</v>
          </cell>
        </row>
        <row r="436">
          <cell r="A436" t="str">
            <v>61501007 - Casetas</v>
          </cell>
        </row>
        <row r="438">
          <cell r="A438" t="str">
            <v>Total 61501000 - Equipo de Transporte</v>
          </cell>
        </row>
        <row r="442">
          <cell r="A442" t="str">
            <v>Total 61515000 - Gastos de equipo de transporte</v>
          </cell>
        </row>
        <row r="445">
          <cell r="A445" t="str">
            <v>61516000 - Seguros y fianzas</v>
          </cell>
        </row>
        <row r="447">
          <cell r="A447" t="str">
            <v>61502000 - Seguros Varios</v>
          </cell>
        </row>
        <row r="449">
          <cell r="A449" t="str">
            <v>61502001 - Seguro equipo de filmación y audio</v>
          </cell>
        </row>
        <row r="450">
          <cell r="A450" t="str">
            <v>61502002 - Responsabilidad civil</v>
          </cell>
        </row>
        <row r="452">
          <cell r="A452" t="str">
            <v>Total 61502000 - Seguros Varios</v>
          </cell>
        </row>
        <row r="456">
          <cell r="A456" t="str">
            <v>Total 61516000 - Seguros y fianzas</v>
          </cell>
        </row>
        <row r="459">
          <cell r="A459" t="str">
            <v>61517000 - Telefonos</v>
          </cell>
        </row>
        <row r="461">
          <cell r="A461" t="str">
            <v>61503000 - Telefonía Móvil</v>
          </cell>
        </row>
        <row r="463">
          <cell r="A463" t="str">
            <v>61503001 - Telcel</v>
          </cell>
        </row>
        <row r="465">
          <cell r="A465" t="str">
            <v>Total 61503000 - Telefonía Móvil</v>
          </cell>
        </row>
        <row r="469">
          <cell r="A469" t="str">
            <v>Total 61517000 - Telefonos</v>
          </cell>
        </row>
        <row r="472">
          <cell r="A472" t="str">
            <v>61518000 - Consumibles de oficina</v>
          </cell>
        </row>
        <row r="474">
          <cell r="A474" t="str">
            <v>61504000 - Artículos de Oficina</v>
          </cell>
        </row>
        <row r="476">
          <cell r="A476" t="str">
            <v>61504001 - Equipo menor de oficina</v>
          </cell>
        </row>
        <row r="477">
          <cell r="A477" t="str">
            <v>61504002 - Impresión de facturas, Tarjetas, cheques, etc.</v>
          </cell>
        </row>
        <row r="478">
          <cell r="A478" t="str">
            <v>61504003 - Papelería y tonner</v>
          </cell>
        </row>
        <row r="479">
          <cell r="A479" t="str">
            <v>61504004 - Artículos de baño y limpieza</v>
          </cell>
        </row>
        <row r="480">
          <cell r="A480" t="str">
            <v>61504005 - Refresco, agua, café, etc.</v>
          </cell>
        </row>
        <row r="481">
          <cell r="A481" t="str">
            <v>61505000 - Renta y mantenimiento equipo menor</v>
          </cell>
        </row>
        <row r="483">
          <cell r="A483" t="str">
            <v>Total 61504000 - Artículos de Oficina</v>
          </cell>
        </row>
        <row r="487">
          <cell r="A487" t="str">
            <v>Total 61518000 - Consumibles de oficina</v>
          </cell>
        </row>
        <row r="490">
          <cell r="A490" t="str">
            <v>61519000 - Bodegas</v>
          </cell>
        </row>
        <row r="492">
          <cell r="A492" t="str">
            <v>61512000 - Bodega Cuemanco</v>
          </cell>
        </row>
        <row r="494">
          <cell r="A494" t="str">
            <v>61602001 - Renta bodega</v>
          </cell>
        </row>
        <row r="495">
          <cell r="A495" t="str">
            <v>61602002 - Teléfono e internet bodega</v>
          </cell>
        </row>
        <row r="496">
          <cell r="A496" t="str">
            <v>61602004 - Luz bodega</v>
          </cell>
        </row>
        <row r="497">
          <cell r="A497" t="str">
            <v>61602007 - Agua bodega</v>
          </cell>
        </row>
        <row r="498">
          <cell r="A498" t="str">
            <v>61602006 - Mantenimiento de instalaciones bodega</v>
          </cell>
        </row>
        <row r="500">
          <cell r="A500" t="str">
            <v>Total 61512000 - Bodega Cuemanco</v>
          </cell>
        </row>
        <row r="503">
          <cell r="A503" t="str">
            <v>61512100 - Depresiación - Mobiliario para bodegas</v>
          </cell>
        </row>
        <row r="505">
          <cell r="A505" t="str">
            <v>61512101 - Depreciación Mobiliario para bodegas</v>
          </cell>
        </row>
        <row r="507">
          <cell r="A507" t="str">
            <v>Total 61512100 - Depresiación - Mobiliario para bodegas</v>
          </cell>
        </row>
        <row r="511">
          <cell r="A511" t="str">
            <v>Total 61519000 - Bodegas</v>
          </cell>
        </row>
        <row r="514">
          <cell r="A514" t="str">
            <v>61519100 - Trasporte de valores</v>
          </cell>
        </row>
        <row r="516">
          <cell r="A516" t="str">
            <v>61519101 - Valores</v>
          </cell>
        </row>
        <row r="518">
          <cell r="A518" t="str">
            <v>61519111 - TAMEME</v>
          </cell>
        </row>
        <row r="520">
          <cell r="A520" t="str">
            <v>Total 61519101 - Valores</v>
          </cell>
        </row>
        <row r="524">
          <cell r="A524" t="str">
            <v>Total 61519100 - Trasporte de valores</v>
          </cell>
        </row>
        <row r="527">
          <cell r="A527" t="str">
            <v>61520000 - Almacén Deposito Fiscal</v>
          </cell>
        </row>
        <row r="529">
          <cell r="A529" t="str">
            <v>61521000 - Gastos Almacén Deposito Fiscal</v>
          </cell>
        </row>
        <row r="531">
          <cell r="A531" t="str">
            <v>61521001 - Alamcenaje</v>
          </cell>
        </row>
        <row r="532">
          <cell r="A532" t="str">
            <v>61521002 - Maniobras Carga y Descaga</v>
          </cell>
        </row>
        <row r="533">
          <cell r="A533" t="str">
            <v>61521003 - Cargo Fiscal</v>
          </cell>
        </row>
        <row r="534">
          <cell r="A534" t="str">
            <v>61521004 - Flete</v>
          </cell>
        </row>
        <row r="536">
          <cell r="A536" t="str">
            <v>Total 61521000 - Gastos Almacén Deposito Fiscal</v>
          </cell>
        </row>
        <row r="540">
          <cell r="A540" t="str">
            <v>Total 61520000 - Almacén Deposito Fiscal</v>
          </cell>
        </row>
        <row r="543">
          <cell r="A543" t="str">
            <v>61508000 - Gastos Varios - Gastos de Operación</v>
          </cell>
        </row>
        <row r="544">
          <cell r="A544" t="str">
            <v>61059001 - Actualizaciones y multas de impuestos</v>
          </cell>
        </row>
        <row r="545">
          <cell r="A545" t="str">
            <v>61507000 - Taxis y pasajes</v>
          </cell>
        </row>
        <row r="546">
          <cell r="A546" t="str">
            <v>61506000 - Mensajería (UPS, DHL, etc.) y Correos</v>
          </cell>
        </row>
        <row r="547">
          <cell r="A547" t="str">
            <v>61513000 - Gastos No Deducibles</v>
          </cell>
        </row>
        <row r="549">
          <cell r="A549" t="str">
            <v>61801000 - gastos comprobar</v>
          </cell>
        </row>
        <row r="550">
          <cell r="A550" t="str">
            <v>61802000 - Limpieza  (Servicio) - Gastos No Deducibles</v>
          </cell>
        </row>
        <row r="551">
          <cell r="A551" t="str">
            <v>61803000 - Taxis y Pasajes - Gastos No Deducibles</v>
          </cell>
        </row>
        <row r="552">
          <cell r="A552" t="str">
            <v>61804000 - Propinas - Gastos No Deducibles</v>
          </cell>
        </row>
        <row r="554">
          <cell r="A554" t="str">
            <v>Total 61513000 - Gastos No Deducibles</v>
          </cell>
        </row>
        <row r="558">
          <cell r="A558" t="str">
            <v>Total 61500000 - Gastos de operación</v>
          </cell>
        </row>
        <row r="561">
          <cell r="A561" t="str">
            <v>61200000 - Gastos de venta</v>
          </cell>
        </row>
        <row r="563">
          <cell r="A563" t="str">
            <v>61201000 - Personal de Ventas</v>
          </cell>
        </row>
        <row r="565">
          <cell r="A565" t="str">
            <v>61201100 - Remuneraciones</v>
          </cell>
        </row>
        <row r="567">
          <cell r="A567" t="str">
            <v>61201001 - Sueldos ventas</v>
          </cell>
        </row>
        <row r="568">
          <cell r="A568" t="str">
            <v>61201002 - Honorarios ventas</v>
          </cell>
        </row>
        <row r="569">
          <cell r="A569" t="str">
            <v>61201003 - Consultoría en ventas</v>
          </cell>
        </row>
        <row r="570">
          <cell r="A570" t="str">
            <v>61201009 - Asimilados ventas</v>
          </cell>
        </row>
        <row r="572">
          <cell r="A572" t="str">
            <v>Total 61201100 - Remuneraciones</v>
          </cell>
        </row>
        <row r="575">
          <cell r="A575" t="str">
            <v>61201200 - Prestaciones de ley</v>
          </cell>
        </row>
        <row r="577">
          <cell r="A577" t="str">
            <v>61201004 - IMSS Ventas</v>
          </cell>
        </row>
        <row r="578">
          <cell r="A578" t="str">
            <v>61201005 - SAR Ventas</v>
          </cell>
        </row>
        <row r="579">
          <cell r="A579" t="str">
            <v>61201006 - INFONAVIT Ventas</v>
          </cell>
        </row>
        <row r="580">
          <cell r="A580" t="str">
            <v>61201007 - Impuesto s/ nomina Ventas</v>
          </cell>
        </row>
        <row r="581">
          <cell r="A581" t="str">
            <v>61201010 - Aguinaldo ventas</v>
          </cell>
        </row>
        <row r="582">
          <cell r="A582" t="str">
            <v>61201011 - Prima vacacional ventas</v>
          </cell>
        </row>
        <row r="584">
          <cell r="A584" t="str">
            <v>Total 61201200 - Prestaciones de ley</v>
          </cell>
        </row>
        <row r="587">
          <cell r="A587" t="str">
            <v>61201300 - Prestaciones superiores</v>
          </cell>
        </row>
        <row r="589">
          <cell r="A589" t="str">
            <v>61201008 - Gastos medicos mayores ventas</v>
          </cell>
        </row>
        <row r="590">
          <cell r="A590" t="str">
            <v>61201302 - Seguro de vida ventas</v>
          </cell>
        </row>
        <row r="592">
          <cell r="A592" t="str">
            <v>Total 61201300 - Prestaciones superiores</v>
          </cell>
        </row>
        <row r="595">
          <cell r="A595" t="str">
            <v>61201400 - Herramientas</v>
          </cell>
        </row>
        <row r="597">
          <cell r="A597" t="str">
            <v>61201401 - Gasolina ventas</v>
          </cell>
        </row>
        <row r="598">
          <cell r="A598" t="str">
            <v>61201402 - Telefono ventas</v>
          </cell>
        </row>
        <row r="599">
          <cell r="A599" t="str">
            <v>61201403 - Uniformes ventas</v>
          </cell>
        </row>
        <row r="601">
          <cell r="A601" t="str">
            <v>Total 61201400 - Herramientas</v>
          </cell>
        </row>
        <row r="604">
          <cell r="A604" t="str">
            <v>61201500 - Gratificaciones</v>
          </cell>
        </row>
        <row r="606">
          <cell r="A606" t="str">
            <v>61201501 - Bonos ventas</v>
          </cell>
        </row>
        <row r="608">
          <cell r="A608" t="str">
            <v>Total 61201500 - Gratificaciones</v>
          </cell>
        </row>
        <row r="612">
          <cell r="A612" t="str">
            <v>Total 61201000 - Personal de Ventas</v>
          </cell>
        </row>
        <row r="615">
          <cell r="A615" t="str">
            <v>61203000 - Depreciación y amortizaciones</v>
          </cell>
        </row>
        <row r="617">
          <cell r="A617" t="str">
            <v>61203100 - Depreciaciones equipo de audio y remodelacion</v>
          </cell>
        </row>
        <row r="619">
          <cell r="A619" t="str">
            <v>61203001 - Depreciación equipo para demostraciones</v>
          </cell>
        </row>
        <row r="620">
          <cell r="A620" t="str">
            <v>61203002 - Amortización inversión en remodelación</v>
          </cell>
        </row>
        <row r="622">
          <cell r="A622" t="str">
            <v>Total 61203100 - Depreciaciones equipo de audio y remodelacion</v>
          </cell>
        </row>
        <row r="626">
          <cell r="A626" t="str">
            <v>Total 61203000 - Depreciación y amortizaciones</v>
          </cell>
        </row>
        <row r="629">
          <cell r="A629" t="str">
            <v>61205000 - Viaticos y gastos de viaje</v>
          </cell>
        </row>
        <row r="631">
          <cell r="A631" t="str">
            <v>61205100 - Gastos de viaje</v>
          </cell>
        </row>
        <row r="633">
          <cell r="A633" t="str">
            <v>61205001 - Boletos de avión</v>
          </cell>
        </row>
        <row r="634">
          <cell r="A634" t="str">
            <v>61205002 - Hoteles</v>
          </cell>
        </row>
        <row r="635">
          <cell r="A635" t="str">
            <v>61205003 - Alimentos y víaticos</v>
          </cell>
        </row>
        <row r="637">
          <cell r="A637" t="str">
            <v>Total 61205100 - Gastos de viaje</v>
          </cell>
        </row>
        <row r="641">
          <cell r="A641" t="str">
            <v>Total 61205000 - Viaticos y gastos de viaje</v>
          </cell>
        </row>
        <row r="644">
          <cell r="A644" t="str">
            <v>61206000 - Tiendas</v>
          </cell>
        </row>
        <row r="646">
          <cell r="A646" t="str">
            <v>61206100 - Tiendas</v>
          </cell>
        </row>
        <row r="648">
          <cell r="A648" t="str">
            <v>61603001 - Renta tiendas</v>
          </cell>
        </row>
        <row r="649">
          <cell r="A649" t="str">
            <v>61603002 - Teléfono e internet tiendas</v>
          </cell>
        </row>
        <row r="650">
          <cell r="A650" t="str">
            <v>61603003 - Alarma tiendas</v>
          </cell>
        </row>
        <row r="651">
          <cell r="A651" t="str">
            <v>61603004 - Luz tiendas</v>
          </cell>
        </row>
        <row r="652">
          <cell r="A652" t="str">
            <v>61206001 - Agua</v>
          </cell>
        </row>
        <row r="653">
          <cell r="A653" t="str">
            <v>61604001 - Mantenimiento de intalaciones tiendas</v>
          </cell>
        </row>
        <row r="654">
          <cell r="A654" t="str">
            <v>61206003 - Mobiliario y equipo promocional para tiendas</v>
          </cell>
        </row>
        <row r="655">
          <cell r="A655" t="str">
            <v>61206005 - Impuestos, derechos y trámites</v>
          </cell>
        </row>
        <row r="656">
          <cell r="A656" t="str">
            <v>61206006 - Trasporte de stocks</v>
          </cell>
        </row>
        <row r="658">
          <cell r="A658" t="str">
            <v>Total 61206100 - Tiendas</v>
          </cell>
        </row>
        <row r="662">
          <cell r="A662" t="str">
            <v>Total 61206000 - Tiendas</v>
          </cell>
        </row>
        <row r="666">
          <cell r="A666" t="str">
            <v>Total 61200000 - Gastos de venta</v>
          </cell>
        </row>
        <row r="669">
          <cell r="A669" t="str">
            <v>61111000 - Marketing</v>
          </cell>
        </row>
        <row r="671">
          <cell r="A671" t="str">
            <v>61100000 - Personal de marketing</v>
          </cell>
        </row>
        <row r="673">
          <cell r="A673" t="str">
            <v>61104000 - Remuneraciones</v>
          </cell>
        </row>
        <row r="675">
          <cell r="A675" t="str">
            <v>61104004 - Sueldos marketing</v>
          </cell>
        </row>
        <row r="676">
          <cell r="A676" t="str">
            <v>61104005 - Honorarios marketing</v>
          </cell>
        </row>
        <row r="677">
          <cell r="A677" t="str">
            <v>61104011 - Asimilados marketing</v>
          </cell>
        </row>
        <row r="679">
          <cell r="A679" t="str">
            <v>Total 61104000 - Remuneraciones</v>
          </cell>
        </row>
        <row r="682">
          <cell r="A682" t="str">
            <v>61140000 - Prestaciones de ley</v>
          </cell>
        </row>
        <row r="684">
          <cell r="A684" t="str">
            <v>61104007 - IMSS Marketing</v>
          </cell>
        </row>
        <row r="685">
          <cell r="A685" t="str">
            <v>61104008 - SAR Marketing</v>
          </cell>
        </row>
        <row r="686">
          <cell r="A686" t="str">
            <v>61104009 - INFONAVIT Marketing</v>
          </cell>
        </row>
        <row r="687">
          <cell r="A687" t="str">
            <v>61104010 - Impuesto s/nomina Marketing</v>
          </cell>
        </row>
        <row r="689">
          <cell r="A689" t="str">
            <v>Total 61140000 - Prestaciones de ley</v>
          </cell>
        </row>
        <row r="692">
          <cell r="A692" t="str">
            <v>61150000 - Prestaciones superiores</v>
          </cell>
        </row>
        <row r="694">
          <cell r="A694" t="str">
            <v>61150002 - Seguro gastos medicos marketing</v>
          </cell>
        </row>
        <row r="695">
          <cell r="A695" t="str">
            <v>61150003 - Seguro de vida marketing</v>
          </cell>
        </row>
        <row r="697">
          <cell r="A697" t="str">
            <v>Total 61150000 - Prestaciones superiores</v>
          </cell>
        </row>
        <row r="701">
          <cell r="A701" t="str">
            <v>Total 61100000 - Personal de marketing</v>
          </cell>
        </row>
        <row r="704">
          <cell r="A704" t="str">
            <v>61180000 - Propaganda y publicidad</v>
          </cell>
        </row>
        <row r="706">
          <cell r="A706" t="str">
            <v>61101000 - Publicidad</v>
          </cell>
        </row>
        <row r="708">
          <cell r="A708" t="str">
            <v>61101005 - Vinil, lonas y roll ups</v>
          </cell>
        </row>
        <row r="710">
          <cell r="A710" t="str">
            <v>Total 61101000 - Publicidad</v>
          </cell>
        </row>
        <row r="713">
          <cell r="A713" t="str">
            <v>61106000 - Cursos</v>
          </cell>
        </row>
        <row r="715">
          <cell r="A715" t="str">
            <v>61106004 - Catering para cursos</v>
          </cell>
        </row>
        <row r="716">
          <cell r="A716" t="str">
            <v>61106005 - Renta de equipo para cursos</v>
          </cell>
        </row>
        <row r="718">
          <cell r="A718" t="str">
            <v>Total 61106000 - Cursos</v>
          </cell>
        </row>
        <row r="721">
          <cell r="A721" t="str">
            <v>61108000 - Publicidad en medios eléctronicos</v>
          </cell>
        </row>
        <row r="723">
          <cell r="A723" t="str">
            <v>61108002 - Programación y mantenimiento HTA</v>
          </cell>
        </row>
        <row r="724">
          <cell r="A724" t="str">
            <v>61108006 - Hosting y dominios</v>
          </cell>
        </row>
        <row r="726">
          <cell r="A726" t="str">
            <v>Total 61108000 - Publicidad en medios eléctronicos</v>
          </cell>
        </row>
        <row r="729">
          <cell r="A729" t="str">
            <v>61109000 - Ropa y artículos promocionales</v>
          </cell>
        </row>
        <row r="731">
          <cell r="A731" t="str">
            <v>61109001 - Camisetas, gorras, etc.</v>
          </cell>
        </row>
        <row r="733">
          <cell r="A733" t="str">
            <v>Total 61109000 - Ropa y artículos promocionales</v>
          </cell>
        </row>
        <row r="736">
          <cell r="A736" t="str">
            <v>61120000 - Relaciones públicas</v>
          </cell>
        </row>
        <row r="738">
          <cell r="A738" t="str">
            <v>61110000 - Comidas Ejecutivas</v>
          </cell>
        </row>
        <row r="739">
          <cell r="A739" t="str">
            <v>61112000 - Regalos clientes</v>
          </cell>
        </row>
        <row r="740">
          <cell r="A740" t="str">
            <v>61120001 - Gastos de viaje de clientes</v>
          </cell>
        </row>
        <row r="742">
          <cell r="A742" t="str">
            <v>Total 61120000 - Relaciones públicas</v>
          </cell>
        </row>
        <row r="746">
          <cell r="A746" t="str">
            <v>Total 61180000 - Propaganda y publicidad</v>
          </cell>
        </row>
        <row r="750">
          <cell r="A750" t="str">
            <v>Total 61111000 - Marketing</v>
          </cell>
        </row>
        <row r="753">
          <cell r="A753" t="str">
            <v>61202000 - Servicio</v>
          </cell>
        </row>
        <row r="755">
          <cell r="A755" t="str">
            <v>61211000 - Personal de servicio</v>
          </cell>
        </row>
        <row r="757">
          <cell r="A757" t="str">
            <v>61202100 - Remuneraciones</v>
          </cell>
        </row>
        <row r="759">
          <cell r="A759" t="str">
            <v>61202101 - Sueldo servicio</v>
          </cell>
        </row>
        <row r="760">
          <cell r="A760" t="str">
            <v>61202003 - Consultoria en servicio</v>
          </cell>
        </row>
        <row r="762">
          <cell r="A762" t="str">
            <v>Total 61202100 - Remuneraciones</v>
          </cell>
        </row>
        <row r="765">
          <cell r="A765" t="str">
            <v>61202111 - Prestaciones de ley</v>
          </cell>
        </row>
        <row r="767">
          <cell r="A767" t="str">
            <v>61202004 - IMSS Servicio</v>
          </cell>
        </row>
        <row r="768">
          <cell r="A768" t="str">
            <v>61202005 - SAR Servicio</v>
          </cell>
        </row>
        <row r="769">
          <cell r="A769" t="str">
            <v>61202006 - INFONAVIT Servicio</v>
          </cell>
        </row>
        <row r="770">
          <cell r="A770" t="str">
            <v>61202007 - Impuesto s/ nomina Servicio</v>
          </cell>
        </row>
        <row r="771">
          <cell r="A771" t="str">
            <v>61202009 - Aguinaldo Servicio</v>
          </cell>
        </row>
        <row r="772">
          <cell r="A772" t="str">
            <v>61202010 - Prima vacacional servicio</v>
          </cell>
        </row>
        <row r="774">
          <cell r="A774" t="str">
            <v>Total 61202111 - Prestaciones de ley</v>
          </cell>
        </row>
        <row r="777">
          <cell r="A777" t="str">
            <v>61202112 - Prestaciones superiores</v>
          </cell>
        </row>
        <row r="779">
          <cell r="A779" t="str">
            <v>61202008 - Seguro gastos medicos mayores Servicio</v>
          </cell>
        </row>
        <row r="780">
          <cell r="A780" t="str">
            <v>61202012 - Seguro de vida servicio</v>
          </cell>
        </row>
        <row r="782">
          <cell r="A782" t="str">
            <v>Total 61202112 - Prestaciones superiores</v>
          </cell>
        </row>
        <row r="785">
          <cell r="A785" t="str">
            <v>61202113 - Herramientas</v>
          </cell>
        </row>
        <row r="787">
          <cell r="A787" t="str">
            <v>61202013 - Gasolina servicio</v>
          </cell>
        </row>
        <row r="788">
          <cell r="A788" t="str">
            <v>61202014 - Telefono servicio</v>
          </cell>
        </row>
        <row r="789">
          <cell r="A789" t="str">
            <v>61202015 - Uniformes servicio</v>
          </cell>
        </row>
        <row r="791">
          <cell r="A791" t="str">
            <v>Total 61202113 - Herramientas</v>
          </cell>
        </row>
        <row r="794">
          <cell r="A794" t="str">
            <v>61202114 - Gratificaciones</v>
          </cell>
        </row>
        <row r="796">
          <cell r="A796" t="str">
            <v>61202016 - Bono servicio</v>
          </cell>
        </row>
        <row r="798">
          <cell r="A798" t="str">
            <v>Total 61202114 - Gratificaciones</v>
          </cell>
        </row>
        <row r="802">
          <cell r="A802" t="str">
            <v>Total 61211000 - Personal de servicio</v>
          </cell>
        </row>
        <row r="805">
          <cell r="A805" t="str">
            <v>61204100 - Servicio a clientes</v>
          </cell>
        </row>
        <row r="807">
          <cell r="A807" t="str">
            <v>61204000 - Departamento de servicio</v>
          </cell>
        </row>
        <row r="809">
          <cell r="A809" t="str">
            <v>61204001 - Herramienta</v>
          </cell>
        </row>
        <row r="810">
          <cell r="A810" t="str">
            <v>61204004 - Consumibles (Pintura, tornillos, etc.)</v>
          </cell>
        </row>
        <row r="811">
          <cell r="A811" t="str">
            <v>61204005 - Mobiliario de servicio</v>
          </cell>
        </row>
        <row r="813">
          <cell r="A813" t="str">
            <v>Total 61204000 - Departamento de servicio</v>
          </cell>
        </row>
        <row r="817">
          <cell r="A817" t="str">
            <v>Total 61204100 - Servicio a clientes</v>
          </cell>
        </row>
        <row r="821">
          <cell r="A821" t="str">
            <v>Total 61202000 - Servicio</v>
          </cell>
        </row>
        <row r="824">
          <cell r="A824" t="str">
            <v>61900000 - CUENTA INACTIVA Nuevos proyectos</v>
          </cell>
        </row>
        <row r="826">
          <cell r="A826" t="str">
            <v>61102000 - CUENTA INACTIVA GASTOS DE MARKETING Diseño Gráfico</v>
          </cell>
        </row>
        <row r="829">
          <cell r="A829" t="str">
            <v>Total 61102000 - CUENTA INACTIVA GASTOS DE MARKETING Diseño Gráfico</v>
          </cell>
        </row>
        <row r="832">
          <cell r="A832" t="str">
            <v>Total 61900000 - CUENTA INACTIVA Nuevos proyectos</v>
          </cell>
        </row>
        <row r="835">
          <cell r="A835" t="str">
            <v>Total Gastos</v>
          </cell>
        </row>
        <row r="838">
          <cell r="A838" t="str">
            <v>Ganancias comerciales</v>
          </cell>
        </row>
        <row r="839">
          <cell r="A839" t="str">
            <v>Financieros</v>
          </cell>
        </row>
        <row r="841">
          <cell r="A841" t="str">
            <v>71000000 - Ingresos y Gastos Financieros</v>
          </cell>
        </row>
        <row r="843">
          <cell r="A843" t="str">
            <v>71100000 - Descuentos e Intereses</v>
          </cell>
        </row>
        <row r="845">
          <cell r="A845" t="str">
            <v>71130000 - Intereses pagados</v>
          </cell>
        </row>
        <row r="846">
          <cell r="A846" t="str">
            <v>71140000 - Intereses ganados</v>
          </cell>
        </row>
        <row r="847">
          <cell r="A847" t="str">
            <v>71150000 - Comisiones bancarias</v>
          </cell>
        </row>
        <row r="848">
          <cell r="A848" t="str">
            <v>71160000 - Redondeo de ingresos y gastos financieros</v>
          </cell>
        </row>
        <row r="849">
          <cell r="A849" t="str">
            <v>71170000 - Diferencias de reconciliación</v>
          </cell>
        </row>
        <row r="851">
          <cell r="A851" t="str">
            <v>Total 71100000 - Descuentos e Intereses</v>
          </cell>
        </row>
        <row r="855">
          <cell r="A855" t="str">
            <v>Total 71000000 - Ingresos y Gastos Financieros</v>
          </cell>
        </row>
        <row r="858">
          <cell r="A858" t="str">
            <v>72000000 - Diferencia cambiaria</v>
          </cell>
        </row>
        <row r="860">
          <cell r="A860" t="str">
            <v>72100000 - Diferencia cambiaria</v>
          </cell>
        </row>
        <row r="862">
          <cell r="A862" t="str">
            <v>72120000 - Pérdida cambiaria</v>
          </cell>
        </row>
        <row r="863">
          <cell r="A863" t="str">
            <v>72130000 - Ganancia cambiaria</v>
          </cell>
        </row>
        <row r="865">
          <cell r="A865" t="str">
            <v>Total 72100000 - Diferencia cambiaria</v>
          </cell>
        </row>
        <row r="869">
          <cell r="A869" t="str">
            <v>Total 72000000 - Diferencia cambiaria</v>
          </cell>
        </row>
        <row r="872">
          <cell r="A872" t="str">
            <v>73000000 - Otros gastos financieros</v>
          </cell>
        </row>
        <row r="874">
          <cell r="A874" t="str">
            <v>73100000 - Otros gastos financieros</v>
          </cell>
        </row>
        <row r="877">
          <cell r="A877" t="str">
            <v>Total 73100000 - Otros gastos financieros</v>
          </cell>
        </row>
        <row r="880">
          <cell r="A880" t="str">
            <v>Total 73000000 - Otros gastos financieros</v>
          </cell>
        </row>
        <row r="883">
          <cell r="A883" t="str">
            <v>Total Financieros</v>
          </cell>
        </row>
        <row r="886">
          <cell r="A886" t="str">
            <v>Ganancias por costes financiación</v>
          </cell>
        </row>
        <row r="887">
          <cell r="A887" t="str">
            <v>Otros Ingresos y Egresos</v>
          </cell>
        </row>
        <row r="889">
          <cell r="A889" t="str">
            <v>81000000 - Otros Ingresos y Gastos</v>
          </cell>
        </row>
        <row r="891">
          <cell r="A891" t="str">
            <v>81100000 - Baja de activo fijo</v>
          </cell>
        </row>
        <row r="894">
          <cell r="A894" t="str">
            <v>Total 81100000 - Baja de activo fijo</v>
          </cell>
        </row>
        <row r="897">
          <cell r="A897" t="str">
            <v>81200000 - Ingresos y gastos extraordinarios</v>
          </cell>
        </row>
        <row r="899">
          <cell r="A899" t="str">
            <v>81220000 - Mermas y robos</v>
          </cell>
        </row>
        <row r="901">
          <cell r="A901" t="str">
            <v>Total 81200000 - Ingresos y gastos extraordinarios</v>
          </cell>
        </row>
        <row r="904">
          <cell r="A904" t="str">
            <v>81300000 - Reexpresión de la inflación</v>
          </cell>
        </row>
        <row r="907">
          <cell r="A907" t="str">
            <v>Total 81300000 - Reexpresión de la inflación</v>
          </cell>
        </row>
        <row r="910">
          <cell r="A910" t="str">
            <v>81400000 - Impuestos a la utilidad</v>
          </cell>
        </row>
        <row r="913">
          <cell r="A913" t="str">
            <v>Total 81400000 - Impuestos a la utilidad</v>
          </cell>
        </row>
        <row r="917">
          <cell r="A917" t="str">
            <v>Total 81000000 - Otros Ingresos y Gastos</v>
          </cell>
        </row>
        <row r="920">
          <cell r="A920" t="str">
            <v>82000000 - Cuentas de orden</v>
          </cell>
        </row>
        <row r="922">
          <cell r="A922" t="str">
            <v>82100000 - Cuentas de orden deudoras</v>
          </cell>
        </row>
        <row r="925">
          <cell r="A925" t="str">
            <v>Total 82100000 - Cuentas de orden deudoras</v>
          </cell>
        </row>
        <row r="928">
          <cell r="A928" t="str">
            <v>80200000 - Cuentas de orden acreedoras</v>
          </cell>
        </row>
        <row r="931">
          <cell r="A931" t="str">
            <v>Total 80200000 - Cuentas de orden acreedoras</v>
          </cell>
        </row>
        <row r="934">
          <cell r="A934" t="str">
            <v>Total 82000000 - Cuentas de orden</v>
          </cell>
        </row>
        <row r="937">
          <cell r="A937" t="str">
            <v>Total Otros Ingresos y Egresos</v>
          </cell>
        </row>
        <row r="940">
          <cell r="A940" t="str">
            <v>Período ganancias</v>
          </cell>
        </row>
        <row r="943">
          <cell r="A943" t="str">
            <v>Total 72000000 - Diferencia cambiaria</v>
          </cell>
        </row>
        <row r="946">
          <cell r="A946" t="str">
            <v>73000000 - Otros gastos financieros</v>
          </cell>
        </row>
        <row r="948">
          <cell r="A948" t="str">
            <v>73100000 - Otros gastos financieros</v>
          </cell>
        </row>
        <row r="950">
          <cell r="A950" t="str">
            <v>73140000 - Otros ingresos financierios</v>
          </cell>
        </row>
        <row r="952">
          <cell r="A952" t="str">
            <v>Total 73100000 - Otros gastos financieros</v>
          </cell>
        </row>
        <row r="955">
          <cell r="A955" t="str">
            <v>Total 73000000 - Otros gastos financieros</v>
          </cell>
        </row>
        <row r="958">
          <cell r="A958" t="str">
            <v>Total Financieros</v>
          </cell>
        </row>
        <row r="961">
          <cell r="A961" t="str">
            <v>Ganancias por costes financiación</v>
          </cell>
        </row>
        <row r="962">
          <cell r="A962" t="str">
            <v>Otros Ingresos y Egresos</v>
          </cell>
        </row>
        <row r="964">
          <cell r="A964" t="str">
            <v>81000000 - Otros Ingresos y Gastos</v>
          </cell>
        </row>
        <row r="966">
          <cell r="A966" t="str">
            <v>81100000 - Baja de activo fijo</v>
          </cell>
        </row>
        <row r="969">
          <cell r="A969" t="str">
            <v>Total 81100000 - Baja de activo fijo</v>
          </cell>
        </row>
        <row r="972">
          <cell r="A972" t="str">
            <v>81200000 - Ingresos y gastos extraordinarios</v>
          </cell>
        </row>
        <row r="974">
          <cell r="A974" t="str">
            <v>81210000 - Ingresos y gastos extraordinarios</v>
          </cell>
        </row>
        <row r="975">
          <cell r="A975" t="str">
            <v>81220000 - Mermas y robos</v>
          </cell>
        </row>
        <row r="977">
          <cell r="A977" t="str">
            <v>Total 81200000 - Ingresos y gastos extraordinarios</v>
          </cell>
        </row>
        <row r="980">
          <cell r="A980" t="str">
            <v>81300000 - Reexpresión de la inflación</v>
          </cell>
        </row>
        <row r="983">
          <cell r="A983" t="str">
            <v>Total 81300000 - Reexpresión de la inflación</v>
          </cell>
        </row>
        <row r="986">
          <cell r="A986" t="str">
            <v>81400000 - Impuestos a la utilidad</v>
          </cell>
        </row>
        <row r="989">
          <cell r="A989" t="str">
            <v>Total 81400000 - Impuestos a la utilidad</v>
          </cell>
        </row>
        <row r="993">
          <cell r="A993" t="str">
            <v>Total 81000000 - Otros Ingresos y Gastos</v>
          </cell>
        </row>
        <row r="996">
          <cell r="A996" t="str">
            <v>82000000 - Cuentas de orden</v>
          </cell>
        </row>
        <row r="998">
          <cell r="A998" t="str">
            <v>82100000 - Cuentas de orden deudoras</v>
          </cell>
        </row>
        <row r="1001">
          <cell r="A1001" t="str">
            <v>Total 82100000 - Cuentas de orden deudoras</v>
          </cell>
        </row>
      </sheetData>
      <sheetData sheetId="3"/>
      <sheetData sheetId="4">
        <row r="9">
          <cell r="D9">
            <v>4606198.71</v>
          </cell>
        </row>
      </sheetData>
      <sheetData sheetId="5">
        <row r="19">
          <cell r="B19">
            <v>17386783.43</v>
          </cell>
        </row>
      </sheetData>
      <sheetData sheetId="6"/>
      <sheetData sheetId="7">
        <row r="58">
          <cell r="B58">
            <v>10849232.560000001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s 2019"/>
      <sheetName val="ISR"/>
      <sheetName val="IVA"/>
      <sheetName val="Papel trab IVA"/>
      <sheetName val="RET08"/>
      <sheetName val="IVA cob"/>
      <sheetName val="ISR Ret"/>
      <sheetName val="IVA Ret"/>
      <sheetName val="Sueldos y Asimilados"/>
      <sheetName val="Pedimentos"/>
      <sheetName val="Resumen"/>
      <sheetName val="libro mayor mayo"/>
    </sheetNames>
    <sheetDataSet>
      <sheetData sheetId="0">
        <row r="9">
          <cell r="B9" t="str">
            <v>11102000 - Cheques MXP - BBVA Bancomer 1</v>
          </cell>
          <cell r="C9">
            <v>-153031</v>
          </cell>
          <cell r="D9">
            <v>3534443.95</v>
          </cell>
          <cell r="E9">
            <v>3082437.67</v>
          </cell>
          <cell r="F9">
            <v>298975.28000000003</v>
          </cell>
          <cell r="H9" t="str">
            <v>11102000 - Cheques MXP - BBVA Bancomer 1</v>
          </cell>
          <cell r="I9">
            <v>301870.7</v>
          </cell>
          <cell r="J9">
            <v>4220611.88</v>
          </cell>
          <cell r="K9">
            <v>4160662.33</v>
          </cell>
          <cell r="L9">
            <v>361820.25</v>
          </cell>
        </row>
        <row r="10">
          <cell r="B10" t="str">
            <v>11103000 - Cheques MXP - BBVA Bancomer 2</v>
          </cell>
          <cell r="C10">
            <v>25809.19</v>
          </cell>
          <cell r="F10">
            <v>25809.19</v>
          </cell>
          <cell r="H10" t="str">
            <v>11103000 - Cheques MXP - BBVA Bancomer 2</v>
          </cell>
          <cell r="I10">
            <v>25809.19</v>
          </cell>
          <cell r="L10">
            <v>25809.19</v>
          </cell>
        </row>
        <row r="11">
          <cell r="B11" t="str">
            <v>11130000 - Cheques MXP - BBVA Bancomer 3</v>
          </cell>
          <cell r="C11">
            <v>822055.43</v>
          </cell>
          <cell r="D11">
            <v>4611905.91</v>
          </cell>
          <cell r="E11">
            <v>6018779.6799999997</v>
          </cell>
          <cell r="F11">
            <v>-584818.34</v>
          </cell>
          <cell r="H11" t="str">
            <v>11130000 - Cheques MXP - BBVA Bancomer 3</v>
          </cell>
          <cell r="I11">
            <v>-584818.34</v>
          </cell>
          <cell r="J11">
            <v>5142932.7300000004</v>
          </cell>
          <cell r="K11">
            <v>4849980.79</v>
          </cell>
          <cell r="L11">
            <v>-291866.40000000002</v>
          </cell>
        </row>
        <row r="12">
          <cell r="B12" t="str">
            <v>11104000 - Cheques USD - BBVA Bancomer 1</v>
          </cell>
          <cell r="H12" t="str">
            <v>11104000 - Cheques USD - BBVA Bancomer 1</v>
          </cell>
        </row>
        <row r="13">
          <cell r="B13" t="str">
            <v>11160000 - Cheques USD - BBVA Bancomer 2</v>
          </cell>
          <cell r="C13">
            <v>365993.11</v>
          </cell>
          <cell r="D13">
            <v>1759130.98</v>
          </cell>
          <cell r="E13">
            <v>390681.52</v>
          </cell>
          <cell r="F13">
            <v>1734442.57</v>
          </cell>
          <cell r="H13" t="str">
            <v>11160000 - Cheques USD - BBVA Bancomer 2</v>
          </cell>
          <cell r="I13">
            <v>1734442.57</v>
          </cell>
          <cell r="J13">
            <v>573113.07999999996</v>
          </cell>
          <cell r="K13">
            <v>2232387.25</v>
          </cell>
          <cell r="L13">
            <v>75168.399999999994</v>
          </cell>
        </row>
        <row r="14">
          <cell r="B14" t="str">
            <v>11111000 - Cheques EUR - BBVA Bancomer 4</v>
          </cell>
          <cell r="C14">
            <v>14783.74</v>
          </cell>
          <cell r="D14">
            <v>15009.75</v>
          </cell>
          <cell r="E14">
            <v>36606.78</v>
          </cell>
          <cell r="F14">
            <v>-6813.29</v>
          </cell>
          <cell r="H14" t="str">
            <v>11111000 - Cheques EUR - BBVA Bancomer 4</v>
          </cell>
          <cell r="I14">
            <v>-6813.29</v>
          </cell>
          <cell r="J14">
            <v>12122.23</v>
          </cell>
          <cell r="K14">
            <v>12439.49</v>
          </cell>
          <cell r="L14">
            <v>-7130.55</v>
          </cell>
        </row>
        <row r="15">
          <cell r="B15" t="str">
            <v>11105000 - Cheques MXP - Banamex</v>
          </cell>
          <cell r="C15">
            <v>1459.4</v>
          </cell>
          <cell r="D15">
            <v>166608.49</v>
          </cell>
          <cell r="E15">
            <v>167456.76</v>
          </cell>
          <cell r="F15">
            <v>611.13</v>
          </cell>
          <cell r="H15" t="str">
            <v>11105000 - Cheques MXP - Banamex</v>
          </cell>
          <cell r="I15">
            <v>611.13</v>
          </cell>
          <cell r="J15">
            <v>160800</v>
          </cell>
          <cell r="K15">
            <v>161318.10999999999</v>
          </cell>
          <cell r="L15">
            <v>93.02</v>
          </cell>
        </row>
        <row r="16">
          <cell r="B16" t="str">
            <v>11150000 - Cheques MXP - Banorte</v>
          </cell>
          <cell r="D16">
            <v>768489</v>
          </cell>
          <cell r="E16">
            <v>612481.4</v>
          </cell>
          <cell r="F16">
            <v>156007.6</v>
          </cell>
          <cell r="H16" t="str">
            <v>11150000 - Cheques MXP - Banorte</v>
          </cell>
          <cell r="I16">
            <v>156007.6</v>
          </cell>
          <cell r="J16">
            <v>201660</v>
          </cell>
          <cell r="K16">
            <v>309017.40000000002</v>
          </cell>
          <cell r="L16">
            <v>48650.2</v>
          </cell>
        </row>
        <row r="17">
          <cell r="B17" t="str">
            <v>11106000 - Cheques MXP - Santander Serfín</v>
          </cell>
          <cell r="C17">
            <v>4711.29</v>
          </cell>
          <cell r="D17">
            <v>606000</v>
          </cell>
          <cell r="E17">
            <v>556467.64</v>
          </cell>
          <cell r="F17">
            <v>54243.65</v>
          </cell>
          <cell r="H17" t="str">
            <v>11106000 - Cheques MXP - Santander Serfín</v>
          </cell>
          <cell r="I17">
            <v>54243.65</v>
          </cell>
          <cell r="J17">
            <v>976828.15</v>
          </cell>
          <cell r="K17">
            <v>1021345.97</v>
          </cell>
          <cell r="L17">
            <v>9725.83</v>
          </cell>
        </row>
        <row r="18">
          <cell r="B18" t="str">
            <v>11170000 - Cheques MXP - Ve por mas</v>
          </cell>
          <cell r="H18" t="str">
            <v>11170000 - Cheques MXP - Ve por mas</v>
          </cell>
        </row>
        <row r="19">
          <cell r="B19" t="str">
            <v>11107000 - Inversión MXP - Prudential</v>
          </cell>
          <cell r="C19">
            <v>18000</v>
          </cell>
          <cell r="F19">
            <v>18000</v>
          </cell>
          <cell r="H19" t="str">
            <v>11107000 - Inversión MXP - Prudential</v>
          </cell>
          <cell r="I19">
            <v>18000</v>
          </cell>
          <cell r="L19">
            <v>18000</v>
          </cell>
        </row>
        <row r="20">
          <cell r="B20" t="str">
            <v>11108000 - Inversión MXP - Bancomer</v>
          </cell>
          <cell r="H20" t="str">
            <v>11108000 - Inversión MXP - Bancomer</v>
          </cell>
        </row>
        <row r="21">
          <cell r="B21" t="str">
            <v>111011000 - Inversión MXP - Banamex</v>
          </cell>
          <cell r="C21">
            <v>8170.81</v>
          </cell>
          <cell r="F21">
            <v>8170.81</v>
          </cell>
          <cell r="H21" t="str">
            <v>111011000 - Inversión MXP - Banamex</v>
          </cell>
          <cell r="I21">
            <v>8170.81</v>
          </cell>
          <cell r="L21">
            <v>8170.81</v>
          </cell>
        </row>
        <row r="22">
          <cell r="B22" t="str">
            <v>11180000 - Inversión MXP Ve por mas</v>
          </cell>
          <cell r="H22" t="str">
            <v>11180000 - Inversión MXP Ve por mas</v>
          </cell>
        </row>
        <row r="23">
          <cell r="B23" t="str">
            <v>11112000 - Efectivo - TAMEME</v>
          </cell>
          <cell r="C23">
            <v>165828.35</v>
          </cell>
          <cell r="D23">
            <v>761693.41</v>
          </cell>
          <cell r="E23">
            <v>811081</v>
          </cell>
          <cell r="F23">
            <v>116440.76</v>
          </cell>
          <cell r="H23" t="str">
            <v>11112000 - Efectivo - TAMEME</v>
          </cell>
          <cell r="I23">
            <v>116440.76</v>
          </cell>
          <cell r="J23">
            <v>438194.87</v>
          </cell>
          <cell r="K23">
            <v>380970</v>
          </cell>
          <cell r="L23">
            <v>173665.63</v>
          </cell>
        </row>
        <row r="24">
          <cell r="B24" t="str">
            <v>11190000 - Paypal MXP Transito</v>
          </cell>
          <cell r="C24">
            <v>6825.88</v>
          </cell>
          <cell r="D24">
            <v>69374.990000000005</v>
          </cell>
          <cell r="E24">
            <v>66000.84</v>
          </cell>
          <cell r="F24">
            <v>10200.030000000001</v>
          </cell>
          <cell r="H24" t="str">
            <v>11190000 - Paypal MXP Transito</v>
          </cell>
          <cell r="I24">
            <v>10200.030000000001</v>
          </cell>
          <cell r="J24">
            <v>45288.89</v>
          </cell>
          <cell r="K24">
            <v>50209.47</v>
          </cell>
          <cell r="L24">
            <v>5279.45</v>
          </cell>
        </row>
        <row r="25">
          <cell r="B25" t="str">
            <v>11120000 - Cheques Tránsito - X PAGAR - Caja y Bancos</v>
          </cell>
          <cell r="H25" t="str">
            <v>11120000 - Cheques Tránsito - X PAGAR - Caja y Bancos</v>
          </cell>
        </row>
        <row r="26">
          <cell r="B26" t="str">
            <v>11140000 - CUENTA INACTIVA Cheques USD - BBVA Bancomer 2</v>
          </cell>
          <cell r="H26" t="str">
            <v>11140000 - CUENTA INACTIVA Cheques USD - BBVA Bancomer 2</v>
          </cell>
        </row>
        <row r="27">
          <cell r="C27" t="str">
            <v>__________________</v>
          </cell>
          <cell r="D27" t="str">
            <v>__________________</v>
          </cell>
          <cell r="E27" t="str">
            <v>__________________</v>
          </cell>
          <cell r="F27" t="str">
            <v>__________________</v>
          </cell>
          <cell r="I27" t="str">
            <v>__________________</v>
          </cell>
          <cell r="J27" t="str">
            <v>__________________</v>
          </cell>
          <cell r="K27" t="str">
            <v>__________________</v>
          </cell>
          <cell r="L27" t="str">
            <v>__________________</v>
          </cell>
        </row>
        <row r="28">
          <cell r="B28" t="str">
            <v>Total 11100000 - Bancos</v>
          </cell>
          <cell r="C28">
            <v>1280606.2</v>
          </cell>
          <cell r="D28">
            <v>12292656.48</v>
          </cell>
          <cell r="E28">
            <v>11741993.289999999</v>
          </cell>
          <cell r="F28">
            <v>1831269.39</v>
          </cell>
          <cell r="H28" t="str">
            <v>Total 11100000 - Bancos</v>
          </cell>
          <cell r="I28">
            <v>1834164.81</v>
          </cell>
          <cell r="J28">
            <v>11771551.83</v>
          </cell>
          <cell r="K28">
            <v>13178330.810000001</v>
          </cell>
          <cell r="L28">
            <v>427385.83</v>
          </cell>
        </row>
        <row r="30">
          <cell r="B30" t="str">
            <v>11600000 - Caja Chica</v>
          </cell>
          <cell r="H30" t="str">
            <v>11600000 - Caja Chica</v>
          </cell>
        </row>
        <row r="32">
          <cell r="B32" t="str">
            <v>11101000 - Caja Chica - MXP</v>
          </cell>
          <cell r="C32">
            <v>12222.22</v>
          </cell>
          <cell r="D32">
            <v>2121.0100000000002</v>
          </cell>
          <cell r="E32">
            <v>2353.0300000000002</v>
          </cell>
          <cell r="F32">
            <v>11990.2</v>
          </cell>
          <cell r="H32" t="str">
            <v>11101000 - Caja Chica - MXP</v>
          </cell>
          <cell r="I32">
            <v>11990.2</v>
          </cell>
          <cell r="J32">
            <v>4254.72</v>
          </cell>
          <cell r="K32">
            <v>6588.05</v>
          </cell>
          <cell r="L32">
            <v>9656.8700000000008</v>
          </cell>
        </row>
        <row r="33">
          <cell r="B33" t="str">
            <v>11109000 - Caja Chica - USD</v>
          </cell>
          <cell r="C33">
            <v>24870.46</v>
          </cell>
          <cell r="F33">
            <v>24870.46</v>
          </cell>
          <cell r="H33" t="str">
            <v>11109000 - Caja Chica - USD</v>
          </cell>
          <cell r="I33">
            <v>24870.46</v>
          </cell>
          <cell r="L33">
            <v>24870.46</v>
          </cell>
        </row>
        <row r="34">
          <cell r="B34" t="str">
            <v>11110000 - Caja Chica - EUR</v>
          </cell>
          <cell r="C34">
            <v>-263.36</v>
          </cell>
          <cell r="F34">
            <v>-263.36</v>
          </cell>
          <cell r="H34" t="str">
            <v>11110000 - Caja Chica - EUR</v>
          </cell>
          <cell r="I34">
            <v>-263.36</v>
          </cell>
          <cell r="L34">
            <v>-263.36</v>
          </cell>
        </row>
        <row r="35">
          <cell r="C35" t="str">
            <v>__________________</v>
          </cell>
          <cell r="D35" t="str">
            <v>__________________</v>
          </cell>
          <cell r="E35" t="str">
            <v>__________________</v>
          </cell>
          <cell r="F35" t="str">
            <v>__________________</v>
          </cell>
          <cell r="I35" t="str">
            <v>__________________</v>
          </cell>
          <cell r="J35" t="str">
            <v>__________________</v>
          </cell>
          <cell r="K35" t="str">
            <v>__________________</v>
          </cell>
          <cell r="L35" t="str">
            <v>__________________</v>
          </cell>
        </row>
        <row r="36">
          <cell r="B36" t="str">
            <v>Total 11600000 - Caja Chica</v>
          </cell>
          <cell r="C36">
            <v>36829.32</v>
          </cell>
          <cell r="D36">
            <v>2121.0100000000002</v>
          </cell>
          <cell r="E36">
            <v>2353.0300000000002</v>
          </cell>
          <cell r="F36">
            <v>36597.300000000003</v>
          </cell>
          <cell r="H36" t="str">
            <v>Total 11600000 - Caja Chica</v>
          </cell>
          <cell r="I36">
            <v>36597.300000000003</v>
          </cell>
          <cell r="J36">
            <v>4254.72</v>
          </cell>
          <cell r="K36">
            <v>6588.05</v>
          </cell>
          <cell r="L36">
            <v>34263.97</v>
          </cell>
        </row>
        <row r="38">
          <cell r="B38" t="str">
            <v>11200000 - Cuentas por Cobrar</v>
          </cell>
          <cell r="H38" t="str">
            <v>11200000 - Cuentas por Cobrar</v>
          </cell>
        </row>
        <row r="40">
          <cell r="B40" t="str">
            <v>11201000 - Clientes</v>
          </cell>
          <cell r="C40">
            <v>5354548.74</v>
          </cell>
          <cell r="D40">
            <v>4878017.51</v>
          </cell>
          <cell r="E40">
            <v>5463335.4000000004</v>
          </cell>
          <cell r="F40">
            <v>4769230.8499999996</v>
          </cell>
          <cell r="H40" t="str">
            <v>11201000 - Clientes</v>
          </cell>
          <cell r="I40">
            <v>4769230.8499999996</v>
          </cell>
          <cell r="J40">
            <v>4503702.78</v>
          </cell>
          <cell r="K40">
            <v>5009183.12</v>
          </cell>
          <cell r="L40">
            <v>4263750.51</v>
          </cell>
        </row>
        <row r="41">
          <cell r="B41" t="str">
            <v>11202000 - Reserva - Cuentas Incobrables - Cuentas por Cobrar</v>
          </cell>
          <cell r="H41" t="str">
            <v>11202000 - Reserva - Cuentas Incobrables - Cuentas por Cobrar</v>
          </cell>
        </row>
        <row r="42">
          <cell r="B42" t="str">
            <v>11204000 - Gastos - por Comprobar - Activo Circulante</v>
          </cell>
          <cell r="C42">
            <v>662254.34</v>
          </cell>
          <cell r="D42">
            <v>352787.94</v>
          </cell>
          <cell r="E42">
            <v>332138.76</v>
          </cell>
          <cell r="F42">
            <v>682903.52</v>
          </cell>
          <cell r="H42" t="str">
            <v>11204000 - Gastos - por Comprobar - Activo Circulante</v>
          </cell>
          <cell r="I42">
            <v>642416.43000000005</v>
          </cell>
          <cell r="J42">
            <v>68208.47</v>
          </cell>
          <cell r="K42">
            <v>113027.58</v>
          </cell>
          <cell r="L42">
            <v>597597.31999999995</v>
          </cell>
        </row>
        <row r="43">
          <cell r="B43" t="str">
            <v>11205000 - Cheques Tránsito - X COBRAR - Activo Circulante</v>
          </cell>
          <cell r="H43" t="str">
            <v>11205000 - Cheques Tránsito - X COBRAR - Activo Circulante</v>
          </cell>
        </row>
        <row r="44">
          <cell r="C44" t="str">
            <v>__________________</v>
          </cell>
          <cell r="D44" t="str">
            <v>__________________</v>
          </cell>
          <cell r="E44" t="str">
            <v>__________________</v>
          </cell>
          <cell r="F44" t="str">
            <v>__________________</v>
          </cell>
          <cell r="I44" t="str">
            <v>__________________</v>
          </cell>
          <cell r="J44" t="str">
            <v>__________________</v>
          </cell>
          <cell r="K44" t="str">
            <v>__________________</v>
          </cell>
          <cell r="L44" t="str">
            <v>__________________</v>
          </cell>
        </row>
        <row r="45">
          <cell r="B45" t="str">
            <v>Total 11200000 - Cuentas por Cobrar</v>
          </cell>
          <cell r="C45">
            <v>6016803.0800000001</v>
          </cell>
          <cell r="D45">
            <v>5230805.45</v>
          </cell>
          <cell r="E45">
            <v>5795474.1600000001</v>
          </cell>
          <cell r="F45">
            <v>5452134.3700000001</v>
          </cell>
          <cell r="H45" t="str">
            <v>Total 11200000 - Cuentas por Cobrar</v>
          </cell>
          <cell r="I45">
            <v>5411647.2800000003</v>
          </cell>
          <cell r="J45">
            <v>4571911.25</v>
          </cell>
          <cell r="K45">
            <v>5122210.7</v>
          </cell>
          <cell r="L45">
            <v>4861347.83</v>
          </cell>
        </row>
        <row r="47">
          <cell r="B47" t="str">
            <v>11300000 - Inventario en Tránsito</v>
          </cell>
          <cell r="H47" t="str">
            <v>11300000 - Inventario en Tránsito</v>
          </cell>
        </row>
        <row r="49">
          <cell r="B49" t="str">
            <v>11301000 - Inventario en Tránsito</v>
          </cell>
          <cell r="C49">
            <v>3076706.29</v>
          </cell>
          <cell r="D49">
            <v>4624687.97</v>
          </cell>
          <cell r="E49">
            <v>4040211.19</v>
          </cell>
          <cell r="F49">
            <v>3661183.07</v>
          </cell>
          <cell r="H49" t="str">
            <v>11301000 - Inventario en Tránsito</v>
          </cell>
          <cell r="I49">
            <v>3661183.07</v>
          </cell>
          <cell r="J49">
            <v>2982432.32</v>
          </cell>
          <cell r="K49">
            <v>4088479.73</v>
          </cell>
          <cell r="L49">
            <v>2555135.66</v>
          </cell>
        </row>
        <row r="50">
          <cell r="C50" t="str">
            <v>__________________</v>
          </cell>
          <cell r="D50" t="str">
            <v>__________________</v>
          </cell>
          <cell r="E50" t="str">
            <v>__________________</v>
          </cell>
          <cell r="F50" t="str">
            <v>__________________</v>
          </cell>
          <cell r="I50" t="str">
            <v>__________________</v>
          </cell>
          <cell r="J50" t="str">
            <v>__________________</v>
          </cell>
          <cell r="K50" t="str">
            <v>__________________</v>
          </cell>
          <cell r="L50" t="str">
            <v>__________________</v>
          </cell>
        </row>
        <row r="51">
          <cell r="B51" t="str">
            <v>Total 11300000 - Inventario en Tránsito</v>
          </cell>
          <cell r="C51">
            <v>3076706.29</v>
          </cell>
          <cell r="D51">
            <v>4624687.97</v>
          </cell>
          <cell r="E51">
            <v>4040211.19</v>
          </cell>
          <cell r="F51">
            <v>3661183.07</v>
          </cell>
          <cell r="H51" t="str">
            <v>Total 11300000 - Inventario en Tránsito</v>
          </cell>
          <cell r="I51">
            <v>3661183.07</v>
          </cell>
          <cell r="J51">
            <v>2982432.32</v>
          </cell>
          <cell r="K51">
            <v>4088479.73</v>
          </cell>
          <cell r="L51">
            <v>2555135.66</v>
          </cell>
        </row>
        <row r="53">
          <cell r="B53" t="str">
            <v>11400000 - Almacén de Mercancias</v>
          </cell>
          <cell r="H53" t="str">
            <v>11400000 - Almacén de Mercancias</v>
          </cell>
        </row>
        <row r="55">
          <cell r="B55" t="str">
            <v>11401000 - ALM - Equipo Nuevo</v>
          </cell>
          <cell r="C55">
            <v>15595150.939999999</v>
          </cell>
          <cell r="D55">
            <v>7485636.5700000003</v>
          </cell>
          <cell r="E55">
            <v>5518263.7199999997</v>
          </cell>
          <cell r="F55">
            <v>17562523.789999999</v>
          </cell>
          <cell r="H55" t="str">
            <v>11401000 - ALM - Equipo Nuevo</v>
          </cell>
          <cell r="I55">
            <v>16523339.42</v>
          </cell>
          <cell r="J55">
            <v>7495680.3300000001</v>
          </cell>
          <cell r="K55">
            <v>5929119.1299999999</v>
          </cell>
          <cell r="L55">
            <v>18089900.620000001</v>
          </cell>
        </row>
        <row r="56">
          <cell r="B56" t="str">
            <v>11402000 - ALM - Refacciones</v>
          </cell>
          <cell r="C56">
            <v>2038254.42</v>
          </cell>
          <cell r="D56">
            <v>98312.18</v>
          </cell>
          <cell r="E56">
            <v>124115.44</v>
          </cell>
          <cell r="F56">
            <v>2012451.16</v>
          </cell>
          <cell r="H56" t="str">
            <v>11402000 - ALM - Refacciones</v>
          </cell>
          <cell r="I56">
            <v>2012873.23</v>
          </cell>
          <cell r="J56">
            <v>80038.320000000007</v>
          </cell>
          <cell r="K56">
            <v>122649.73</v>
          </cell>
          <cell r="L56">
            <v>1970261.82</v>
          </cell>
        </row>
        <row r="57">
          <cell r="B57" t="str">
            <v>11403000 - ALM - Cable x Metro y Conectores</v>
          </cell>
          <cell r="C57">
            <v>62149.49</v>
          </cell>
          <cell r="F57">
            <v>62149.49</v>
          </cell>
          <cell r="H57" t="str">
            <v>11403000 - ALM - Cable x Metro y Conectores</v>
          </cell>
          <cell r="I57">
            <v>62149.49</v>
          </cell>
          <cell r="L57">
            <v>62149.49</v>
          </cell>
        </row>
        <row r="58">
          <cell r="B58" t="str">
            <v>11404000 - ALM - Folletos y Artículos Promocionales</v>
          </cell>
          <cell r="H58" t="str">
            <v>11404000 - ALM - Folletos y Artículos Promocionales</v>
          </cell>
        </row>
        <row r="59">
          <cell r="C59" t="str">
            <v>__________________</v>
          </cell>
          <cell r="D59" t="str">
            <v>__________________</v>
          </cell>
          <cell r="E59" t="str">
            <v>__________________</v>
          </cell>
          <cell r="F59" t="str">
            <v>__________________</v>
          </cell>
          <cell r="I59" t="str">
            <v>__________________</v>
          </cell>
          <cell r="J59" t="str">
            <v>__________________</v>
          </cell>
          <cell r="K59" t="str">
            <v>__________________</v>
          </cell>
          <cell r="L59" t="str">
            <v>__________________</v>
          </cell>
        </row>
        <row r="60">
          <cell r="B60" t="str">
            <v>Total 11400000 - Almacén de Mercancias</v>
          </cell>
          <cell r="C60">
            <v>17695554.850000001</v>
          </cell>
          <cell r="D60">
            <v>7583948.75</v>
          </cell>
          <cell r="E60">
            <v>5642379.1600000001</v>
          </cell>
          <cell r="F60">
            <v>19637124.440000001</v>
          </cell>
          <cell r="H60" t="str">
            <v>Total 11400000 - Almacén de Mercancias</v>
          </cell>
          <cell r="I60">
            <v>18598362.140000001</v>
          </cell>
          <cell r="J60">
            <v>7575718.6500000004</v>
          </cell>
          <cell r="K60">
            <v>6051768.8600000003</v>
          </cell>
          <cell r="L60">
            <v>20122311.93</v>
          </cell>
        </row>
        <row r="62">
          <cell r="B62" t="str">
            <v>11500000 - Otros Activos Circulantes</v>
          </cell>
          <cell r="H62" t="str">
            <v>11500000 - Otros Activos Circulantes</v>
          </cell>
        </row>
        <row r="64">
          <cell r="B64" t="str">
            <v>11501000 - Anticipo a Proveedores</v>
          </cell>
          <cell r="H64" t="str">
            <v>11501000 - Anticipo a Proveedores</v>
          </cell>
        </row>
        <row r="66">
          <cell r="B66" t="str">
            <v>11501001 - Anticipo - a Proveedores (Facturados)</v>
          </cell>
          <cell r="H66" t="str">
            <v>11501001 - Anticipo - a Proveedores (Facturados)</v>
          </cell>
        </row>
        <row r="67">
          <cell r="B67" t="str">
            <v>11501002 - Anticipo - a Proveedores (No Facturados)</v>
          </cell>
          <cell r="H67" t="str">
            <v>11501002 - Anticipo - a Proveedores (No Facturados)</v>
          </cell>
        </row>
        <row r="68">
          <cell r="C68" t="str">
            <v>__________________</v>
          </cell>
          <cell r="D68" t="str">
            <v>__________________</v>
          </cell>
          <cell r="E68" t="str">
            <v>__________________</v>
          </cell>
          <cell r="F68" t="str">
            <v>__________________</v>
          </cell>
          <cell r="I68" t="str">
            <v>__________________</v>
          </cell>
          <cell r="J68" t="str">
            <v>__________________</v>
          </cell>
          <cell r="K68" t="str">
            <v>__________________</v>
          </cell>
          <cell r="L68" t="str">
            <v>__________________</v>
          </cell>
        </row>
        <row r="69">
          <cell r="B69" t="str">
            <v>Total 11501000 - Anticipo a Proveedores</v>
          </cell>
          <cell r="H69" t="str">
            <v>Total 11501000 - Anticipo a Proveedores</v>
          </cell>
        </row>
        <row r="71">
          <cell r="B71" t="str">
            <v>11502000 - IVA Acreditable</v>
          </cell>
          <cell r="H71" t="str">
            <v>11502000 - IVA Acreditable</v>
          </cell>
        </row>
        <row r="73">
          <cell r="B73" t="str">
            <v>11502002 - IVA - Acreditable/Pagado</v>
          </cell>
          <cell r="C73">
            <v>0</v>
          </cell>
          <cell r="F73">
            <v>0</v>
          </cell>
          <cell r="H73" t="str">
            <v>11502002 - IVA - Acreditable/Pagado</v>
          </cell>
          <cell r="I73">
            <v>0</v>
          </cell>
          <cell r="L73">
            <v>0</v>
          </cell>
        </row>
        <row r="74">
          <cell r="B74" t="str">
            <v>11502005 - IVA - Acreditable/Pagado 2010</v>
          </cell>
          <cell r="C74">
            <v>370545.95</v>
          </cell>
          <cell r="D74">
            <v>313192.12</v>
          </cell>
          <cell r="F74">
            <v>683738.07</v>
          </cell>
          <cell r="H74" t="str">
            <v>11502005 - IVA - Acreditable/Pagado 2010</v>
          </cell>
          <cell r="I74">
            <v>694661.65</v>
          </cell>
          <cell r="J74">
            <v>193668.94</v>
          </cell>
          <cell r="L74">
            <v>888330.59</v>
          </cell>
        </row>
        <row r="75">
          <cell r="B75" t="str">
            <v>11502003 - IVA - de Importación</v>
          </cell>
          <cell r="C75">
            <v>18455.59</v>
          </cell>
          <cell r="D75">
            <v>461648</v>
          </cell>
          <cell r="F75">
            <v>480103.59</v>
          </cell>
          <cell r="H75" t="str">
            <v>11502003 - IVA - de Importación</v>
          </cell>
          <cell r="I75">
            <v>480103.59</v>
          </cell>
          <cell r="J75">
            <v>702652</v>
          </cell>
          <cell r="L75">
            <v>1182755.5900000001</v>
          </cell>
        </row>
        <row r="76">
          <cell r="B76" t="str">
            <v>11502004 - IVA - a Favor</v>
          </cell>
          <cell r="C76">
            <v>174929.28</v>
          </cell>
          <cell r="F76">
            <v>174929.28</v>
          </cell>
          <cell r="H76" t="str">
            <v>11502004 - IVA - a Favor</v>
          </cell>
          <cell r="I76">
            <v>174929.28</v>
          </cell>
          <cell r="L76">
            <v>174929.28</v>
          </cell>
        </row>
        <row r="77">
          <cell r="C77" t="str">
            <v>__________________</v>
          </cell>
          <cell r="D77" t="str">
            <v>__________________</v>
          </cell>
          <cell r="E77" t="str">
            <v>__________________</v>
          </cell>
          <cell r="F77" t="str">
            <v>__________________</v>
          </cell>
          <cell r="I77" t="str">
            <v>__________________</v>
          </cell>
          <cell r="J77" t="str">
            <v>__________________</v>
          </cell>
          <cell r="K77" t="str">
            <v>__________________</v>
          </cell>
          <cell r="L77" t="str">
            <v>__________________</v>
          </cell>
        </row>
        <row r="78">
          <cell r="B78" t="str">
            <v>Total 11502000 - IVA Acreditable</v>
          </cell>
          <cell r="C78">
            <v>563930.81999999995</v>
          </cell>
          <cell r="D78">
            <v>774840.12</v>
          </cell>
          <cell r="F78">
            <v>1338770.94</v>
          </cell>
          <cell r="H78" t="str">
            <v>Total 11502000 - IVA Acreditable</v>
          </cell>
          <cell r="I78">
            <v>1349694.52</v>
          </cell>
          <cell r="J78">
            <v>896320.94</v>
          </cell>
          <cell r="L78">
            <v>2246015.46</v>
          </cell>
        </row>
        <row r="80">
          <cell r="B80" t="str">
            <v>11505000 - Préstamos a Corto Plazo</v>
          </cell>
          <cell r="H80" t="str">
            <v>11505000 - Préstamos a Corto Plazo</v>
          </cell>
        </row>
        <row r="82">
          <cell r="B82" t="str">
            <v>11505001 - Préstamos a Corto Plazo</v>
          </cell>
          <cell r="C82">
            <v>41300.699999999997</v>
          </cell>
          <cell r="D82">
            <v>25000</v>
          </cell>
          <cell r="E82">
            <v>5896.34</v>
          </cell>
          <cell r="F82">
            <v>60404.36</v>
          </cell>
          <cell r="H82" t="str">
            <v>11505001 - Préstamos a Corto Plazo</v>
          </cell>
          <cell r="I82">
            <v>60404.36</v>
          </cell>
          <cell r="K82">
            <v>5832.68</v>
          </cell>
          <cell r="L82">
            <v>54571.68</v>
          </cell>
        </row>
        <row r="83">
          <cell r="B83" t="str">
            <v>11505002 - Deudores</v>
          </cell>
          <cell r="H83" t="str">
            <v>11505002 - Deudores</v>
          </cell>
        </row>
        <row r="84">
          <cell r="C84" t="str">
            <v>__________________</v>
          </cell>
          <cell r="D84" t="str">
            <v>__________________</v>
          </cell>
          <cell r="E84" t="str">
            <v>__________________</v>
          </cell>
          <cell r="F84" t="str">
            <v>__________________</v>
          </cell>
          <cell r="I84" t="str">
            <v>__________________</v>
          </cell>
          <cell r="J84" t="str">
            <v>__________________</v>
          </cell>
          <cell r="K84" t="str">
            <v>__________________</v>
          </cell>
          <cell r="L84" t="str">
            <v>__________________</v>
          </cell>
        </row>
        <row r="85">
          <cell r="B85" t="str">
            <v>Total 11505000 - Préstamos a Corto Plazo</v>
          </cell>
          <cell r="C85">
            <v>41300.699999999997</v>
          </cell>
          <cell r="D85">
            <v>25000</v>
          </cell>
          <cell r="E85">
            <v>5896.34</v>
          </cell>
          <cell r="F85">
            <v>60404.36</v>
          </cell>
          <cell r="H85" t="str">
            <v>Total 11505000 - Préstamos a Corto Plazo</v>
          </cell>
          <cell r="I85">
            <v>60404.36</v>
          </cell>
          <cell r="K85">
            <v>5832.68</v>
          </cell>
          <cell r="L85">
            <v>54571.68</v>
          </cell>
        </row>
        <row r="87">
          <cell r="C87" t="str">
            <v>__________________</v>
          </cell>
          <cell r="D87" t="str">
            <v>__________________</v>
          </cell>
          <cell r="E87" t="str">
            <v>__________________</v>
          </cell>
          <cell r="F87" t="str">
            <v>__________________</v>
          </cell>
          <cell r="I87" t="str">
            <v>__________________</v>
          </cell>
          <cell r="J87" t="str">
            <v>__________________</v>
          </cell>
          <cell r="K87" t="str">
            <v>__________________</v>
          </cell>
          <cell r="L87" t="str">
            <v>__________________</v>
          </cell>
        </row>
        <row r="88">
          <cell r="B88" t="str">
            <v>Total 11500000 - Otros Activos Circulantes</v>
          </cell>
          <cell r="C88">
            <v>605231.52</v>
          </cell>
          <cell r="D88">
            <v>799840.12</v>
          </cell>
          <cell r="E88">
            <v>5896.34</v>
          </cell>
          <cell r="F88">
            <v>1399175.3</v>
          </cell>
          <cell r="H88" t="str">
            <v>Total 11500000 - Otros Activos Circulantes</v>
          </cell>
          <cell r="I88">
            <v>1410098.88</v>
          </cell>
          <cell r="J88">
            <v>896320.94</v>
          </cell>
          <cell r="K88">
            <v>5832.68</v>
          </cell>
          <cell r="L88">
            <v>2300587.14</v>
          </cell>
        </row>
        <row r="90">
          <cell r="C90" t="str">
            <v>__________________</v>
          </cell>
          <cell r="D90" t="str">
            <v>__________________</v>
          </cell>
          <cell r="E90" t="str">
            <v>__________________</v>
          </cell>
          <cell r="F90" t="str">
            <v>__________________</v>
          </cell>
          <cell r="I90" t="str">
            <v>__________________</v>
          </cell>
          <cell r="J90" t="str">
            <v>__________________</v>
          </cell>
          <cell r="K90" t="str">
            <v>__________________</v>
          </cell>
          <cell r="L90" t="str">
            <v>__________________</v>
          </cell>
        </row>
        <row r="91">
          <cell r="B91" t="str">
            <v>Total 11000000 - Activo</v>
          </cell>
          <cell r="C91">
            <v>28711731.260000002</v>
          </cell>
          <cell r="D91">
            <v>30534059.780000001</v>
          </cell>
          <cell r="E91">
            <v>27228307.170000002</v>
          </cell>
          <cell r="F91">
            <v>32017483.870000001</v>
          </cell>
          <cell r="H91" t="str">
            <v>Total 11000000 - Activo</v>
          </cell>
          <cell r="I91">
            <v>30952053.48</v>
          </cell>
          <cell r="J91">
            <v>27802189.710000001</v>
          </cell>
          <cell r="K91">
            <v>28453210.829999998</v>
          </cell>
          <cell r="L91">
            <v>30301032.359999999</v>
          </cell>
        </row>
        <row r="93">
          <cell r="B93" t="str">
            <v>12000000 - Activo Fijo</v>
          </cell>
          <cell r="H93" t="str">
            <v>12000000 - Activo Fijo</v>
          </cell>
        </row>
        <row r="95">
          <cell r="B95" t="str">
            <v>12100000 - Activo Fijo</v>
          </cell>
          <cell r="H95" t="str">
            <v>12100000 - Activo Fijo</v>
          </cell>
        </row>
        <row r="97">
          <cell r="B97" t="str">
            <v>12101000 - Equipo para Demostraciones</v>
          </cell>
          <cell r="C97">
            <v>161613.53</v>
          </cell>
          <cell r="F97">
            <v>161613.53</v>
          </cell>
          <cell r="H97" t="str">
            <v>12101000 - Equipo para Demostraciones</v>
          </cell>
          <cell r="I97">
            <v>161613.53</v>
          </cell>
          <cell r="L97">
            <v>161613.53</v>
          </cell>
        </row>
        <row r="98">
          <cell r="B98" t="str">
            <v>12102000 - Activo Fijo - Equipo de Transporte</v>
          </cell>
          <cell r="C98">
            <v>1379392.05</v>
          </cell>
          <cell r="F98">
            <v>1379392.05</v>
          </cell>
          <cell r="H98" t="str">
            <v>12102000 - Activo Fijo - Equipo de Transporte</v>
          </cell>
          <cell r="I98">
            <v>1379392.05</v>
          </cell>
          <cell r="L98">
            <v>1379392.05</v>
          </cell>
        </row>
        <row r="99">
          <cell r="B99" t="str">
            <v>12103000 - Activo Fijo - Equipo de Cómputo</v>
          </cell>
          <cell r="C99">
            <v>237245.95</v>
          </cell>
          <cell r="D99">
            <v>24825.86</v>
          </cell>
          <cell r="F99">
            <v>262071.81</v>
          </cell>
          <cell r="H99" t="str">
            <v>12103000 - Activo Fijo - Equipo de Cómputo</v>
          </cell>
          <cell r="I99">
            <v>262071.81</v>
          </cell>
          <cell r="L99">
            <v>262071.81</v>
          </cell>
        </row>
        <row r="100">
          <cell r="B100" t="str">
            <v>12104000 - Activo Fijo - Mobiliario de Oficina</v>
          </cell>
          <cell r="C100">
            <v>272861.77</v>
          </cell>
          <cell r="F100">
            <v>272861.77</v>
          </cell>
          <cell r="H100" t="str">
            <v>12104000 - Activo Fijo - Mobiliario de Oficina</v>
          </cell>
          <cell r="I100">
            <v>272861.77</v>
          </cell>
          <cell r="L100">
            <v>272861.77</v>
          </cell>
        </row>
        <row r="101">
          <cell r="B101" t="str">
            <v>12105000 - Activo Fijo - Mobiliario para bodegas</v>
          </cell>
          <cell r="C101">
            <v>535216.1</v>
          </cell>
          <cell r="F101">
            <v>535216.1</v>
          </cell>
          <cell r="H101" t="str">
            <v>12105000 - Activo Fijo - Mobiliario para bodegas</v>
          </cell>
          <cell r="I101">
            <v>535216.1</v>
          </cell>
          <cell r="L101">
            <v>535216.1</v>
          </cell>
        </row>
        <row r="102">
          <cell r="B102" t="str">
            <v>12107000 - Inversión en remodelación</v>
          </cell>
          <cell r="C102">
            <v>1502916.24</v>
          </cell>
          <cell r="D102">
            <v>348900</v>
          </cell>
          <cell r="F102">
            <v>1851816.24</v>
          </cell>
          <cell r="H102" t="str">
            <v>12107000 - Inversión en remodelación</v>
          </cell>
          <cell r="I102">
            <v>1851816.24</v>
          </cell>
          <cell r="L102">
            <v>1851816.24</v>
          </cell>
        </row>
        <row r="103">
          <cell r="C103" t="str">
            <v>__________________</v>
          </cell>
          <cell r="D103" t="str">
            <v>__________________</v>
          </cell>
          <cell r="E103" t="str">
            <v>__________________</v>
          </cell>
          <cell r="F103" t="str">
            <v>__________________</v>
          </cell>
          <cell r="I103" t="str">
            <v>__________________</v>
          </cell>
          <cell r="J103" t="str">
            <v>__________________</v>
          </cell>
          <cell r="K103" t="str">
            <v>__________________</v>
          </cell>
          <cell r="L103" t="str">
            <v>__________________</v>
          </cell>
        </row>
        <row r="104">
          <cell r="B104" t="str">
            <v>Total 12100000 - Activo Fijo</v>
          </cell>
          <cell r="C104">
            <v>4089245.64</v>
          </cell>
          <cell r="D104">
            <v>373725.86</v>
          </cell>
          <cell r="F104">
            <v>4462971.5</v>
          </cell>
          <cell r="H104" t="str">
            <v>Total 12100000 - Activo Fijo</v>
          </cell>
          <cell r="I104">
            <v>4462971.5</v>
          </cell>
          <cell r="L104">
            <v>4462971.5</v>
          </cell>
        </row>
        <row r="106">
          <cell r="B106" t="str">
            <v>12200000 - Depreciación y Amortización</v>
          </cell>
          <cell r="H106" t="str">
            <v>12200000 - Depreciación y Amortización</v>
          </cell>
        </row>
        <row r="108">
          <cell r="B108" t="str">
            <v>12201000 - Depreciación - Equipo para demostraciones</v>
          </cell>
          <cell r="C108">
            <v>-50504.25</v>
          </cell>
          <cell r="E108">
            <v>3366.95</v>
          </cell>
          <cell r="F108">
            <v>-53871.199999999997</v>
          </cell>
          <cell r="H108" t="str">
            <v>12201000 - Depreciación - Equipo para demostraciones</v>
          </cell>
          <cell r="I108">
            <v>-53871.199999999997</v>
          </cell>
          <cell r="K108">
            <v>3366.95</v>
          </cell>
          <cell r="L108">
            <v>-57238.15</v>
          </cell>
        </row>
        <row r="109">
          <cell r="B109" t="str">
            <v>12202000 - Depreciación - Equipo de Transporte</v>
          </cell>
          <cell r="C109">
            <v>-1379392.06</v>
          </cell>
          <cell r="F109">
            <v>-1379392.06</v>
          </cell>
          <cell r="H109" t="str">
            <v>12202000 - Depreciación - Equipo de Transporte</v>
          </cell>
          <cell r="I109">
            <v>-1379392.06</v>
          </cell>
          <cell r="L109">
            <v>-1379392.06</v>
          </cell>
        </row>
        <row r="110">
          <cell r="B110" t="str">
            <v>12203000 - Depreciación - Equipo de Cómputo</v>
          </cell>
          <cell r="C110">
            <v>-85444.160000000003</v>
          </cell>
          <cell r="E110">
            <v>5931.15</v>
          </cell>
          <cell r="F110">
            <v>-91375.31</v>
          </cell>
          <cell r="H110" t="str">
            <v>12203000 - Depreciación - Equipo de Cómputo</v>
          </cell>
          <cell r="I110">
            <v>-91375.31</v>
          </cell>
          <cell r="K110">
            <v>5931.15</v>
          </cell>
          <cell r="L110">
            <v>-97306.46</v>
          </cell>
        </row>
        <row r="111">
          <cell r="B111" t="str">
            <v>12204000 - Depreciación - Mobiliario de Oficina</v>
          </cell>
          <cell r="C111">
            <v>-45011.69</v>
          </cell>
          <cell r="E111">
            <v>2273.85</v>
          </cell>
          <cell r="F111">
            <v>-47285.54</v>
          </cell>
          <cell r="H111" t="str">
            <v>12204000 - Depreciación - Mobiliario de Oficina</v>
          </cell>
          <cell r="I111">
            <v>-47285.54</v>
          </cell>
          <cell r="K111">
            <v>2273.85</v>
          </cell>
          <cell r="L111">
            <v>-49559.39</v>
          </cell>
        </row>
        <row r="112">
          <cell r="B112" t="str">
            <v>12205000 - Depreciación - Mobiliario para bodegas</v>
          </cell>
          <cell r="C112">
            <v>-25597</v>
          </cell>
          <cell r="E112">
            <v>4460.13</v>
          </cell>
          <cell r="F112">
            <v>-30057.13</v>
          </cell>
          <cell r="H112" t="str">
            <v>12205000 - Depreciación - Mobiliario para bodegas</v>
          </cell>
          <cell r="I112">
            <v>-30057.13</v>
          </cell>
          <cell r="K112">
            <v>4460.13</v>
          </cell>
          <cell r="L112">
            <v>-34517.26</v>
          </cell>
        </row>
        <row r="113">
          <cell r="B113" t="str">
            <v>12207000 - Amortización - Inversión en remodelación</v>
          </cell>
          <cell r="C113">
            <v>-220843.4</v>
          </cell>
          <cell r="E113">
            <v>12524.31</v>
          </cell>
          <cell r="F113">
            <v>-233367.71</v>
          </cell>
          <cell r="H113" t="str">
            <v>12207000 - Amortización - Inversión en remodelación</v>
          </cell>
          <cell r="I113">
            <v>-233367.71</v>
          </cell>
          <cell r="K113">
            <v>12524.31</v>
          </cell>
          <cell r="L113">
            <v>-245892.02</v>
          </cell>
        </row>
        <row r="114">
          <cell r="C114" t="str">
            <v>__________________</v>
          </cell>
          <cell r="D114" t="str">
            <v>__________________</v>
          </cell>
          <cell r="E114" t="str">
            <v>__________________</v>
          </cell>
          <cell r="F114" t="str">
            <v>__________________</v>
          </cell>
          <cell r="I114" t="str">
            <v>__________________</v>
          </cell>
          <cell r="J114" t="str">
            <v>__________________</v>
          </cell>
          <cell r="K114" t="str">
            <v>__________________</v>
          </cell>
          <cell r="L114" t="str">
            <v>__________________</v>
          </cell>
        </row>
        <row r="115">
          <cell r="B115" t="str">
            <v>Total 12200000 - Depreciación y Amortización</v>
          </cell>
          <cell r="C115">
            <v>-1806792.56</v>
          </cell>
          <cell r="E115">
            <v>28556.39</v>
          </cell>
          <cell r="F115">
            <v>-1835348.95</v>
          </cell>
          <cell r="H115" t="str">
            <v>Total 12200000 - Depreciación y Amortización</v>
          </cell>
          <cell r="I115">
            <v>-1835348.95</v>
          </cell>
          <cell r="K115">
            <v>28556.39</v>
          </cell>
          <cell r="L115">
            <v>-1863905.34</v>
          </cell>
        </row>
        <row r="117">
          <cell r="C117" t="str">
            <v>__________________</v>
          </cell>
          <cell r="D117" t="str">
            <v>__________________</v>
          </cell>
          <cell r="E117" t="str">
            <v>__________________</v>
          </cell>
          <cell r="F117" t="str">
            <v>__________________</v>
          </cell>
          <cell r="I117" t="str">
            <v>__________________</v>
          </cell>
          <cell r="J117" t="str">
            <v>__________________</v>
          </cell>
          <cell r="K117" t="str">
            <v>__________________</v>
          </cell>
          <cell r="L117" t="str">
            <v>__________________</v>
          </cell>
        </row>
        <row r="118">
          <cell r="B118" t="str">
            <v>Total 12000000 - Activo Fijo</v>
          </cell>
          <cell r="C118">
            <v>2282453.08</v>
          </cell>
          <cell r="D118">
            <v>373725.86</v>
          </cell>
          <cell r="E118">
            <v>28556.39</v>
          </cell>
          <cell r="F118">
            <v>2627622.5499999998</v>
          </cell>
          <cell r="H118" t="str">
            <v>Total 12000000 - Activo Fijo</v>
          </cell>
          <cell r="I118">
            <v>2627622.5499999998</v>
          </cell>
          <cell r="K118">
            <v>28556.39</v>
          </cell>
          <cell r="L118">
            <v>2599066.16</v>
          </cell>
        </row>
        <row r="120">
          <cell r="B120" t="str">
            <v>13000000 - Activo Diferido</v>
          </cell>
          <cell r="H120" t="str">
            <v>13000000 - Activo Diferido</v>
          </cell>
        </row>
        <row r="122">
          <cell r="B122" t="str">
            <v>13100000 - Activo Diferido</v>
          </cell>
          <cell r="H122" t="str">
            <v>13100000 - Activo Diferido</v>
          </cell>
        </row>
        <row r="124">
          <cell r="B124" t="str">
            <v>13102000 - Impuestos pagados por anticipado</v>
          </cell>
          <cell r="H124" t="str">
            <v>13102000 - Impuestos pagados por anticipado</v>
          </cell>
        </row>
        <row r="126">
          <cell r="B126" t="str">
            <v>13102001 - ISR - Pagos Provisionales</v>
          </cell>
          <cell r="C126">
            <v>1927338</v>
          </cell>
          <cell r="F126">
            <v>1927338</v>
          </cell>
          <cell r="H126" t="str">
            <v>13102001 - ISR - Pagos Provisionales</v>
          </cell>
          <cell r="I126">
            <v>1927338</v>
          </cell>
          <cell r="L126">
            <v>1927338</v>
          </cell>
        </row>
        <row r="127">
          <cell r="B127" t="str">
            <v>13102002 - ISR - Retenido por Bancos</v>
          </cell>
          <cell r="H127" t="str">
            <v>13102002 - ISR - Retenido por Bancos</v>
          </cell>
        </row>
        <row r="128">
          <cell r="B128" t="str">
            <v>13102003 - ISR - Saldo a Favor</v>
          </cell>
          <cell r="H128" t="str">
            <v>13102003 - ISR - Saldo a Favor</v>
          </cell>
        </row>
        <row r="129">
          <cell r="B129" t="str">
            <v>13102004 - IDE - 2% Retenido por Bancos</v>
          </cell>
          <cell r="H129" t="str">
            <v>13102004 - IDE - 2% Retenido por Bancos</v>
          </cell>
        </row>
        <row r="130">
          <cell r="B130" t="str">
            <v>13102005 - IETU - Pagos Provisionales</v>
          </cell>
          <cell r="H130" t="str">
            <v>13102005 - IETU - Pagos Provisionales</v>
          </cell>
        </row>
        <row r="131">
          <cell r="B131" t="str">
            <v>13102006 - Impuestos pagados en exceso</v>
          </cell>
          <cell r="H131" t="str">
            <v>13102006 - Impuestos pagados en exceso</v>
          </cell>
        </row>
        <row r="132">
          <cell r="C132" t="str">
            <v>__________________</v>
          </cell>
          <cell r="D132" t="str">
            <v>__________________</v>
          </cell>
          <cell r="E132" t="str">
            <v>__________________</v>
          </cell>
          <cell r="F132" t="str">
            <v>__________________</v>
          </cell>
          <cell r="I132" t="str">
            <v>__________________</v>
          </cell>
          <cell r="J132" t="str">
            <v>__________________</v>
          </cell>
          <cell r="K132" t="str">
            <v>__________________</v>
          </cell>
          <cell r="L132" t="str">
            <v>__________________</v>
          </cell>
        </row>
        <row r="133">
          <cell r="B133" t="str">
            <v>Total 13102000 - Impuestos pagados por anticipado</v>
          </cell>
          <cell r="C133">
            <v>1927338</v>
          </cell>
          <cell r="F133">
            <v>1927338</v>
          </cell>
          <cell r="H133" t="str">
            <v>Total 13102000 - Impuestos pagados por anticipado</v>
          </cell>
          <cell r="I133">
            <v>1927338</v>
          </cell>
          <cell r="L133">
            <v>1927338</v>
          </cell>
        </row>
        <row r="135">
          <cell r="B135" t="str">
            <v>13105000 - IVA por Acreditar</v>
          </cell>
          <cell r="H135" t="str">
            <v>13105000 - IVA por Acreditar</v>
          </cell>
        </row>
        <row r="137">
          <cell r="B137" t="str">
            <v>11502001 - IVA - por Acreditar/Provisionado/Pagar</v>
          </cell>
          <cell r="C137">
            <v>719.53</v>
          </cell>
          <cell r="F137">
            <v>719.53</v>
          </cell>
          <cell r="H137" t="str">
            <v>11502001 - IVA - por Acreditar/Provisionado/Pagar</v>
          </cell>
          <cell r="I137">
            <v>719.53</v>
          </cell>
          <cell r="L137">
            <v>719.53</v>
          </cell>
        </row>
        <row r="138">
          <cell r="B138" t="str">
            <v>11502011 - IVA - por Acreditar/Provisionado/Pagar 2010</v>
          </cell>
          <cell r="C138">
            <v>543089.79</v>
          </cell>
          <cell r="D138">
            <v>342363.98</v>
          </cell>
          <cell r="E138">
            <v>313192.12</v>
          </cell>
          <cell r="F138">
            <v>572261.65</v>
          </cell>
          <cell r="H138" t="str">
            <v>11502011 - IVA - por Acreditar/Provisionado/Pagar 2010</v>
          </cell>
          <cell r="I138">
            <v>574789.65</v>
          </cell>
          <cell r="J138">
            <v>304569.95</v>
          </cell>
          <cell r="K138">
            <v>193668.94</v>
          </cell>
          <cell r="L138">
            <v>685690.66</v>
          </cell>
        </row>
        <row r="139">
          <cell r="C139" t="str">
            <v>__________________</v>
          </cell>
          <cell r="D139" t="str">
            <v>__________________</v>
          </cell>
          <cell r="E139" t="str">
            <v>__________________</v>
          </cell>
          <cell r="F139" t="str">
            <v>__________________</v>
          </cell>
          <cell r="I139" t="str">
            <v>__________________</v>
          </cell>
          <cell r="J139" t="str">
            <v>__________________</v>
          </cell>
          <cell r="K139" t="str">
            <v>__________________</v>
          </cell>
          <cell r="L139" t="str">
            <v>__________________</v>
          </cell>
        </row>
        <row r="140">
          <cell r="B140" t="str">
            <v>Total 13105000 - IVA por Acreditar</v>
          </cell>
          <cell r="C140">
            <v>543809.31999999995</v>
          </cell>
          <cell r="D140">
            <v>342363.98</v>
          </cell>
          <cell r="E140">
            <v>313192.12</v>
          </cell>
          <cell r="F140">
            <v>572981.18000000005</v>
          </cell>
          <cell r="H140" t="str">
            <v>Total 13105000 - IVA por Acreditar</v>
          </cell>
          <cell r="I140">
            <v>575509.18000000005</v>
          </cell>
          <cell r="J140">
            <v>304569.95</v>
          </cell>
          <cell r="K140">
            <v>193668.94</v>
          </cell>
          <cell r="L140">
            <v>686410.19</v>
          </cell>
        </row>
        <row r="142">
          <cell r="B142" t="str">
            <v>13103000 - Depósitos en Garantía</v>
          </cell>
          <cell r="H142" t="str">
            <v>13103000 - Depósitos en Garantía</v>
          </cell>
        </row>
        <row r="144">
          <cell r="B144" t="str">
            <v>13103001 - Depósito en Garantía - Bienes Inmuebles</v>
          </cell>
          <cell r="C144">
            <v>783817.54</v>
          </cell>
          <cell r="F144">
            <v>783817.54</v>
          </cell>
          <cell r="H144" t="str">
            <v>13103001 - Depósito en Garantía - Bienes Inmuebles</v>
          </cell>
          <cell r="I144">
            <v>783817.54</v>
          </cell>
          <cell r="L144">
            <v>783817.54</v>
          </cell>
        </row>
        <row r="145">
          <cell r="B145" t="str">
            <v>13103002 - Depósito en Garantía</v>
          </cell>
          <cell r="H145" t="str">
            <v>13103002 - Depósito en Garantía</v>
          </cell>
        </row>
        <row r="146">
          <cell r="C146" t="str">
            <v>__________________</v>
          </cell>
          <cell r="D146" t="str">
            <v>__________________</v>
          </cell>
          <cell r="E146" t="str">
            <v>__________________</v>
          </cell>
          <cell r="F146" t="str">
            <v>__________________</v>
          </cell>
          <cell r="I146" t="str">
            <v>__________________</v>
          </cell>
          <cell r="J146" t="str">
            <v>__________________</v>
          </cell>
          <cell r="K146" t="str">
            <v>__________________</v>
          </cell>
          <cell r="L146" t="str">
            <v>__________________</v>
          </cell>
        </row>
        <row r="147">
          <cell r="B147" t="str">
            <v>Total 13103000 - Depósitos en Garantía</v>
          </cell>
          <cell r="C147">
            <v>783817.54</v>
          </cell>
          <cell r="F147">
            <v>783817.54</v>
          </cell>
          <cell r="H147" t="str">
            <v>Total 13103000 - Depósitos en Garantía</v>
          </cell>
          <cell r="I147">
            <v>783817.54</v>
          </cell>
          <cell r="L147">
            <v>783817.54</v>
          </cell>
        </row>
        <row r="149">
          <cell r="B149" t="str">
            <v>13104000 - Cuentas de Orden - Activo Diferido</v>
          </cell>
          <cell r="H149" t="str">
            <v>13104000 - Cuentas de Orden - Activo Diferido</v>
          </cell>
        </row>
        <row r="151">
          <cell r="B151" t="str">
            <v>13104001 - Cuenta de Orden - MN Pesos</v>
          </cell>
          <cell r="C151">
            <v>71322.95</v>
          </cell>
          <cell r="D151">
            <v>950238.91</v>
          </cell>
          <cell r="E151">
            <v>697238.91</v>
          </cell>
          <cell r="F151">
            <v>324322.95</v>
          </cell>
          <cell r="H151" t="str">
            <v>13104001 - Cuenta de Orden - MN Pesos</v>
          </cell>
          <cell r="I151">
            <v>324322.95</v>
          </cell>
          <cell r="J151">
            <v>2165269.87</v>
          </cell>
          <cell r="K151">
            <v>2435369.2000000002</v>
          </cell>
          <cell r="L151">
            <v>54223.62</v>
          </cell>
        </row>
        <row r="152">
          <cell r="B152" t="str">
            <v>13104002 - Cuenta de Orden - USD Dólares Americanos</v>
          </cell>
          <cell r="C152">
            <v>4843.95</v>
          </cell>
          <cell r="D152">
            <v>62437.78</v>
          </cell>
          <cell r="E152">
            <v>63509.69</v>
          </cell>
          <cell r="F152">
            <v>3772.04</v>
          </cell>
          <cell r="H152" t="str">
            <v>13104002 - Cuenta de Orden - USD Dólares Americanos</v>
          </cell>
          <cell r="I152">
            <v>3772.04</v>
          </cell>
          <cell r="J152">
            <v>-2758.68</v>
          </cell>
          <cell r="K152">
            <v>8887.35</v>
          </cell>
          <cell r="L152">
            <v>-7873.99</v>
          </cell>
        </row>
        <row r="153">
          <cell r="B153" t="str">
            <v>13104003 - Cuenta de Orden - EUR Euros</v>
          </cell>
          <cell r="C153">
            <v>-11420.6</v>
          </cell>
          <cell r="F153">
            <v>-11420.6</v>
          </cell>
          <cell r="H153" t="str">
            <v>13104003 - Cuenta de Orden - EUR Euros</v>
          </cell>
          <cell r="I153">
            <v>-11420.6</v>
          </cell>
          <cell r="L153">
            <v>-11420.6</v>
          </cell>
        </row>
        <row r="154">
          <cell r="B154" t="str">
            <v>13104005 - Cuenta de Orden - GBP Libras Esterlinas</v>
          </cell>
          <cell r="C154">
            <v>20708.95</v>
          </cell>
          <cell r="F154">
            <v>20708.95</v>
          </cell>
          <cell r="H154" t="str">
            <v>13104005 - Cuenta de Orden - GBP Libras Esterlinas</v>
          </cell>
          <cell r="I154">
            <v>20708.95</v>
          </cell>
          <cell r="L154">
            <v>20708.95</v>
          </cell>
        </row>
        <row r="155">
          <cell r="B155" t="str">
            <v>13104004 - CANCELADA Cuenta de orden - GBP libras esterlinas</v>
          </cell>
          <cell r="H155" t="str">
            <v>13104004 - CANCELADA Cuenta de orden - GBP libras esterlinas</v>
          </cell>
        </row>
        <row r="156">
          <cell r="C156" t="str">
            <v>__________________</v>
          </cell>
          <cell r="D156" t="str">
            <v>__________________</v>
          </cell>
          <cell r="E156" t="str">
            <v>__________________</v>
          </cell>
          <cell r="F156" t="str">
            <v>__________________</v>
          </cell>
          <cell r="I156" t="str">
            <v>__________________</v>
          </cell>
          <cell r="J156" t="str">
            <v>__________________</v>
          </cell>
          <cell r="K156" t="str">
            <v>__________________</v>
          </cell>
          <cell r="L156" t="str">
            <v>__________________</v>
          </cell>
        </row>
        <row r="157">
          <cell r="B157" t="str">
            <v>Total 13104000 - Cuentas de Orden - Activo Diferido</v>
          </cell>
          <cell r="C157">
            <v>85455.25</v>
          </cell>
          <cell r="D157">
            <v>1012676.69</v>
          </cell>
          <cell r="E157">
            <v>760748.6</v>
          </cell>
          <cell r="F157">
            <v>337383.34</v>
          </cell>
          <cell r="H157" t="str">
            <v>Total 13104000 - Cuentas de Orden - Activo Diferido</v>
          </cell>
          <cell r="I157">
            <v>337383.34</v>
          </cell>
          <cell r="J157">
            <v>2162511.19</v>
          </cell>
          <cell r="K157">
            <v>2444256.5499999998</v>
          </cell>
          <cell r="L157">
            <v>55637.98</v>
          </cell>
        </row>
        <row r="159">
          <cell r="C159" t="str">
            <v>__________________</v>
          </cell>
          <cell r="D159" t="str">
            <v>__________________</v>
          </cell>
          <cell r="E159" t="str">
            <v>__________________</v>
          </cell>
          <cell r="F159" t="str">
            <v>__________________</v>
          </cell>
          <cell r="I159" t="str">
            <v>__________________</v>
          </cell>
          <cell r="J159" t="str">
            <v>__________________</v>
          </cell>
          <cell r="K159" t="str">
            <v>__________________</v>
          </cell>
          <cell r="L159" t="str">
            <v>__________________</v>
          </cell>
        </row>
        <row r="160">
          <cell r="B160" t="str">
            <v>Total 13100000 - Activo Diferido</v>
          </cell>
          <cell r="C160">
            <v>3340420.11</v>
          </cell>
          <cell r="D160">
            <v>1355040.67</v>
          </cell>
          <cell r="E160">
            <v>1073940.72</v>
          </cell>
          <cell r="F160">
            <v>3621520.06</v>
          </cell>
          <cell r="H160" t="str">
            <v>Total 13100000 - Activo Diferido</v>
          </cell>
          <cell r="I160">
            <v>3624048.06</v>
          </cell>
          <cell r="J160">
            <v>2467081.14</v>
          </cell>
          <cell r="K160">
            <v>2637925.4900000002</v>
          </cell>
          <cell r="L160">
            <v>3453203.71</v>
          </cell>
        </row>
        <row r="162">
          <cell r="C162" t="str">
            <v>__________________</v>
          </cell>
          <cell r="D162" t="str">
            <v>__________________</v>
          </cell>
          <cell r="E162" t="str">
            <v>__________________</v>
          </cell>
          <cell r="F162" t="str">
            <v>__________________</v>
          </cell>
          <cell r="I162" t="str">
            <v>__________________</v>
          </cell>
          <cell r="J162" t="str">
            <v>__________________</v>
          </cell>
          <cell r="K162" t="str">
            <v>__________________</v>
          </cell>
          <cell r="L162" t="str">
            <v>__________________</v>
          </cell>
        </row>
        <row r="163">
          <cell r="B163" t="str">
            <v>Total 13000000 - Activo Diferido</v>
          </cell>
          <cell r="C163">
            <v>3340420.11</v>
          </cell>
          <cell r="D163">
            <v>1355040.67</v>
          </cell>
          <cell r="E163">
            <v>1073940.72</v>
          </cell>
          <cell r="F163">
            <v>3621520.06</v>
          </cell>
          <cell r="H163" t="str">
            <v>Total 13000000 - Activo Diferido</v>
          </cell>
          <cell r="I163">
            <v>3624048.06</v>
          </cell>
          <cell r="J163">
            <v>2467081.14</v>
          </cell>
          <cell r="K163">
            <v>2637925.4900000002</v>
          </cell>
          <cell r="L163">
            <v>3453203.71</v>
          </cell>
        </row>
        <row r="165">
          <cell r="B165" t="str">
            <v>14000000 - Inversiones</v>
          </cell>
          <cell r="H165" t="str">
            <v>14000000 - Inversiones</v>
          </cell>
        </row>
        <row r="167">
          <cell r="B167" t="str">
            <v>14100000 - Inversiones Permanentes</v>
          </cell>
          <cell r="H167" t="str">
            <v>14100000 - Inversiones Permanentes</v>
          </cell>
        </row>
        <row r="169">
          <cell r="B169" t="str">
            <v>14101000 - dB audio CO</v>
          </cell>
          <cell r="H169" t="str">
            <v>14101000 - dB audio CO</v>
          </cell>
        </row>
        <row r="170">
          <cell r="C170" t="str">
            <v>__________________</v>
          </cell>
          <cell r="D170" t="str">
            <v>__________________</v>
          </cell>
          <cell r="E170" t="str">
            <v>__________________</v>
          </cell>
          <cell r="F170" t="str">
            <v>__________________</v>
          </cell>
          <cell r="I170" t="str">
            <v>__________________</v>
          </cell>
          <cell r="J170" t="str">
            <v>__________________</v>
          </cell>
          <cell r="K170" t="str">
            <v>__________________</v>
          </cell>
          <cell r="L170" t="str">
            <v>__________________</v>
          </cell>
        </row>
        <row r="171">
          <cell r="B171" t="str">
            <v>Total 14100000 - Inversiones Permanentes</v>
          </cell>
          <cell r="H171" t="str">
            <v>Total 14100000 - Inversiones Permanentes</v>
          </cell>
        </row>
        <row r="172">
          <cell r="C172" t="str">
            <v>__________________</v>
          </cell>
          <cell r="D172" t="str">
            <v>__________________</v>
          </cell>
          <cell r="E172" t="str">
            <v>__________________</v>
          </cell>
          <cell r="F172" t="str">
            <v>__________________</v>
          </cell>
          <cell r="I172" t="str">
            <v>__________________</v>
          </cell>
          <cell r="J172" t="str">
            <v>__________________</v>
          </cell>
          <cell r="K172" t="str">
            <v>__________________</v>
          </cell>
          <cell r="L172" t="str">
            <v>__________________</v>
          </cell>
        </row>
        <row r="173">
          <cell r="B173" t="str">
            <v>Total 14000000 - Inversiones</v>
          </cell>
          <cell r="H173" t="str">
            <v>Total 14000000 - Inversiones</v>
          </cell>
        </row>
        <row r="174">
          <cell r="C174" t="str">
            <v>__________________</v>
          </cell>
          <cell r="D174" t="str">
            <v>__________________</v>
          </cell>
          <cell r="E174" t="str">
            <v>__________________</v>
          </cell>
          <cell r="F174" t="str">
            <v>__________________</v>
          </cell>
          <cell r="I174" t="str">
            <v>__________________</v>
          </cell>
          <cell r="J174" t="str">
            <v>__________________</v>
          </cell>
          <cell r="K174" t="str">
            <v>__________________</v>
          </cell>
          <cell r="L174" t="str">
            <v>__________________</v>
          </cell>
        </row>
        <row r="175">
          <cell r="B175" t="str">
            <v>Total Activos</v>
          </cell>
          <cell r="C175">
            <v>34334604.450000003</v>
          </cell>
          <cell r="D175">
            <v>32262826.309999999</v>
          </cell>
          <cell r="E175">
            <v>28330804.280000001</v>
          </cell>
          <cell r="F175">
            <v>38266626.479999997</v>
          </cell>
          <cell r="H175" t="str">
            <v>Total Activos</v>
          </cell>
          <cell r="I175">
            <v>37203724.090000004</v>
          </cell>
          <cell r="J175">
            <v>30269270.850000001</v>
          </cell>
          <cell r="K175">
            <v>31119692.710000001</v>
          </cell>
          <cell r="L175">
            <v>36353302.229999997</v>
          </cell>
        </row>
        <row r="177">
          <cell r="B177" t="str">
            <v>Pasivos</v>
          </cell>
          <cell r="H177" t="str">
            <v>Pasivos</v>
          </cell>
        </row>
        <row r="179">
          <cell r="B179" t="str">
            <v>21000000 - Pasivo Circulante</v>
          </cell>
          <cell r="H179" t="str">
            <v>21000000 - Pasivo Circulante</v>
          </cell>
        </row>
        <row r="181">
          <cell r="B181" t="str">
            <v>21100000 - Cuentas por pagar</v>
          </cell>
          <cell r="H181" t="str">
            <v>21100000 - Cuentas por pagar</v>
          </cell>
        </row>
        <row r="183">
          <cell r="B183" t="str">
            <v>21101000 - Proveedores - Nacionales de Equipo</v>
          </cell>
          <cell r="C183">
            <v>542</v>
          </cell>
          <cell r="D183">
            <v>850</v>
          </cell>
          <cell r="F183">
            <v>1392</v>
          </cell>
          <cell r="H183" t="str">
            <v>21101000 - Proveedores - Nacionales de Equipo</v>
          </cell>
          <cell r="I183">
            <v>1392</v>
          </cell>
          <cell r="L183">
            <v>1392</v>
          </cell>
        </row>
        <row r="184">
          <cell r="B184" t="str">
            <v>21102000 - Proveedores - Extranjeros de Equipo</v>
          </cell>
          <cell r="C184">
            <v>-6734763.2999999998</v>
          </cell>
          <cell r="D184">
            <v>1376291.12</v>
          </cell>
          <cell r="E184">
            <v>4590626.8600000003</v>
          </cell>
          <cell r="F184">
            <v>-9949099.0399999991</v>
          </cell>
          <cell r="H184" t="str">
            <v>21102000 - Proveedores - Extranjeros de Equipo</v>
          </cell>
          <cell r="I184">
            <v>-9958370.1400000006</v>
          </cell>
          <cell r="J184">
            <v>2552601.83</v>
          </cell>
          <cell r="K184">
            <v>2971417.67</v>
          </cell>
          <cell r="L184">
            <v>-10377185.98</v>
          </cell>
        </row>
        <row r="185">
          <cell r="B185" t="str">
            <v>21103000 - Acreedores</v>
          </cell>
          <cell r="H185" t="str">
            <v>21103000 - Acreedores</v>
          </cell>
        </row>
        <row r="187">
          <cell r="B187" t="str">
            <v>21103001 - Proveedores - Bienes y Servicios en Gral.</v>
          </cell>
          <cell r="C187">
            <v>-4603890.55</v>
          </cell>
          <cell r="D187">
            <v>2729460.93</v>
          </cell>
          <cell r="E187">
            <v>2900599.18</v>
          </cell>
          <cell r="F187">
            <v>-4775028.8</v>
          </cell>
          <cell r="H187" t="str">
            <v>21103001 - Proveedores - Bienes y Servicios en Gral.</v>
          </cell>
          <cell r="I187">
            <v>-4783712.72</v>
          </cell>
          <cell r="J187">
            <v>2172708.08</v>
          </cell>
          <cell r="K187">
            <v>2979550.64</v>
          </cell>
          <cell r="L187">
            <v>-5590555.2800000003</v>
          </cell>
        </row>
        <row r="188">
          <cell r="C188" t="str">
            <v>__________________</v>
          </cell>
          <cell r="D188" t="str">
            <v>__________________</v>
          </cell>
          <cell r="E188" t="str">
            <v>__________________</v>
          </cell>
          <cell r="F188" t="str">
            <v>__________________</v>
          </cell>
          <cell r="I188" t="str">
            <v>__________________</v>
          </cell>
          <cell r="J188" t="str">
            <v>__________________</v>
          </cell>
          <cell r="K188" t="str">
            <v>__________________</v>
          </cell>
          <cell r="L188" t="str">
            <v>__________________</v>
          </cell>
        </row>
        <row r="189">
          <cell r="B189" t="str">
            <v>Total 21103000 - Acreedores</v>
          </cell>
          <cell r="C189">
            <v>-4603890.55</v>
          </cell>
          <cell r="D189">
            <v>2729460.93</v>
          </cell>
          <cell r="E189">
            <v>2900599.18</v>
          </cell>
          <cell r="F189">
            <v>-4775028.8</v>
          </cell>
          <cell r="H189" t="str">
            <v>Total 21103000 - Acreedores</v>
          </cell>
          <cell r="I189">
            <v>-4783712.72</v>
          </cell>
          <cell r="J189">
            <v>2172708.08</v>
          </cell>
          <cell r="K189">
            <v>2979550.64</v>
          </cell>
          <cell r="L189">
            <v>-5590555.2800000003</v>
          </cell>
        </row>
        <row r="191">
          <cell r="B191" t="str">
            <v>21104000 - Tarjetas Corporativas</v>
          </cell>
          <cell r="H191" t="str">
            <v>21104000 - Tarjetas Corporativas</v>
          </cell>
        </row>
        <row r="193">
          <cell r="B193" t="str">
            <v>21104019 - Corporativas AMEX</v>
          </cell>
          <cell r="C193">
            <v>-56364.63</v>
          </cell>
          <cell r="D193">
            <v>261230.41</v>
          </cell>
          <cell r="E193">
            <v>288589.09000000003</v>
          </cell>
          <cell r="F193">
            <v>-83723.31</v>
          </cell>
          <cell r="H193" t="str">
            <v>21104019 - Corporativas AMEX</v>
          </cell>
          <cell r="I193">
            <v>-83723.31</v>
          </cell>
          <cell r="J193">
            <v>8662.33</v>
          </cell>
          <cell r="K193">
            <v>172621.95</v>
          </cell>
          <cell r="L193">
            <v>-247682.93</v>
          </cell>
        </row>
        <row r="194">
          <cell r="B194" t="str">
            <v>21104020 - Gasolinas AMEX</v>
          </cell>
          <cell r="H194" t="str">
            <v>21104020 - Gasolinas AMEX</v>
          </cell>
        </row>
        <row r="195">
          <cell r="B195" t="str">
            <v>21104003 - Tarjeta Corporativa - AMEX JAMB 31006</v>
          </cell>
          <cell r="H195" t="str">
            <v>21104003 - Tarjeta Corporativa - AMEX JAMB 31006</v>
          </cell>
        </row>
        <row r="196">
          <cell r="B196" t="str">
            <v>21104004 - Tarjeta Corporativa - AMEX JDI 31000</v>
          </cell>
          <cell r="H196" t="str">
            <v>21104004 - Tarjeta Corporativa - AMEX JDI 31000</v>
          </cell>
        </row>
        <row r="197">
          <cell r="B197" t="str">
            <v>21104013 - Tarjeta Corporativa - AMEX SMB 22002</v>
          </cell>
          <cell r="H197" t="str">
            <v>21104013 - Tarjeta Corporativa - AMEX SMB 22002</v>
          </cell>
        </row>
        <row r="198">
          <cell r="B198" t="str">
            <v>21104015 - Tarjeta Corporativa - AMEX SGR 11005</v>
          </cell>
          <cell r="H198" t="str">
            <v>21104015 - Tarjeta Corporativa - AMEX SGR 11005</v>
          </cell>
        </row>
        <row r="199">
          <cell r="B199" t="str">
            <v>21104016 - Tarjeta Corporativa - AMEX PUG 21009</v>
          </cell>
          <cell r="H199" t="str">
            <v>21104016 - Tarjeta Corporativa - AMEX PUG 21009</v>
          </cell>
        </row>
        <row r="200">
          <cell r="B200" t="str">
            <v>21104018 - Tarjeta Corporativa - AMEX EMC</v>
          </cell>
          <cell r="H200" t="str">
            <v>21104018 - Tarjeta Corporativa - AMEX EMC</v>
          </cell>
        </row>
        <row r="201">
          <cell r="B201" t="str">
            <v>21104005 - Tarjeta Crédito - Banamex 3889</v>
          </cell>
          <cell r="H201" t="str">
            <v>21104005 - Tarjeta Crédito - Banamex 3889</v>
          </cell>
        </row>
        <row r="202">
          <cell r="B202" t="str">
            <v>21104006 - Tarjeta Crédito - Banamex 5384</v>
          </cell>
          <cell r="H202" t="str">
            <v>21104006 - Tarjeta Crédito - Banamex 5384</v>
          </cell>
        </row>
        <row r="203">
          <cell r="B203" t="str">
            <v>21104012 - Tarjeta Crédito - City Bank 3121</v>
          </cell>
          <cell r="H203" t="str">
            <v>21104012 - Tarjeta Crédito - City Bank 3121</v>
          </cell>
        </row>
        <row r="204">
          <cell r="B204" t="str">
            <v>21104007 - Tarjeta de Negocios - BBVA Bancomer</v>
          </cell>
          <cell r="C204">
            <v>-865098.45</v>
          </cell>
          <cell r="D204">
            <v>119791.89</v>
          </cell>
          <cell r="E204">
            <v>50000</v>
          </cell>
          <cell r="F204">
            <v>-795306.56</v>
          </cell>
          <cell r="H204" t="str">
            <v>21104007 - Tarjeta de Negocios - BBVA Bancomer</v>
          </cell>
          <cell r="I204">
            <v>-1015270.53</v>
          </cell>
          <cell r="J204">
            <v>701782.65</v>
          </cell>
          <cell r="K204">
            <v>769826.59</v>
          </cell>
          <cell r="L204">
            <v>-1083314.47</v>
          </cell>
        </row>
        <row r="205">
          <cell r="B205" t="str">
            <v>21104008 - Tarjeta de Negocios - Santander</v>
          </cell>
          <cell r="C205">
            <v>3000</v>
          </cell>
          <cell r="F205">
            <v>3000</v>
          </cell>
          <cell r="H205" t="str">
            <v>21104008 - Tarjeta de Negocios - Santander</v>
          </cell>
          <cell r="I205">
            <v>3000</v>
          </cell>
          <cell r="L205">
            <v>3000</v>
          </cell>
        </row>
        <row r="206">
          <cell r="B206" t="str">
            <v>21104009 - Tarjeta Gasolina - AMEX JAMB</v>
          </cell>
          <cell r="H206" t="str">
            <v>21104009 - Tarjeta Gasolina - AMEX JAMB</v>
          </cell>
        </row>
        <row r="207">
          <cell r="B207" t="str">
            <v>21104010 - Tarjeta Gasolina - AMEX JDI</v>
          </cell>
          <cell r="H207" t="str">
            <v>21104010 - Tarjeta Gasolina - AMEX JDI</v>
          </cell>
        </row>
        <row r="208">
          <cell r="B208" t="str">
            <v>21104011 - Tarjeta Gasolina - AMEX PUG</v>
          </cell>
          <cell r="H208" t="str">
            <v>21104011 - Tarjeta Gasolina - AMEX PUG</v>
          </cell>
        </row>
        <row r="209">
          <cell r="B209" t="str">
            <v>21104014 - Tarjeta Gasolina - AMEX SMB</v>
          </cell>
          <cell r="H209" t="str">
            <v>21104014 - Tarjeta Gasolina - AMEX SMB</v>
          </cell>
        </row>
        <row r="210">
          <cell r="B210" t="str">
            <v>21104017 - Tarjeta Gasolina - AMEX MVF</v>
          </cell>
          <cell r="H210" t="str">
            <v>21104017 - Tarjeta Gasolina - AMEX MVF</v>
          </cell>
        </row>
        <row r="211">
          <cell r="B211" t="str">
            <v>21104001 - X CANCELADA - Tarjeta de Negocios - BBVA Bancomer</v>
          </cell>
          <cell r="H211" t="str">
            <v>21104001 - X CANCELADA - Tarjeta de Negocios - BBVA Bancomer</v>
          </cell>
        </row>
        <row r="212">
          <cell r="B212" t="str">
            <v>21104002 - X CANCELADA - Tarjeta de Negocios - Santander</v>
          </cell>
          <cell r="H212" t="str">
            <v>21104002 - X CANCELADA - Tarjeta de Negocios - Santander</v>
          </cell>
        </row>
        <row r="213">
          <cell r="C213" t="str">
            <v>__________________</v>
          </cell>
          <cell r="D213" t="str">
            <v>__________________</v>
          </cell>
          <cell r="E213" t="str">
            <v>__________________</v>
          </cell>
          <cell r="F213" t="str">
            <v>__________________</v>
          </cell>
          <cell r="I213" t="str">
            <v>__________________</v>
          </cell>
          <cell r="J213" t="str">
            <v>__________________</v>
          </cell>
          <cell r="K213" t="str">
            <v>__________________</v>
          </cell>
          <cell r="L213" t="str">
            <v>__________________</v>
          </cell>
        </row>
        <row r="214">
          <cell r="B214" t="str">
            <v>Total 21104000 - Tarjetas Corporativas</v>
          </cell>
          <cell r="C214">
            <v>-918463.08</v>
          </cell>
          <cell r="D214">
            <v>381022.3</v>
          </cell>
          <cell r="E214">
            <v>338589.09</v>
          </cell>
          <cell r="F214">
            <v>-876029.87</v>
          </cell>
          <cell r="H214" t="str">
            <v>Total 21104000 - Tarjetas Corporativas</v>
          </cell>
          <cell r="I214">
            <v>-1095993.8400000001</v>
          </cell>
          <cell r="J214">
            <v>710444.98</v>
          </cell>
          <cell r="K214">
            <v>942448.54</v>
          </cell>
          <cell r="L214">
            <v>-1327997.3999999999</v>
          </cell>
        </row>
        <row r="216">
          <cell r="B216" t="str">
            <v>21105000 - Créditos Bancarios a Largo Plazo - Porción a Corto Plazo</v>
          </cell>
          <cell r="H216" t="str">
            <v>21105000 - Créditos Bancarios a Largo Plazo - Porción a Corto Plazo</v>
          </cell>
        </row>
        <row r="217">
          <cell r="B217" t="str">
            <v>21106000 - Pagarés de Personas Físicas - Pasivos a Corto Plazo</v>
          </cell>
          <cell r="H217" t="str">
            <v>21106000 - Pagarés de Personas Físicas - Pasivos a Corto Plazo</v>
          </cell>
        </row>
        <row r="218">
          <cell r="B218" t="str">
            <v>21107000 - Dividendos por Pagar - Pasivos a Corto Plazo</v>
          </cell>
          <cell r="D218">
            <v>223467.53</v>
          </cell>
          <cell r="E218">
            <v>223467.53</v>
          </cell>
          <cell r="H218" t="str">
            <v>21107000 - Dividendos por Pagar - Pasivos a Corto Plazo</v>
          </cell>
          <cell r="J218">
            <v>137585.18</v>
          </cell>
          <cell r="K218">
            <v>137585.18</v>
          </cell>
        </row>
        <row r="219">
          <cell r="B219" t="str">
            <v>21108000 - Anticipo - de Clientes</v>
          </cell>
          <cell r="C219">
            <v>-3674119.52</v>
          </cell>
          <cell r="F219">
            <v>-3674119.52</v>
          </cell>
          <cell r="H219" t="str">
            <v>21108000 - Anticipo - de Clientes</v>
          </cell>
          <cell r="I219">
            <v>-3674119.52</v>
          </cell>
          <cell r="J219">
            <v>387931.03</v>
          </cell>
          <cell r="L219">
            <v>-3286188.49</v>
          </cell>
        </row>
        <row r="220">
          <cell r="B220" t="str">
            <v>21110000 - Pago a cuenta - de Clientes</v>
          </cell>
          <cell r="H220" t="str">
            <v>21110000 - Pago a cuenta - de Clientes</v>
          </cell>
        </row>
        <row r="221">
          <cell r="B221" t="str">
            <v>21109000 - Cheques - en Tránsito x Pagar - Pasivo a Corto Plazo</v>
          </cell>
          <cell r="H221" t="str">
            <v>21109000 - Cheques - en Tránsito x Pagar - Pasivo a Corto Plazo</v>
          </cell>
        </row>
        <row r="222">
          <cell r="B222" t="str">
            <v>21111000 - Sueldos x pagar</v>
          </cell>
          <cell r="C222">
            <v>336292.83</v>
          </cell>
          <cell r="D222">
            <v>718281.92</v>
          </cell>
          <cell r="E222">
            <v>1034065.21</v>
          </cell>
          <cell r="F222">
            <v>20509.54</v>
          </cell>
          <cell r="H222" t="str">
            <v>21111000 - Sueldos x pagar</v>
          </cell>
          <cell r="I222">
            <v>20509.54</v>
          </cell>
          <cell r="J222">
            <v>1023301.56</v>
          </cell>
          <cell r="K222">
            <v>955046.63</v>
          </cell>
          <cell r="L222">
            <v>88764.47</v>
          </cell>
        </row>
        <row r="223">
          <cell r="B223" t="str">
            <v>21112000 - Retenciones nomina</v>
          </cell>
          <cell r="C223">
            <v>-16237.38</v>
          </cell>
          <cell r="D223">
            <v>7862.5</v>
          </cell>
          <cell r="E223">
            <v>592.5</v>
          </cell>
          <cell r="F223">
            <v>-8967.3799999999992</v>
          </cell>
          <cell r="H223" t="str">
            <v>21112000 - Retenciones nomina</v>
          </cell>
          <cell r="I223">
            <v>-8967.3799999999992</v>
          </cell>
          <cell r="J223">
            <v>592.5</v>
          </cell>
          <cell r="L223">
            <v>-8374.8799999999992</v>
          </cell>
        </row>
        <row r="224">
          <cell r="C224" t="str">
            <v>__________________</v>
          </cell>
          <cell r="D224" t="str">
            <v>__________________</v>
          </cell>
          <cell r="E224" t="str">
            <v>__________________</v>
          </cell>
          <cell r="F224" t="str">
            <v>__________________</v>
          </cell>
          <cell r="I224" t="str">
            <v>__________________</v>
          </cell>
          <cell r="J224" t="str">
            <v>__________________</v>
          </cell>
          <cell r="K224" t="str">
            <v>__________________</v>
          </cell>
          <cell r="L224" t="str">
            <v>__________________</v>
          </cell>
        </row>
        <row r="225">
          <cell r="B225" t="str">
            <v>Total 21100000 - Cuentas por pagar</v>
          </cell>
          <cell r="C225">
            <v>-15610639</v>
          </cell>
          <cell r="D225">
            <v>5437236.2999999998</v>
          </cell>
          <cell r="E225">
            <v>9087940.3699999992</v>
          </cell>
          <cell r="F225">
            <v>-19261343.07</v>
          </cell>
          <cell r="H225" t="str">
            <v>Total 21100000 - Cuentas por pagar</v>
          </cell>
          <cell r="I225">
            <v>-19499262.059999999</v>
          </cell>
          <cell r="J225">
            <v>6985165.1600000001</v>
          </cell>
          <cell r="K225">
            <v>7986048.6600000001</v>
          </cell>
          <cell r="L225">
            <v>-20500145.559999999</v>
          </cell>
        </row>
        <row r="227">
          <cell r="B227" t="str">
            <v>21200000 - Impuestos por Pagar</v>
          </cell>
          <cell r="H227" t="str">
            <v>21200000 - Impuestos por Pagar</v>
          </cell>
        </row>
        <row r="229">
          <cell r="B229" t="str">
            <v>21202000 - ISR -  por Pagar Anual</v>
          </cell>
          <cell r="H229" t="str">
            <v>21202000 - ISR -  por Pagar Anual</v>
          </cell>
        </row>
        <row r="230">
          <cell r="B230" t="str">
            <v>21203000 - Impuestos - Provisiones</v>
          </cell>
          <cell r="C230">
            <v>-3016</v>
          </cell>
          <cell r="F230">
            <v>-3016</v>
          </cell>
          <cell r="H230" t="str">
            <v>21203000 - Impuestos - Provisiones</v>
          </cell>
          <cell r="I230">
            <v>-3016</v>
          </cell>
          <cell r="L230">
            <v>-3016</v>
          </cell>
        </row>
        <row r="231">
          <cell r="B231" t="str">
            <v>21204000 - ISR - Retención por Honorarios 10%</v>
          </cell>
          <cell r="C231">
            <v>61601.77</v>
          </cell>
          <cell r="D231">
            <v>10127</v>
          </cell>
          <cell r="E231">
            <v>12726.39</v>
          </cell>
          <cell r="F231">
            <v>59002.38</v>
          </cell>
          <cell r="H231" t="str">
            <v>21204000 - ISR - Retención por Honorarios 10%</v>
          </cell>
          <cell r="I231">
            <v>-78267.62</v>
          </cell>
          <cell r="J231">
            <v>12726</v>
          </cell>
          <cell r="K231">
            <v>9521.94</v>
          </cell>
          <cell r="L231">
            <v>-75063.56</v>
          </cell>
        </row>
        <row r="232">
          <cell r="B232" t="str">
            <v>21205000 - IVA - Retención por Honorarios 10%</v>
          </cell>
          <cell r="C232">
            <v>-2382.02</v>
          </cell>
          <cell r="D232">
            <v>23802</v>
          </cell>
          <cell r="E232">
            <v>23584.18</v>
          </cell>
          <cell r="F232">
            <v>-2164.1999999999998</v>
          </cell>
          <cell r="H232" t="str">
            <v>21205000 - IVA - Retención por Honorarios 10%</v>
          </cell>
          <cell r="I232">
            <v>-2164.1999999999998</v>
          </cell>
          <cell r="J232">
            <v>26676</v>
          </cell>
          <cell r="K232">
            <v>18021.28</v>
          </cell>
          <cell r="L232">
            <v>6490.52</v>
          </cell>
        </row>
        <row r="233">
          <cell r="B233" t="str">
            <v>21206000 - IVA - Retención por Fletes 4%</v>
          </cell>
          <cell r="C233">
            <v>-28307.89</v>
          </cell>
          <cell r="E233">
            <v>3091</v>
          </cell>
          <cell r="F233">
            <v>-31398.89</v>
          </cell>
          <cell r="H233" t="str">
            <v>21206000 - IVA - Retención por Fletes 4%</v>
          </cell>
          <cell r="I233">
            <v>-31398.89</v>
          </cell>
          <cell r="K233">
            <v>3495.97</v>
          </cell>
          <cell r="L233">
            <v>-34894.86</v>
          </cell>
        </row>
        <row r="234">
          <cell r="B234" t="str">
            <v>21207000 - ISR - Asimilados a Salario</v>
          </cell>
          <cell r="C234">
            <v>-67713.14</v>
          </cell>
          <cell r="D234">
            <v>124428</v>
          </cell>
          <cell r="E234">
            <v>124427.47</v>
          </cell>
          <cell r="F234">
            <v>-67712.61</v>
          </cell>
          <cell r="H234" t="str">
            <v>21207000 - ISR - Asimilados a Salario</v>
          </cell>
          <cell r="I234">
            <v>-67712.61</v>
          </cell>
          <cell r="J234">
            <v>124427</v>
          </cell>
          <cell r="K234">
            <v>119993.64</v>
          </cell>
          <cell r="L234">
            <v>-63279.25</v>
          </cell>
        </row>
        <row r="235">
          <cell r="B235" t="str">
            <v>21208000 - IMPAC - Anual</v>
          </cell>
          <cell r="H235" t="str">
            <v>21208000 - IMPAC - Anual</v>
          </cell>
        </row>
        <row r="236">
          <cell r="B236" t="str">
            <v>21209000 - IMSS</v>
          </cell>
          <cell r="C236">
            <v>6992.76</v>
          </cell>
          <cell r="D236">
            <v>76713.95</v>
          </cell>
          <cell r="E236">
            <v>73144.570000000007</v>
          </cell>
          <cell r="F236">
            <v>10562.14</v>
          </cell>
          <cell r="H236" t="str">
            <v>21209000 - IMSS</v>
          </cell>
          <cell r="I236">
            <v>10562.14</v>
          </cell>
          <cell r="J236">
            <v>73144.570000000007</v>
          </cell>
          <cell r="K236">
            <v>16610.830000000002</v>
          </cell>
          <cell r="L236">
            <v>67095.88</v>
          </cell>
        </row>
        <row r="237">
          <cell r="B237" t="str">
            <v>21210000 - SAR</v>
          </cell>
          <cell r="C237">
            <v>-13176.19</v>
          </cell>
          <cell r="D237">
            <v>94585.68</v>
          </cell>
          <cell r="F237">
            <v>81409.490000000005</v>
          </cell>
          <cell r="H237" t="str">
            <v>21210000 - SAR</v>
          </cell>
          <cell r="I237">
            <v>81409.490000000005</v>
          </cell>
          <cell r="L237">
            <v>81409.490000000005</v>
          </cell>
        </row>
        <row r="238">
          <cell r="B238" t="str">
            <v>21211000 - INFONAVIT</v>
          </cell>
          <cell r="C238">
            <v>40607.370000000003</v>
          </cell>
          <cell r="D238">
            <v>119324.65</v>
          </cell>
          <cell r="E238">
            <v>19261</v>
          </cell>
          <cell r="F238">
            <v>140671.01999999999</v>
          </cell>
          <cell r="H238" t="str">
            <v>21211000 - INFONAVIT</v>
          </cell>
          <cell r="I238">
            <v>140671.01999999999</v>
          </cell>
          <cell r="K238">
            <v>17751.009999999998</v>
          </cell>
          <cell r="L238">
            <v>122920.01</v>
          </cell>
        </row>
        <row r="239">
          <cell r="B239" t="str">
            <v>21212000 - Impuesto s/ nomina</v>
          </cell>
          <cell r="C239">
            <v>-116660.01</v>
          </cell>
          <cell r="D239">
            <v>2495</v>
          </cell>
          <cell r="F239">
            <v>-114165.01</v>
          </cell>
          <cell r="H239" t="str">
            <v>21212000 - Impuesto s/ nomina</v>
          </cell>
          <cell r="I239">
            <v>-114165.01</v>
          </cell>
          <cell r="J239">
            <v>1580</v>
          </cell>
          <cell r="L239">
            <v>-112585.01</v>
          </cell>
        </row>
        <row r="240">
          <cell r="B240" t="str">
            <v>21213000 - ISR - Retención Sueldos</v>
          </cell>
          <cell r="C240">
            <v>-366136.53</v>
          </cell>
          <cell r="D240">
            <v>184578.61</v>
          </cell>
          <cell r="E240">
            <v>115808.35</v>
          </cell>
          <cell r="F240">
            <v>-297366.27</v>
          </cell>
          <cell r="H240" t="str">
            <v>21213000 - ISR - Retención Sueldos</v>
          </cell>
          <cell r="I240">
            <v>-160096.26999999999</v>
          </cell>
          <cell r="J240">
            <v>115439.11</v>
          </cell>
          <cell r="K240">
            <v>96362.15</v>
          </cell>
          <cell r="L240">
            <v>-141019.31</v>
          </cell>
        </row>
        <row r="241">
          <cell r="B241" t="str">
            <v>21214000 - ISR - Retención por arrendamiento</v>
          </cell>
          <cell r="C241">
            <v>60333.66</v>
          </cell>
          <cell r="D241">
            <v>9540</v>
          </cell>
          <cell r="E241">
            <v>9384.0400000000009</v>
          </cell>
          <cell r="F241">
            <v>60489.62</v>
          </cell>
          <cell r="H241" t="str">
            <v>21214000 - ISR - Retención por arrendamiento</v>
          </cell>
          <cell r="I241">
            <v>60489.62</v>
          </cell>
          <cell r="J241">
            <v>9384</v>
          </cell>
          <cell r="K241">
            <v>7373.29</v>
          </cell>
          <cell r="L241">
            <v>62500.33</v>
          </cell>
        </row>
        <row r="242">
          <cell r="C242" t="str">
            <v>__________________</v>
          </cell>
          <cell r="D242" t="str">
            <v>__________________</v>
          </cell>
          <cell r="E242" t="str">
            <v>__________________</v>
          </cell>
          <cell r="F242" t="str">
            <v>__________________</v>
          </cell>
          <cell r="I242" t="str">
            <v>__________________</v>
          </cell>
          <cell r="J242" t="str">
            <v>__________________</v>
          </cell>
          <cell r="K242" t="str">
            <v>__________________</v>
          </cell>
          <cell r="L242" t="str">
            <v>__________________</v>
          </cell>
        </row>
        <row r="243">
          <cell r="B243" t="str">
            <v>Total 21200000 - Impuestos por Pagar</v>
          </cell>
          <cell r="C243">
            <v>-427856.22</v>
          </cell>
          <cell r="D243">
            <v>645594.89</v>
          </cell>
          <cell r="E243">
            <v>381427</v>
          </cell>
          <cell r="F243">
            <v>-163688.32999999999</v>
          </cell>
          <cell r="H243" t="str">
            <v>Total 21200000 - Impuestos por Pagar</v>
          </cell>
          <cell r="I243">
            <v>-163688.32999999999</v>
          </cell>
          <cell r="J243">
            <v>363376.68</v>
          </cell>
          <cell r="K243">
            <v>289130.11</v>
          </cell>
          <cell r="L243">
            <v>-89441.76</v>
          </cell>
        </row>
        <row r="245">
          <cell r="B245" t="str">
            <v>21300000 - IVA por Pagar</v>
          </cell>
          <cell r="H245" t="str">
            <v>21300000 - IVA por Pagar</v>
          </cell>
        </row>
        <row r="247">
          <cell r="B247" t="str">
            <v>21201000 - IVA - Cobrado</v>
          </cell>
          <cell r="C247">
            <v>0</v>
          </cell>
          <cell r="F247">
            <v>0</v>
          </cell>
          <cell r="H247" t="str">
            <v>21201000 - IVA - Cobrado</v>
          </cell>
          <cell r="I247">
            <v>0</v>
          </cell>
          <cell r="L247">
            <v>0</v>
          </cell>
        </row>
        <row r="248">
          <cell r="B248" t="str">
            <v>21201001 - IVA - Cobrado 2010</v>
          </cell>
          <cell r="C248">
            <v>495746.9</v>
          </cell>
          <cell r="D248">
            <v>2593.86</v>
          </cell>
          <cell r="E248">
            <v>736669.56</v>
          </cell>
          <cell r="F248">
            <v>-238328.8</v>
          </cell>
          <cell r="H248" t="str">
            <v>21201001 - IVA - Cobrado 2010</v>
          </cell>
          <cell r="I248">
            <v>-238328.8</v>
          </cell>
          <cell r="J248">
            <v>10163.030000000001</v>
          </cell>
          <cell r="K248">
            <v>668108.93999999994</v>
          </cell>
          <cell r="L248">
            <v>-896274.71</v>
          </cell>
        </row>
        <row r="249">
          <cell r="B249" t="str">
            <v>21304000 - IVA por Pagar al SAT</v>
          </cell>
          <cell r="C249">
            <v>-722173.72</v>
          </cell>
          <cell r="F249">
            <v>-722173.72</v>
          </cell>
          <cell r="H249" t="str">
            <v>21304000 - IVA por Pagar al SAT</v>
          </cell>
          <cell r="I249">
            <v>-722173.72</v>
          </cell>
          <cell r="L249">
            <v>-722173.72</v>
          </cell>
        </row>
        <row r="250">
          <cell r="C250" t="str">
            <v>__________________</v>
          </cell>
          <cell r="D250" t="str">
            <v>__________________</v>
          </cell>
          <cell r="E250" t="str">
            <v>__________________</v>
          </cell>
          <cell r="F250" t="str">
            <v>__________________</v>
          </cell>
          <cell r="I250" t="str">
            <v>__________________</v>
          </cell>
          <cell r="J250" t="str">
            <v>__________________</v>
          </cell>
          <cell r="K250" t="str">
            <v>__________________</v>
          </cell>
          <cell r="L250" t="str">
            <v>__________________</v>
          </cell>
        </row>
        <row r="251">
          <cell r="B251" t="str">
            <v>Total 21300000 - IVA por Pagar</v>
          </cell>
          <cell r="C251">
            <v>-226426.82</v>
          </cell>
          <cell r="D251">
            <v>2593.86</v>
          </cell>
          <cell r="E251">
            <v>736669.56</v>
          </cell>
          <cell r="F251">
            <v>-960502.52</v>
          </cell>
          <cell r="H251" t="str">
            <v>Total 21300000 - IVA por Pagar</v>
          </cell>
          <cell r="I251">
            <v>-960502.52</v>
          </cell>
          <cell r="J251">
            <v>10163.030000000001</v>
          </cell>
          <cell r="K251">
            <v>668108.93999999994</v>
          </cell>
          <cell r="L251">
            <v>-1618448.43</v>
          </cell>
        </row>
        <row r="253">
          <cell r="B253" t="str">
            <v>21400000 - Otros Pasivos a Corto Plazo</v>
          </cell>
          <cell r="H253" t="str">
            <v>21400000 - Otros Pasivos a Corto Plazo</v>
          </cell>
        </row>
        <row r="255">
          <cell r="B255" t="str">
            <v>21301000 - IVA - por Cobrar/Provisionado</v>
          </cell>
          <cell r="C255">
            <v>-38523.379999999997</v>
          </cell>
          <cell r="F255">
            <v>-38523.379999999997</v>
          </cell>
          <cell r="H255" t="str">
            <v>21301000 - IVA - por Cobrar/Provisionado</v>
          </cell>
          <cell r="I255">
            <v>-38523.379999999997</v>
          </cell>
          <cell r="L255">
            <v>-38523.379999999997</v>
          </cell>
        </row>
        <row r="256">
          <cell r="B256" t="str">
            <v>21301001 - IVA - por Cobrar/Provisionado 2010</v>
          </cell>
          <cell r="C256">
            <v>-722263.59</v>
          </cell>
          <cell r="D256">
            <v>736669.56</v>
          </cell>
          <cell r="E256">
            <v>665488.35</v>
          </cell>
          <cell r="F256">
            <v>-651082.38</v>
          </cell>
          <cell r="H256" t="str">
            <v>21301001 - IVA - por Cobrar/Provisionado 2010</v>
          </cell>
          <cell r="I256">
            <v>-651082.38</v>
          </cell>
          <cell r="J256">
            <v>730177.9</v>
          </cell>
          <cell r="K256">
            <v>691550.9</v>
          </cell>
          <cell r="L256">
            <v>-612455.38</v>
          </cell>
        </row>
        <row r="257">
          <cell r="B257" t="str">
            <v>21303000 - Gastos - por Pagar - Pasivo Circulante</v>
          </cell>
          <cell r="C257">
            <v>-64789.62</v>
          </cell>
          <cell r="D257">
            <v>4301.21</v>
          </cell>
          <cell r="E257">
            <v>4301.21</v>
          </cell>
          <cell r="F257">
            <v>-64789.62</v>
          </cell>
          <cell r="H257" t="str">
            <v>21303000 - Gastos - por Pagar - Pasivo Circulante</v>
          </cell>
          <cell r="I257">
            <v>-65561.62</v>
          </cell>
          <cell r="J257">
            <v>12840.3</v>
          </cell>
          <cell r="K257">
            <v>7452.76</v>
          </cell>
          <cell r="L257">
            <v>-60174.080000000002</v>
          </cell>
        </row>
        <row r="258">
          <cell r="C258" t="str">
            <v>__________________</v>
          </cell>
          <cell r="D258" t="str">
            <v>__________________</v>
          </cell>
          <cell r="E258" t="str">
            <v>__________________</v>
          </cell>
          <cell r="F258" t="str">
            <v>__________________</v>
          </cell>
          <cell r="I258" t="str">
            <v>__________________</v>
          </cell>
          <cell r="J258" t="str">
            <v>__________________</v>
          </cell>
          <cell r="K258" t="str">
            <v>__________________</v>
          </cell>
          <cell r="L258" t="str">
            <v>__________________</v>
          </cell>
        </row>
        <row r="259">
          <cell r="B259" t="str">
            <v>Total 21400000 - Otros Pasivos a Corto Plazo</v>
          </cell>
          <cell r="C259">
            <v>-825576.59</v>
          </cell>
          <cell r="D259">
            <v>740970.77</v>
          </cell>
          <cell r="E259">
            <v>669789.56000000006</v>
          </cell>
          <cell r="F259">
            <v>-754395.38</v>
          </cell>
          <cell r="H259" t="str">
            <v>Total 21400000 - Otros Pasivos a Corto Plazo</v>
          </cell>
          <cell r="I259">
            <v>-755167.38</v>
          </cell>
          <cell r="J259">
            <v>743018.2</v>
          </cell>
          <cell r="K259">
            <v>699003.66</v>
          </cell>
          <cell r="L259">
            <v>-711152.84</v>
          </cell>
        </row>
        <row r="261">
          <cell r="C261" t="str">
            <v>__________________</v>
          </cell>
          <cell r="D261" t="str">
            <v>__________________</v>
          </cell>
          <cell r="E261" t="str">
            <v>__________________</v>
          </cell>
          <cell r="F261" t="str">
            <v>__________________</v>
          </cell>
          <cell r="I261" t="str">
            <v>__________________</v>
          </cell>
          <cell r="J261" t="str">
            <v>__________________</v>
          </cell>
          <cell r="K261" t="str">
            <v>__________________</v>
          </cell>
          <cell r="L261" t="str">
            <v>__________________</v>
          </cell>
        </row>
        <row r="262">
          <cell r="B262" t="str">
            <v>Total 21000000 - Pasivo Circulante</v>
          </cell>
          <cell r="C262">
            <v>-17090498.629999999</v>
          </cell>
          <cell r="D262">
            <v>6826395.8200000003</v>
          </cell>
          <cell r="E262">
            <v>10875826.49</v>
          </cell>
          <cell r="F262">
            <v>-21139929.300000001</v>
          </cell>
          <cell r="H262" t="str">
            <v>Total 21000000 - Pasivo Circulante</v>
          </cell>
          <cell r="I262">
            <v>-21378620.289999999</v>
          </cell>
          <cell r="J262">
            <v>8101723.0700000003</v>
          </cell>
          <cell r="K262">
            <v>9642291.3699999992</v>
          </cell>
          <cell r="L262">
            <v>-22919188.59</v>
          </cell>
        </row>
        <row r="264">
          <cell r="B264" t="str">
            <v>22000000 - Pasivos a Largo Plazo</v>
          </cell>
          <cell r="H264" t="str">
            <v>22000000 - Pasivos a Largo Plazo</v>
          </cell>
        </row>
        <row r="266">
          <cell r="B266" t="str">
            <v>22100000 - Pasivos a Largo Plazo</v>
          </cell>
          <cell r="H266" t="str">
            <v>22100000 - Pasivos a Largo Plazo</v>
          </cell>
        </row>
        <row r="268">
          <cell r="B268" t="str">
            <v>22101000 - Créditos Bancarios - Pasivos a Largo Plazo</v>
          </cell>
          <cell r="C268">
            <v>-7373549.4699999997</v>
          </cell>
          <cell r="D268">
            <v>261343.84</v>
          </cell>
          <cell r="F268">
            <v>-7112205.6299999999</v>
          </cell>
          <cell r="H268" t="str">
            <v>22101000 - Créditos Bancarios - Pasivos a Largo Plazo</v>
          </cell>
          <cell r="I268">
            <v>-7112205.6299999999</v>
          </cell>
          <cell r="J268">
            <v>262545.69</v>
          </cell>
          <cell r="L268">
            <v>-6849659.9400000004</v>
          </cell>
        </row>
        <row r="269">
          <cell r="B269" t="str">
            <v>22102000 - Pagarés con Personas Físicas - Pasivos a Largo Plazo</v>
          </cell>
          <cell r="C269">
            <v>3731.05</v>
          </cell>
          <cell r="F269">
            <v>3731.05</v>
          </cell>
          <cell r="H269" t="str">
            <v>22102000 - Pagarés con Personas Físicas - Pasivos a Largo Plazo</v>
          </cell>
          <cell r="I269">
            <v>3731.05</v>
          </cell>
          <cell r="L269">
            <v>3731.05</v>
          </cell>
        </row>
        <row r="270">
          <cell r="B270" t="str">
            <v>22103000 - Provisiones - Pasivos a Largo Plazo</v>
          </cell>
          <cell r="H270" t="str">
            <v>22103000 - Provisiones - Pasivos a Largo Plazo</v>
          </cell>
        </row>
        <row r="271">
          <cell r="C271" t="str">
            <v>__________________</v>
          </cell>
          <cell r="D271" t="str">
            <v>__________________</v>
          </cell>
          <cell r="E271" t="str">
            <v>__________________</v>
          </cell>
          <cell r="F271" t="str">
            <v>__________________</v>
          </cell>
          <cell r="I271" t="str">
            <v>__________________</v>
          </cell>
          <cell r="J271" t="str">
            <v>__________________</v>
          </cell>
          <cell r="K271" t="str">
            <v>__________________</v>
          </cell>
          <cell r="L271" t="str">
            <v>__________________</v>
          </cell>
        </row>
        <row r="272">
          <cell r="B272" t="str">
            <v>Total 22100000 - Pasivos a Largo Plazo</v>
          </cell>
          <cell r="C272">
            <v>-7369818.4199999999</v>
          </cell>
          <cell r="D272">
            <v>261343.84</v>
          </cell>
          <cell r="F272">
            <v>-7108474.5800000001</v>
          </cell>
          <cell r="H272" t="str">
            <v>Total 22100000 - Pasivos a Largo Plazo</v>
          </cell>
          <cell r="I272">
            <v>-7108474.5800000001</v>
          </cell>
          <cell r="J272">
            <v>262545.69</v>
          </cell>
          <cell r="L272">
            <v>-6845928.8899999997</v>
          </cell>
        </row>
        <row r="273">
          <cell r="C273" t="str">
            <v>__________________</v>
          </cell>
          <cell r="D273" t="str">
            <v>__________________</v>
          </cell>
          <cell r="E273" t="str">
            <v>__________________</v>
          </cell>
          <cell r="F273" t="str">
            <v>__________________</v>
          </cell>
          <cell r="I273" t="str">
            <v>__________________</v>
          </cell>
          <cell r="J273" t="str">
            <v>__________________</v>
          </cell>
          <cell r="K273" t="str">
            <v>__________________</v>
          </cell>
          <cell r="L273" t="str">
            <v>__________________</v>
          </cell>
        </row>
        <row r="274">
          <cell r="B274" t="str">
            <v>Total 22000000 - Pasivos a Largo Plazo</v>
          </cell>
          <cell r="C274">
            <v>-7369818.4199999999</v>
          </cell>
          <cell r="D274">
            <v>261343.84</v>
          </cell>
          <cell r="F274">
            <v>-7108474.5800000001</v>
          </cell>
          <cell r="H274" t="str">
            <v>Total 22000000 - Pasivos a Largo Plazo</v>
          </cell>
          <cell r="I274">
            <v>-7108474.5800000001</v>
          </cell>
          <cell r="J274">
            <v>262545.69</v>
          </cell>
          <cell r="L274">
            <v>-6845928.8899999997</v>
          </cell>
        </row>
        <row r="275">
          <cell r="C275" t="str">
            <v>__________________</v>
          </cell>
          <cell r="D275" t="str">
            <v>__________________</v>
          </cell>
          <cell r="E275" t="str">
            <v>__________________</v>
          </cell>
          <cell r="F275" t="str">
            <v>__________________</v>
          </cell>
          <cell r="I275" t="str">
            <v>__________________</v>
          </cell>
          <cell r="J275" t="str">
            <v>__________________</v>
          </cell>
          <cell r="K275" t="str">
            <v>__________________</v>
          </cell>
          <cell r="L275" t="str">
            <v>__________________</v>
          </cell>
        </row>
        <row r="276">
          <cell r="B276" t="str">
            <v>Total Pasivos</v>
          </cell>
          <cell r="C276">
            <v>-24460317.050000001</v>
          </cell>
          <cell r="D276">
            <v>7087739.6600000001</v>
          </cell>
          <cell r="E276">
            <v>10875826.49</v>
          </cell>
          <cell r="F276">
            <v>-28248403.879999999</v>
          </cell>
          <cell r="H276" t="str">
            <v>Total Pasivos</v>
          </cell>
          <cell r="I276">
            <v>-28487094.870000001</v>
          </cell>
          <cell r="J276">
            <v>8364268.7599999998</v>
          </cell>
          <cell r="K276">
            <v>9642291.3699999992</v>
          </cell>
          <cell r="L276">
            <v>-29765117.48</v>
          </cell>
        </row>
        <row r="278">
          <cell r="B278" t="str">
            <v>Capital Contable</v>
          </cell>
          <cell r="H278" t="str">
            <v>Capital Contable</v>
          </cell>
        </row>
        <row r="280">
          <cell r="B280" t="str">
            <v>31000000 - Capital Contable</v>
          </cell>
          <cell r="H280" t="str">
            <v>31000000 - Capital Contable</v>
          </cell>
        </row>
        <row r="282">
          <cell r="B282" t="str">
            <v>31100000 - Capital Social</v>
          </cell>
          <cell r="H282" t="str">
            <v>31100000 - Capital Social</v>
          </cell>
        </row>
        <row r="284">
          <cell r="B284" t="str">
            <v>31101000 - Capital Social</v>
          </cell>
          <cell r="C284">
            <v>-1550000</v>
          </cell>
          <cell r="F284">
            <v>-1550000</v>
          </cell>
          <cell r="H284" t="str">
            <v>31101000 - Capital Social</v>
          </cell>
          <cell r="I284">
            <v>-1550000</v>
          </cell>
          <cell r="L284">
            <v>-1550000</v>
          </cell>
        </row>
        <row r="285">
          <cell r="B285" t="str">
            <v>31103000 - Aportaciones para Futuros Aumentos de Capital</v>
          </cell>
          <cell r="H285" t="str">
            <v>31103000 - Aportaciones para Futuros Aumentos de Capital</v>
          </cell>
        </row>
        <row r="287">
          <cell r="B287" t="str">
            <v>31103001 - Aportaciones para Aumentos de Capital</v>
          </cell>
          <cell r="C287">
            <v>-138873.9</v>
          </cell>
          <cell r="F287">
            <v>-138873.9</v>
          </cell>
          <cell r="H287" t="str">
            <v>31103001 - Aportaciones para Aumentos de Capital</v>
          </cell>
          <cell r="I287">
            <v>-138873.9</v>
          </cell>
          <cell r="L287">
            <v>-138873.9</v>
          </cell>
        </row>
        <row r="288">
          <cell r="C288" t="str">
            <v>__________________</v>
          </cell>
          <cell r="D288" t="str">
            <v>__________________</v>
          </cell>
          <cell r="E288" t="str">
            <v>__________________</v>
          </cell>
          <cell r="F288" t="str">
            <v>__________________</v>
          </cell>
          <cell r="I288" t="str">
            <v>__________________</v>
          </cell>
          <cell r="J288" t="str">
            <v>__________________</v>
          </cell>
          <cell r="K288" t="str">
            <v>__________________</v>
          </cell>
          <cell r="L288" t="str">
            <v>__________________</v>
          </cell>
        </row>
        <row r="289">
          <cell r="B289" t="str">
            <v>Total 31103000 - Aportaciones para Futuros Aumentos de Capital</v>
          </cell>
          <cell r="C289">
            <v>-138873.9</v>
          </cell>
          <cell r="F289">
            <v>-138873.9</v>
          </cell>
          <cell r="H289" t="str">
            <v>Total 31103000 - Aportaciones para Futuros Aumentos de Capital</v>
          </cell>
          <cell r="I289">
            <v>-138873.9</v>
          </cell>
          <cell r="L289">
            <v>-138873.9</v>
          </cell>
        </row>
        <row r="291">
          <cell r="C291" t="str">
            <v>__________________</v>
          </cell>
          <cell r="D291" t="str">
            <v>__________________</v>
          </cell>
          <cell r="E291" t="str">
            <v>__________________</v>
          </cell>
          <cell r="F291" t="str">
            <v>__________________</v>
          </cell>
          <cell r="I291" t="str">
            <v>__________________</v>
          </cell>
          <cell r="J291" t="str">
            <v>__________________</v>
          </cell>
          <cell r="K291" t="str">
            <v>__________________</v>
          </cell>
          <cell r="L291" t="str">
            <v>__________________</v>
          </cell>
        </row>
        <row r="292">
          <cell r="B292" t="str">
            <v>Total 31100000 - Capital Social</v>
          </cell>
          <cell r="C292">
            <v>-1688873.9</v>
          </cell>
          <cell r="F292">
            <v>-1688873.9</v>
          </cell>
          <cell r="H292" t="str">
            <v>Total 31100000 - Capital Social</v>
          </cell>
          <cell r="I292">
            <v>-1688873.9</v>
          </cell>
          <cell r="L292">
            <v>-1688873.9</v>
          </cell>
        </row>
        <row r="294">
          <cell r="B294" t="str">
            <v>31200000 - Acciones</v>
          </cell>
          <cell r="H294" t="str">
            <v>31200000 - Acciones</v>
          </cell>
        </row>
        <row r="295">
          <cell r="C295" t="str">
            <v>__________________</v>
          </cell>
          <cell r="D295" t="str">
            <v>__________________</v>
          </cell>
          <cell r="E295" t="str">
            <v>__________________</v>
          </cell>
          <cell r="F295" t="str">
            <v>__________________</v>
          </cell>
          <cell r="I295" t="str">
            <v>__________________</v>
          </cell>
          <cell r="J295" t="str">
            <v>__________________</v>
          </cell>
          <cell r="K295" t="str">
            <v>__________________</v>
          </cell>
          <cell r="L295" t="str">
            <v>__________________</v>
          </cell>
        </row>
        <row r="296">
          <cell r="B296" t="str">
            <v>Total 31200000 - Acciones</v>
          </cell>
          <cell r="H296" t="str">
            <v>Total 31200000 - Acciones</v>
          </cell>
        </row>
        <row r="298">
          <cell r="B298" t="str">
            <v>31300000 - Dividendos</v>
          </cell>
          <cell r="H298" t="str">
            <v>31300000 - Dividendos</v>
          </cell>
        </row>
        <row r="299">
          <cell r="C299" t="str">
            <v>__________________</v>
          </cell>
          <cell r="D299" t="str">
            <v>__________________</v>
          </cell>
          <cell r="E299" t="str">
            <v>__________________</v>
          </cell>
          <cell r="F299" t="str">
            <v>__________________</v>
          </cell>
          <cell r="I299" t="str">
            <v>__________________</v>
          </cell>
          <cell r="J299" t="str">
            <v>__________________</v>
          </cell>
          <cell r="K299" t="str">
            <v>__________________</v>
          </cell>
          <cell r="L299" t="str">
            <v>__________________</v>
          </cell>
        </row>
        <row r="300">
          <cell r="B300" t="str">
            <v>Total 31300000 - Dividendos</v>
          </cell>
          <cell r="H300" t="str">
            <v>Total 31300000 - Dividendos</v>
          </cell>
        </row>
        <row r="302">
          <cell r="B302" t="str">
            <v>31400000 - Resultados</v>
          </cell>
          <cell r="H302" t="str">
            <v>31400000 - Resultados</v>
          </cell>
        </row>
        <row r="304">
          <cell r="B304" t="str">
            <v>31401000 - Resultados de Ejercicios anteriores</v>
          </cell>
          <cell r="H304" t="str">
            <v>31401000 - Resultados de Ejercicios anteriores</v>
          </cell>
        </row>
        <row r="305">
          <cell r="B305" t="str">
            <v>31402000 - Resultado Ejercicio 2006</v>
          </cell>
          <cell r="H305" t="str">
            <v>31402000 - Resultado Ejercicio 2006</v>
          </cell>
        </row>
        <row r="306">
          <cell r="B306" t="str">
            <v>31403000 - Resultado Ejercicio 2007</v>
          </cell>
          <cell r="H306" t="str">
            <v>31403000 - Resultado Ejercicio 2007</v>
          </cell>
        </row>
        <row r="307">
          <cell r="B307" t="str">
            <v>31404000 - Resultado Ejercicio 2008</v>
          </cell>
          <cell r="H307" t="str">
            <v>31404000 - Resultado Ejercicio 2008</v>
          </cell>
        </row>
        <row r="308">
          <cell r="B308" t="str">
            <v>31405000 - Resultado Ejercicio 2009</v>
          </cell>
          <cell r="H308" t="str">
            <v>31405000 - Resultado Ejercicio 2009</v>
          </cell>
        </row>
        <row r="309">
          <cell r="B309" t="str">
            <v>31406000 - Resultado Ejercicio 2010</v>
          </cell>
          <cell r="C309">
            <v>-2073467.68</v>
          </cell>
          <cell r="D309">
            <v>223467.53</v>
          </cell>
          <cell r="F309">
            <v>-1850000.15</v>
          </cell>
          <cell r="H309" t="str">
            <v>31406000 - Resultado Ejercicio 2010</v>
          </cell>
          <cell r="I309">
            <v>-1850000.15</v>
          </cell>
          <cell r="J309">
            <v>137585.18</v>
          </cell>
          <cell r="L309">
            <v>-1712414.97</v>
          </cell>
        </row>
        <row r="310">
          <cell r="B310" t="str">
            <v>31407000 - Resultado Ejercicio 2011</v>
          </cell>
          <cell r="C310">
            <v>-3563777.98</v>
          </cell>
          <cell r="F310">
            <v>-3563777.98</v>
          </cell>
          <cell r="H310" t="str">
            <v>31407000 - Resultado Ejercicio 2011</v>
          </cell>
          <cell r="I310">
            <v>-3563777.98</v>
          </cell>
          <cell r="L310">
            <v>-3563777.98</v>
          </cell>
        </row>
        <row r="311">
          <cell r="B311" t="str">
            <v>31408000 - Resultado Ejercicio 2012</v>
          </cell>
          <cell r="C311">
            <v>-1303634.82</v>
          </cell>
          <cell r="F311">
            <v>-1303634.82</v>
          </cell>
          <cell r="H311" t="str">
            <v>31408000 - Resultado Ejercicio 2012</v>
          </cell>
          <cell r="I311">
            <v>-1303634.82</v>
          </cell>
          <cell r="L311">
            <v>-1303634.82</v>
          </cell>
        </row>
        <row r="312">
          <cell r="B312" t="str">
            <v>31409000 - Resultado Ejercicio 2013</v>
          </cell>
          <cell r="C312">
            <v>1509957.48</v>
          </cell>
          <cell r="F312">
            <v>1509957.48</v>
          </cell>
          <cell r="H312" t="str">
            <v>31409000 - Resultado Ejercicio 2013</v>
          </cell>
          <cell r="I312">
            <v>1509957.48</v>
          </cell>
          <cell r="L312">
            <v>1509957.48</v>
          </cell>
        </row>
        <row r="313">
          <cell r="B313" t="str">
            <v>31410000 - Resultado Ejercicio 2014</v>
          </cell>
          <cell r="C313">
            <v>-1233513.3999999999</v>
          </cell>
          <cell r="F313">
            <v>-1233513.3999999999</v>
          </cell>
          <cell r="H313" t="str">
            <v>31410000 - Resultado Ejercicio 2014</v>
          </cell>
          <cell r="I313">
            <v>-1233513.3999999999</v>
          </cell>
          <cell r="L313">
            <v>-1233513.3999999999</v>
          </cell>
        </row>
        <row r="314">
          <cell r="B314" t="str">
            <v>31420000 - Resultado Ejercicio 2015</v>
          </cell>
          <cell r="C314">
            <v>-5096601.45</v>
          </cell>
          <cell r="F314">
            <v>-5096601.45</v>
          </cell>
          <cell r="H314" t="str">
            <v>31420000 - Resultado Ejercicio 2015</v>
          </cell>
          <cell r="I314">
            <v>-5096601.45</v>
          </cell>
          <cell r="L314">
            <v>-5096601.45</v>
          </cell>
        </row>
        <row r="315">
          <cell r="B315" t="str">
            <v>31430000 - Resultado Ejercicio 2016</v>
          </cell>
          <cell r="C315">
            <v>-6264494.8399999999</v>
          </cell>
          <cell r="F315">
            <v>-6264494.8399999999</v>
          </cell>
          <cell r="H315" t="str">
            <v>31430000 - Resultado Ejercicio 2016</v>
          </cell>
          <cell r="I315">
            <v>-6264494.8399999999</v>
          </cell>
          <cell r="L315">
            <v>-6264494.8399999999</v>
          </cell>
        </row>
        <row r="316">
          <cell r="B316" t="str">
            <v>31440000 - Resultado Ejercicio 2017</v>
          </cell>
          <cell r="C316">
            <v>2932221.39</v>
          </cell>
          <cell r="F316">
            <v>2932221.39</v>
          </cell>
          <cell r="H316" t="str">
            <v>31440000 - Resultado Ejercicio 2017</v>
          </cell>
          <cell r="I316">
            <v>2932221.39</v>
          </cell>
          <cell r="L316">
            <v>2932221.39</v>
          </cell>
        </row>
        <row r="317">
          <cell r="C317" t="str">
            <v>__________________</v>
          </cell>
          <cell r="D317" t="str">
            <v>__________________</v>
          </cell>
          <cell r="E317" t="str">
            <v>__________________</v>
          </cell>
          <cell r="F317" t="str">
            <v>__________________</v>
          </cell>
          <cell r="I317" t="str">
            <v>__________________</v>
          </cell>
          <cell r="J317" t="str">
            <v>__________________</v>
          </cell>
          <cell r="K317" t="str">
            <v>__________________</v>
          </cell>
          <cell r="L317" t="str">
            <v>__________________</v>
          </cell>
        </row>
        <row r="318">
          <cell r="B318" t="str">
            <v>Total 31400000 - Resultados</v>
          </cell>
          <cell r="C318">
            <v>-15093311.300000001</v>
          </cell>
          <cell r="D318">
            <v>223467.53</v>
          </cell>
          <cell r="F318">
            <v>-14869843.77</v>
          </cell>
          <cell r="H318" t="str">
            <v>Total 31400000 - Resultados</v>
          </cell>
          <cell r="I318">
            <v>-14869843.77</v>
          </cell>
          <cell r="J318">
            <v>137585.18</v>
          </cell>
          <cell r="L318">
            <v>-14732258.59</v>
          </cell>
        </row>
        <row r="319">
          <cell r="C319" t="str">
            <v>__________________</v>
          </cell>
          <cell r="D319" t="str">
            <v>__________________</v>
          </cell>
          <cell r="E319" t="str">
            <v>__________________</v>
          </cell>
          <cell r="F319" t="str">
            <v>__________________</v>
          </cell>
          <cell r="I319" t="str">
            <v>__________________</v>
          </cell>
          <cell r="J319" t="str">
            <v>__________________</v>
          </cell>
          <cell r="K319" t="str">
            <v>__________________</v>
          </cell>
          <cell r="L319" t="str">
            <v>__________________</v>
          </cell>
        </row>
        <row r="320">
          <cell r="B320" t="str">
            <v>Total 31000000 - Capital Contable</v>
          </cell>
          <cell r="C320">
            <v>-16782185.199999999</v>
          </cell>
          <cell r="D320">
            <v>223467.53</v>
          </cell>
          <cell r="F320">
            <v>-16558717.67</v>
          </cell>
          <cell r="H320" t="str">
            <v>Total 31000000 - Capital Contable</v>
          </cell>
          <cell r="I320">
            <v>-16558717.67</v>
          </cell>
          <cell r="J320">
            <v>137585.18</v>
          </cell>
          <cell r="L320">
            <v>-16421132.49</v>
          </cell>
        </row>
        <row r="321">
          <cell r="C321" t="str">
            <v>__________________</v>
          </cell>
          <cell r="D321" t="str">
            <v>__________________</v>
          </cell>
          <cell r="E321" t="str">
            <v>__________________</v>
          </cell>
          <cell r="F321" t="str">
            <v>__________________</v>
          </cell>
          <cell r="I321" t="str">
            <v>__________________</v>
          </cell>
          <cell r="J321" t="str">
            <v>__________________</v>
          </cell>
          <cell r="K321" t="str">
            <v>__________________</v>
          </cell>
          <cell r="L321" t="str">
            <v>__________________</v>
          </cell>
        </row>
        <row r="322">
          <cell r="B322" t="str">
            <v>Total Capital Contable</v>
          </cell>
          <cell r="C322">
            <v>-16782185.199999999</v>
          </cell>
          <cell r="D322">
            <v>223467.53</v>
          </cell>
          <cell r="F322">
            <v>-16558717.67</v>
          </cell>
          <cell r="H322" t="str">
            <v>Total Capital Contable</v>
          </cell>
          <cell r="I322">
            <v>-16558717.67</v>
          </cell>
          <cell r="J322">
            <v>137585.18</v>
          </cell>
          <cell r="L322">
            <v>-16421132.49</v>
          </cell>
        </row>
        <row r="324">
          <cell r="B324" t="str">
            <v>Ingresos</v>
          </cell>
          <cell r="H324" t="str">
            <v>Ingresos</v>
          </cell>
        </row>
        <row r="326">
          <cell r="B326" t="str">
            <v>41000000 - INGRESOS</v>
          </cell>
          <cell r="H326" t="str">
            <v>41000000 - INGRESOS</v>
          </cell>
        </row>
        <row r="328">
          <cell r="B328" t="str">
            <v>41100000 - Comercializadora</v>
          </cell>
          <cell r="H328" t="str">
            <v>41100000 - Comercializadora</v>
          </cell>
        </row>
        <row r="330">
          <cell r="B330" t="str">
            <v>41101000 - Venta de equipo a mayoristas</v>
          </cell>
          <cell r="C330">
            <v>-34021752.109999999</v>
          </cell>
          <cell r="E330">
            <v>1665605.91</v>
          </cell>
          <cell r="F330">
            <v>-35687358.020000003</v>
          </cell>
          <cell r="H330" t="str">
            <v>41101000 - Venta de equipo a mayoristas</v>
          </cell>
          <cell r="I330">
            <v>-35687358.020000003</v>
          </cell>
          <cell r="K330">
            <v>1037993.91</v>
          </cell>
          <cell r="L330">
            <v>-36725351.93</v>
          </cell>
        </row>
        <row r="331">
          <cell r="B331" t="str">
            <v>41103000 - Devoluciones mayoristas</v>
          </cell>
          <cell r="H331" t="str">
            <v>41103000 - Devoluciones mayoristas</v>
          </cell>
        </row>
        <row r="332">
          <cell r="B332" t="str">
            <v>41104000 - Garantías y descuentos mayoristas</v>
          </cell>
          <cell r="C332">
            <v>32888.07</v>
          </cell>
          <cell r="F332">
            <v>32888.07</v>
          </cell>
          <cell r="H332" t="str">
            <v>41104000 - Garantías y descuentos mayoristas</v>
          </cell>
          <cell r="I332">
            <v>32888.07</v>
          </cell>
          <cell r="K332">
            <v>-51144.86</v>
          </cell>
          <cell r="L332">
            <v>84032.93</v>
          </cell>
        </row>
        <row r="333">
          <cell r="C333" t="str">
            <v>__________________</v>
          </cell>
          <cell r="D333" t="str">
            <v>__________________</v>
          </cell>
          <cell r="E333" t="str">
            <v>__________________</v>
          </cell>
          <cell r="F333" t="str">
            <v>__________________</v>
          </cell>
          <cell r="I333" t="str">
            <v>__________________</v>
          </cell>
          <cell r="J333" t="str">
            <v>__________________</v>
          </cell>
          <cell r="K333" t="str">
            <v>__________________</v>
          </cell>
          <cell r="L333" t="str">
            <v>__________________</v>
          </cell>
        </row>
        <row r="334">
          <cell r="B334" t="str">
            <v>Total 41100000 - Comercializadora</v>
          </cell>
          <cell r="C334">
            <v>-33988864.039999999</v>
          </cell>
          <cell r="E334">
            <v>1665605.91</v>
          </cell>
          <cell r="F334">
            <v>-35654469.950000003</v>
          </cell>
          <cell r="H334" t="str">
            <v>Total 41100000 - Comercializadora</v>
          </cell>
          <cell r="I334">
            <v>-35654469.950000003</v>
          </cell>
          <cell r="K334">
            <v>986849.05</v>
          </cell>
          <cell r="L334">
            <v>-36641319</v>
          </cell>
        </row>
        <row r="336">
          <cell r="B336" t="str">
            <v>41700000 - Tienda Bolivar 64</v>
          </cell>
          <cell r="H336" t="str">
            <v>41700000 - Tienda Bolivar 64</v>
          </cell>
        </row>
        <row r="338">
          <cell r="B338" t="str">
            <v>41701000 - Venta de equipo Bolivar 64</v>
          </cell>
          <cell r="C338">
            <v>-2136653.81</v>
          </cell>
          <cell r="E338">
            <v>108955.97</v>
          </cell>
          <cell r="F338">
            <v>-2245609.7799999998</v>
          </cell>
          <cell r="H338" t="str">
            <v>41701000 - Venta de equipo Bolivar 64</v>
          </cell>
          <cell r="I338">
            <v>-2245609.7799999998</v>
          </cell>
          <cell r="K338">
            <v>152196.54999999999</v>
          </cell>
          <cell r="L338">
            <v>-2397806.33</v>
          </cell>
        </row>
        <row r="339">
          <cell r="B339" t="str">
            <v>41703000 - Garantías y descuentos Bolivar 64</v>
          </cell>
          <cell r="H339" t="str">
            <v>41703000 - Garantías y descuentos Bolivar 64</v>
          </cell>
        </row>
        <row r="340">
          <cell r="C340" t="str">
            <v>__________________</v>
          </cell>
          <cell r="D340" t="str">
            <v>__________________</v>
          </cell>
          <cell r="E340" t="str">
            <v>__________________</v>
          </cell>
          <cell r="F340" t="str">
            <v>__________________</v>
          </cell>
          <cell r="I340" t="str">
            <v>__________________</v>
          </cell>
          <cell r="J340" t="str">
            <v>__________________</v>
          </cell>
          <cell r="K340" t="str">
            <v>__________________</v>
          </cell>
          <cell r="L340" t="str">
            <v>__________________</v>
          </cell>
        </row>
        <row r="341">
          <cell r="B341" t="str">
            <v>Total 41700000 - Tienda Bolivar 64</v>
          </cell>
          <cell r="C341">
            <v>-2136653.81</v>
          </cell>
          <cell r="E341">
            <v>108955.97</v>
          </cell>
          <cell r="F341">
            <v>-2245609.7799999998</v>
          </cell>
          <cell r="H341" t="str">
            <v>Total 41700000 - Tienda Bolivar 64</v>
          </cell>
          <cell r="I341">
            <v>-2245609.7799999998</v>
          </cell>
          <cell r="K341">
            <v>152196.54999999999</v>
          </cell>
          <cell r="L341">
            <v>-2397806.33</v>
          </cell>
        </row>
        <row r="343">
          <cell r="B343" t="str">
            <v>42000000 - Tienda Bolivar 96</v>
          </cell>
          <cell r="H343" t="str">
            <v>42000000 - Tienda Bolivar 96</v>
          </cell>
        </row>
        <row r="345">
          <cell r="B345" t="str">
            <v>42001000 - Venta equipo de Bolivar 96</v>
          </cell>
          <cell r="C345">
            <v>-22847267.690000001</v>
          </cell>
          <cell r="E345">
            <v>1445410.05</v>
          </cell>
          <cell r="F345">
            <v>-24292677.739999998</v>
          </cell>
          <cell r="H345" t="str">
            <v>42001000 - Venta equipo de Bolivar 96</v>
          </cell>
          <cell r="I345">
            <v>-24292677.739999998</v>
          </cell>
          <cell r="K345">
            <v>1067594.96</v>
          </cell>
          <cell r="L345">
            <v>-25360272.699999999</v>
          </cell>
        </row>
        <row r="346">
          <cell r="B346" t="str">
            <v>42002000 - Devoluciones Bolivar 96</v>
          </cell>
          <cell r="H346" t="str">
            <v>42002000 - Devoluciones Bolivar 96</v>
          </cell>
        </row>
        <row r="347">
          <cell r="B347" t="str">
            <v>42003000 - Garantías y descuentos Bolivar 96</v>
          </cell>
          <cell r="H347" t="str">
            <v>42003000 - Garantías y descuentos Bolivar 96</v>
          </cell>
        </row>
        <row r="348">
          <cell r="C348" t="str">
            <v>__________________</v>
          </cell>
          <cell r="D348" t="str">
            <v>__________________</v>
          </cell>
          <cell r="E348" t="str">
            <v>__________________</v>
          </cell>
          <cell r="F348" t="str">
            <v>__________________</v>
          </cell>
          <cell r="I348" t="str">
            <v>__________________</v>
          </cell>
          <cell r="J348" t="str">
            <v>__________________</v>
          </cell>
          <cell r="K348" t="str">
            <v>__________________</v>
          </cell>
          <cell r="L348" t="str">
            <v>__________________</v>
          </cell>
        </row>
        <row r="349">
          <cell r="B349" t="str">
            <v>Total 42000000 - Tienda Bolivar 96</v>
          </cell>
          <cell r="C349">
            <v>-22847267.690000001</v>
          </cell>
          <cell r="E349">
            <v>1445410.05</v>
          </cell>
          <cell r="F349">
            <v>-24292677.739999998</v>
          </cell>
          <cell r="H349" t="str">
            <v>Total 42000000 - Tienda Bolivar 96</v>
          </cell>
          <cell r="I349">
            <v>-24292677.739999998</v>
          </cell>
          <cell r="K349">
            <v>1067594.96</v>
          </cell>
          <cell r="L349">
            <v>-25360272.699999999</v>
          </cell>
        </row>
        <row r="351">
          <cell r="B351" t="str">
            <v>41800000 - Tienda Perisur</v>
          </cell>
          <cell r="H351" t="str">
            <v>41800000 - Tienda Perisur</v>
          </cell>
        </row>
        <row r="353">
          <cell r="B353" t="str">
            <v>41801000 - Venta equipo perisur</v>
          </cell>
          <cell r="C353">
            <v>-2953831.6</v>
          </cell>
          <cell r="E353">
            <v>274818.49</v>
          </cell>
          <cell r="F353">
            <v>-3228650.09</v>
          </cell>
          <cell r="H353" t="str">
            <v>41801000 - Venta equipo perisur</v>
          </cell>
          <cell r="I353">
            <v>-3228650.09</v>
          </cell>
          <cell r="K353">
            <v>310807.84000000003</v>
          </cell>
          <cell r="L353">
            <v>-3539457.93</v>
          </cell>
        </row>
        <row r="354">
          <cell r="B354" t="str">
            <v>41803000 - Garantías y descuentos</v>
          </cell>
          <cell r="H354" t="str">
            <v>41803000 - Garantías y descuentos</v>
          </cell>
        </row>
        <row r="355">
          <cell r="C355" t="str">
            <v>__________________</v>
          </cell>
          <cell r="D355" t="str">
            <v>__________________</v>
          </cell>
          <cell r="E355" t="str">
            <v>__________________</v>
          </cell>
          <cell r="F355" t="str">
            <v>__________________</v>
          </cell>
          <cell r="I355" t="str">
            <v>__________________</v>
          </cell>
          <cell r="J355" t="str">
            <v>__________________</v>
          </cell>
          <cell r="K355" t="str">
            <v>__________________</v>
          </cell>
          <cell r="L355" t="str">
            <v>__________________</v>
          </cell>
        </row>
        <row r="356">
          <cell r="B356" t="str">
            <v>Total 41800000 - Tienda Perisur</v>
          </cell>
          <cell r="C356">
            <v>-2953831.6</v>
          </cell>
          <cell r="E356">
            <v>274818.49</v>
          </cell>
          <cell r="F356">
            <v>-3228650.09</v>
          </cell>
          <cell r="H356" t="str">
            <v>Total 41800000 - Tienda Perisur</v>
          </cell>
          <cell r="I356">
            <v>-3228650.09</v>
          </cell>
          <cell r="K356">
            <v>310807.84000000003</v>
          </cell>
          <cell r="L356">
            <v>-3539457.93</v>
          </cell>
        </row>
        <row r="358">
          <cell r="B358" t="str">
            <v>42100000 - Tienda Puebla</v>
          </cell>
          <cell r="H358" t="str">
            <v>42100000 - Tienda Puebla</v>
          </cell>
        </row>
        <row r="360">
          <cell r="B360" t="str">
            <v>42101000 - Venta equipo Puebla</v>
          </cell>
          <cell r="C360">
            <v>-4254206.05</v>
          </cell>
          <cell r="E360">
            <v>262999.15999999997</v>
          </cell>
          <cell r="F360">
            <v>-4517205.21</v>
          </cell>
          <cell r="H360" t="str">
            <v>42101000 - Venta equipo Puebla</v>
          </cell>
          <cell r="I360">
            <v>-4517205.21</v>
          </cell>
          <cell r="K360">
            <v>346752.84</v>
          </cell>
          <cell r="L360">
            <v>-4863958.05</v>
          </cell>
        </row>
        <row r="361">
          <cell r="C361" t="str">
            <v>__________________</v>
          </cell>
          <cell r="D361" t="str">
            <v>__________________</v>
          </cell>
          <cell r="E361" t="str">
            <v>__________________</v>
          </cell>
          <cell r="F361" t="str">
            <v>__________________</v>
          </cell>
          <cell r="I361" t="str">
            <v>__________________</v>
          </cell>
          <cell r="J361" t="str">
            <v>__________________</v>
          </cell>
          <cell r="K361" t="str">
            <v>__________________</v>
          </cell>
          <cell r="L361" t="str">
            <v>__________________</v>
          </cell>
        </row>
        <row r="362">
          <cell r="B362" t="str">
            <v>Total 42100000 - Tienda Puebla</v>
          </cell>
          <cell r="C362">
            <v>-4254206.05</v>
          </cell>
          <cell r="E362">
            <v>262999.15999999997</v>
          </cell>
          <cell r="F362">
            <v>-4517205.21</v>
          </cell>
          <cell r="H362" t="str">
            <v>Total 42100000 - Tienda Puebla</v>
          </cell>
          <cell r="I362">
            <v>-4517205.21</v>
          </cell>
          <cell r="K362">
            <v>346752.84</v>
          </cell>
          <cell r="L362">
            <v>-4863958.05</v>
          </cell>
        </row>
        <row r="364">
          <cell r="B364" t="str">
            <v>42200000 - Tienda Cancún</v>
          </cell>
          <cell r="H364" t="str">
            <v>42200000 - Tienda Cancún</v>
          </cell>
        </row>
        <row r="366">
          <cell r="B366" t="str">
            <v>42201000 - Ventas equipo Cancún</v>
          </cell>
          <cell r="C366">
            <v>-3298743.79</v>
          </cell>
          <cell r="E366">
            <v>195838.1</v>
          </cell>
          <cell r="F366">
            <v>-3494581.89</v>
          </cell>
          <cell r="H366" t="str">
            <v>42201000 - Ventas equipo Cancún</v>
          </cell>
          <cell r="I366">
            <v>-3494581.89</v>
          </cell>
          <cell r="K366">
            <v>114686.02</v>
          </cell>
          <cell r="L366">
            <v>-3609267.91</v>
          </cell>
        </row>
        <row r="367">
          <cell r="C367" t="str">
            <v>__________________</v>
          </cell>
          <cell r="D367" t="str">
            <v>__________________</v>
          </cell>
          <cell r="E367" t="str">
            <v>__________________</v>
          </cell>
          <cell r="F367" t="str">
            <v>__________________</v>
          </cell>
          <cell r="I367" t="str">
            <v>__________________</v>
          </cell>
          <cell r="J367" t="str">
            <v>__________________</v>
          </cell>
          <cell r="K367" t="str">
            <v>__________________</v>
          </cell>
          <cell r="L367" t="str">
            <v>__________________</v>
          </cell>
        </row>
        <row r="368">
          <cell r="B368" t="str">
            <v>Total 42200000 - Tienda Cancún</v>
          </cell>
          <cell r="C368">
            <v>-3298743.79</v>
          </cell>
          <cell r="E368">
            <v>195838.1</v>
          </cell>
          <cell r="F368">
            <v>-3494581.89</v>
          </cell>
          <cell r="H368" t="str">
            <v>Total 42200000 - Tienda Cancún</v>
          </cell>
          <cell r="I368">
            <v>-3494581.89</v>
          </cell>
          <cell r="K368">
            <v>114686.02</v>
          </cell>
          <cell r="L368">
            <v>-3609267.91</v>
          </cell>
        </row>
        <row r="370">
          <cell r="B370" t="str">
            <v>41200000 - Sonus</v>
          </cell>
          <cell r="H370" t="str">
            <v>41200000 - Sonus</v>
          </cell>
        </row>
        <row r="372">
          <cell r="B372" t="str">
            <v>41201000 - Renta de equipo</v>
          </cell>
          <cell r="H372" t="str">
            <v>41201000 - Renta de equipo</v>
          </cell>
        </row>
        <row r="373">
          <cell r="B373" t="str">
            <v>41203000 - Garantías y Descuentos renta</v>
          </cell>
          <cell r="H373" t="str">
            <v>41203000 - Garantías y Descuentos renta</v>
          </cell>
        </row>
        <row r="374">
          <cell r="C374" t="str">
            <v>__________________</v>
          </cell>
          <cell r="D374" t="str">
            <v>__________________</v>
          </cell>
          <cell r="E374" t="str">
            <v>__________________</v>
          </cell>
          <cell r="F374" t="str">
            <v>__________________</v>
          </cell>
          <cell r="I374" t="str">
            <v>__________________</v>
          </cell>
          <cell r="J374" t="str">
            <v>__________________</v>
          </cell>
          <cell r="K374" t="str">
            <v>__________________</v>
          </cell>
          <cell r="L374" t="str">
            <v>__________________</v>
          </cell>
        </row>
        <row r="375">
          <cell r="B375" t="str">
            <v>Total 41200000 - Sonus</v>
          </cell>
          <cell r="H375" t="str">
            <v>Total 41200000 - Sonus</v>
          </cell>
        </row>
        <row r="377">
          <cell r="B377" t="str">
            <v>41300000 - Refacciones</v>
          </cell>
          <cell r="H377" t="str">
            <v>41300000 - Refacciones</v>
          </cell>
        </row>
        <row r="379">
          <cell r="B379" t="str">
            <v>41301000 - Venta de refacciones</v>
          </cell>
          <cell r="C379">
            <v>-2780733.49</v>
          </cell>
          <cell r="E379">
            <v>100314.16</v>
          </cell>
          <cell r="F379">
            <v>-2881047.65</v>
          </cell>
          <cell r="H379" t="str">
            <v>41301000 - Venta de refacciones</v>
          </cell>
          <cell r="I379">
            <v>-2881047.65</v>
          </cell>
          <cell r="K379">
            <v>80194.22</v>
          </cell>
          <cell r="L379">
            <v>-2961241.87</v>
          </cell>
        </row>
        <row r="380">
          <cell r="B380" t="str">
            <v>41303000 - Garantías y descuentos Refacciones</v>
          </cell>
          <cell r="C380">
            <v>161972.14000000001</v>
          </cell>
          <cell r="E380">
            <v>-19839.34</v>
          </cell>
          <cell r="F380">
            <v>181811.48</v>
          </cell>
          <cell r="H380" t="str">
            <v>41303000 - Garantías y descuentos Refacciones</v>
          </cell>
          <cell r="I380">
            <v>181811.48</v>
          </cell>
          <cell r="K380">
            <v>-2223.33</v>
          </cell>
          <cell r="L380">
            <v>184034.81</v>
          </cell>
        </row>
        <row r="381">
          <cell r="C381" t="str">
            <v>__________________</v>
          </cell>
          <cell r="D381" t="str">
            <v>__________________</v>
          </cell>
          <cell r="E381" t="str">
            <v>__________________</v>
          </cell>
          <cell r="F381" t="str">
            <v>__________________</v>
          </cell>
          <cell r="I381" t="str">
            <v>__________________</v>
          </cell>
          <cell r="J381" t="str">
            <v>__________________</v>
          </cell>
          <cell r="K381" t="str">
            <v>__________________</v>
          </cell>
          <cell r="L381" t="str">
            <v>__________________</v>
          </cell>
        </row>
        <row r="382">
          <cell r="B382" t="str">
            <v>Total 41300000 - Refacciones</v>
          </cell>
          <cell r="C382">
            <v>-2618761.35</v>
          </cell>
          <cell r="E382">
            <v>80474.820000000007</v>
          </cell>
          <cell r="F382">
            <v>-2699236.17</v>
          </cell>
          <cell r="H382" t="str">
            <v>Total 41300000 - Refacciones</v>
          </cell>
          <cell r="I382">
            <v>-2699236.17</v>
          </cell>
          <cell r="K382">
            <v>77970.89</v>
          </cell>
          <cell r="L382">
            <v>-2777207.06</v>
          </cell>
        </row>
        <row r="384">
          <cell r="B384" t="str">
            <v>41600000 - Servicio</v>
          </cell>
          <cell r="H384" t="str">
            <v>41600000 - Servicio</v>
          </cell>
        </row>
        <row r="386">
          <cell r="B386" t="str">
            <v>41302000 - Mano de obra</v>
          </cell>
          <cell r="C386">
            <v>-684260.38</v>
          </cell>
          <cell r="E386">
            <v>51927.95</v>
          </cell>
          <cell r="F386">
            <v>-736188.33</v>
          </cell>
          <cell r="H386" t="str">
            <v>41302000 - Mano de obra</v>
          </cell>
          <cell r="I386">
            <v>-736188.33</v>
          </cell>
          <cell r="K386">
            <v>30104.81</v>
          </cell>
          <cell r="L386">
            <v>-766293.14</v>
          </cell>
        </row>
        <row r="387">
          <cell r="B387" t="str">
            <v>41304000 - Garantías y descuentos servicio</v>
          </cell>
          <cell r="C387">
            <v>916.38</v>
          </cell>
          <cell r="F387">
            <v>916.38</v>
          </cell>
          <cell r="H387" t="str">
            <v>41304000 - Garantías y descuentos servicio</v>
          </cell>
          <cell r="I387">
            <v>916.38</v>
          </cell>
          <cell r="L387">
            <v>916.38</v>
          </cell>
        </row>
        <row r="388">
          <cell r="C388" t="str">
            <v>__________________</v>
          </cell>
          <cell r="D388" t="str">
            <v>__________________</v>
          </cell>
          <cell r="E388" t="str">
            <v>__________________</v>
          </cell>
          <cell r="F388" t="str">
            <v>__________________</v>
          </cell>
          <cell r="I388" t="str">
            <v>__________________</v>
          </cell>
          <cell r="J388" t="str">
            <v>__________________</v>
          </cell>
          <cell r="K388" t="str">
            <v>__________________</v>
          </cell>
          <cell r="L388" t="str">
            <v>__________________</v>
          </cell>
        </row>
        <row r="389">
          <cell r="B389" t="str">
            <v>Total 41600000 - Servicio</v>
          </cell>
          <cell r="C389">
            <v>-683344</v>
          </cell>
          <cell r="E389">
            <v>51927.95</v>
          </cell>
          <cell r="F389">
            <v>-735271.95</v>
          </cell>
          <cell r="H389" t="str">
            <v>Total 41600000 - Servicio</v>
          </cell>
          <cell r="I389">
            <v>-735271.95</v>
          </cell>
          <cell r="K389">
            <v>30104.81</v>
          </cell>
          <cell r="L389">
            <v>-765376.76</v>
          </cell>
        </row>
        <row r="391">
          <cell r="B391" t="str">
            <v>41900000 - d&amp;b audiotechnik</v>
          </cell>
          <cell r="H391" t="str">
            <v>41900000 - d&amp;b audiotechnik</v>
          </cell>
        </row>
        <row r="393">
          <cell r="B393" t="str">
            <v>41901000 - Venta de equipo d&amp;b</v>
          </cell>
          <cell r="C393">
            <v>-12607051.18</v>
          </cell>
          <cell r="E393">
            <v>8186.78</v>
          </cell>
          <cell r="F393">
            <v>-12615237.960000001</v>
          </cell>
          <cell r="H393" t="str">
            <v>41901000 - Venta de equipo d&amp;b</v>
          </cell>
          <cell r="I393">
            <v>-12615237.960000001</v>
          </cell>
          <cell r="K393">
            <v>1158670.1399999999</v>
          </cell>
          <cell r="L393">
            <v>-13773908.1</v>
          </cell>
        </row>
        <row r="394">
          <cell r="B394" t="str">
            <v>41902000 - Devoluciones d&amp;b</v>
          </cell>
          <cell r="H394" t="str">
            <v>41902000 - Devoluciones d&amp;b</v>
          </cell>
        </row>
        <row r="395">
          <cell r="B395" t="str">
            <v>41903000 - Garantías y descuentos d&amp;b</v>
          </cell>
          <cell r="H395" t="str">
            <v>41903000 - Garantías y descuentos d&amp;b</v>
          </cell>
        </row>
        <row r="396">
          <cell r="C396" t="str">
            <v>__________________</v>
          </cell>
          <cell r="D396" t="str">
            <v>__________________</v>
          </cell>
          <cell r="E396" t="str">
            <v>__________________</v>
          </cell>
          <cell r="F396" t="str">
            <v>__________________</v>
          </cell>
          <cell r="I396" t="str">
            <v>__________________</v>
          </cell>
          <cell r="J396" t="str">
            <v>__________________</v>
          </cell>
          <cell r="K396" t="str">
            <v>__________________</v>
          </cell>
          <cell r="L396" t="str">
            <v>__________________</v>
          </cell>
        </row>
        <row r="397">
          <cell r="B397" t="str">
            <v>Total 41900000 - d&amp;b audiotechnik</v>
          </cell>
          <cell r="C397">
            <v>-12607051.18</v>
          </cell>
          <cell r="E397">
            <v>8186.78</v>
          </cell>
          <cell r="F397">
            <v>-12615237.960000001</v>
          </cell>
          <cell r="H397" t="str">
            <v>Total 41900000 - d&amp;b audiotechnik</v>
          </cell>
          <cell r="I397">
            <v>-12615237.960000001</v>
          </cell>
          <cell r="K397">
            <v>1158670.1399999999</v>
          </cell>
          <cell r="L397">
            <v>-13773908.1</v>
          </cell>
        </row>
        <row r="399">
          <cell r="B399" t="str">
            <v>41400000 - Ventas en el extranjero</v>
          </cell>
          <cell r="H399" t="str">
            <v>41400000 - Ventas en el extranjero</v>
          </cell>
        </row>
        <row r="401">
          <cell r="B401" t="str">
            <v>41401000 - Venta de equipo al extranjero</v>
          </cell>
          <cell r="C401">
            <v>-35911.21</v>
          </cell>
          <cell r="E401">
            <v>96268.15</v>
          </cell>
          <cell r="F401">
            <v>-132179.35999999999</v>
          </cell>
          <cell r="H401" t="str">
            <v>41401000 - Venta de equipo al extranjero</v>
          </cell>
          <cell r="I401">
            <v>-132179.35999999999</v>
          </cell>
          <cell r="L401">
            <v>-132179.35999999999</v>
          </cell>
        </row>
        <row r="402">
          <cell r="C402" t="str">
            <v>__________________</v>
          </cell>
          <cell r="D402" t="str">
            <v>__________________</v>
          </cell>
          <cell r="E402" t="str">
            <v>__________________</v>
          </cell>
          <cell r="F402" t="str">
            <v>__________________</v>
          </cell>
          <cell r="I402" t="str">
            <v>__________________</v>
          </cell>
          <cell r="J402" t="str">
            <v>__________________</v>
          </cell>
          <cell r="K402" t="str">
            <v>__________________</v>
          </cell>
          <cell r="L402" t="str">
            <v>__________________</v>
          </cell>
        </row>
        <row r="403">
          <cell r="B403" t="str">
            <v>Total 41400000 - Ventas en el extranjero</v>
          </cell>
          <cell r="C403">
            <v>-35911.21</v>
          </cell>
          <cell r="E403">
            <v>96268.15</v>
          </cell>
          <cell r="F403">
            <v>-132179.35999999999</v>
          </cell>
          <cell r="H403" t="str">
            <v>Total 41400000 - Ventas en el extranjero</v>
          </cell>
          <cell r="I403">
            <v>-132179.35999999999</v>
          </cell>
          <cell r="L403">
            <v>-132179.35999999999</v>
          </cell>
        </row>
        <row r="405">
          <cell r="B405" t="str">
            <v>41500000 - Otros ingresos</v>
          </cell>
          <cell r="H405" t="str">
            <v>41500000 - Otros ingresos</v>
          </cell>
        </row>
        <row r="407">
          <cell r="B407" t="str">
            <v>41501000 - Otros ingresos</v>
          </cell>
          <cell r="C407">
            <v>-1121774.06</v>
          </cell>
          <cell r="E407">
            <v>37004.639999999999</v>
          </cell>
          <cell r="F407">
            <v>-1158778.7</v>
          </cell>
          <cell r="H407" t="str">
            <v>41501000 - Otros ingresos</v>
          </cell>
          <cell r="I407">
            <v>-1158778.7</v>
          </cell>
          <cell r="K407">
            <v>-2758.68</v>
          </cell>
          <cell r="L407">
            <v>-1156020.02</v>
          </cell>
        </row>
        <row r="408">
          <cell r="B408" t="str">
            <v>41502000 - Intereses cobrados a clientes</v>
          </cell>
          <cell r="C408">
            <v>-228615.49</v>
          </cell>
          <cell r="E408">
            <v>13041.44</v>
          </cell>
          <cell r="F408">
            <v>-241656.93</v>
          </cell>
          <cell r="H408" t="str">
            <v>41502000 - Intereses cobrados a clientes</v>
          </cell>
          <cell r="I408">
            <v>-241656.93</v>
          </cell>
          <cell r="K408">
            <v>13041.44</v>
          </cell>
          <cell r="L408">
            <v>-254698.37</v>
          </cell>
        </row>
        <row r="409">
          <cell r="B409" t="str">
            <v>41503000 - Almacenaje equipo de reparación</v>
          </cell>
          <cell r="H409" t="str">
            <v>41503000 - Almacenaje equipo de reparación</v>
          </cell>
        </row>
        <row r="410">
          <cell r="C410" t="str">
            <v>__________________</v>
          </cell>
          <cell r="D410" t="str">
            <v>__________________</v>
          </cell>
          <cell r="E410" t="str">
            <v>__________________</v>
          </cell>
          <cell r="F410" t="str">
            <v>__________________</v>
          </cell>
          <cell r="I410" t="str">
            <v>__________________</v>
          </cell>
          <cell r="J410" t="str">
            <v>__________________</v>
          </cell>
          <cell r="K410" t="str">
            <v>__________________</v>
          </cell>
          <cell r="L410" t="str">
            <v>__________________</v>
          </cell>
        </row>
        <row r="411">
          <cell r="B411" t="str">
            <v>Total 41500000 - Otros ingresos</v>
          </cell>
          <cell r="C411">
            <v>-1350389.55</v>
          </cell>
          <cell r="E411">
            <v>50046.080000000002</v>
          </cell>
          <cell r="F411">
            <v>-1400435.63</v>
          </cell>
          <cell r="H411" t="str">
            <v>Total 41500000 - Otros ingresos</v>
          </cell>
          <cell r="I411">
            <v>-1400435.63</v>
          </cell>
          <cell r="K411">
            <v>10282.76</v>
          </cell>
          <cell r="L411">
            <v>-1410718.39</v>
          </cell>
        </row>
        <row r="412">
          <cell r="C412" t="str">
            <v>__________________</v>
          </cell>
          <cell r="D412" t="str">
            <v>__________________</v>
          </cell>
          <cell r="E412" t="str">
            <v>__________________</v>
          </cell>
          <cell r="F412" t="str">
            <v>__________________</v>
          </cell>
          <cell r="I412" t="str">
            <v>__________________</v>
          </cell>
          <cell r="J412" t="str">
            <v>__________________</v>
          </cell>
          <cell r="K412" t="str">
            <v>__________________</v>
          </cell>
          <cell r="L412" t="str">
            <v>__________________</v>
          </cell>
        </row>
        <row r="413">
          <cell r="B413" t="str">
            <v>Total 41000000 - INGRESOS</v>
          </cell>
          <cell r="C413">
            <v>-86775024.269999996</v>
          </cell>
          <cell r="E413">
            <v>4240531.46</v>
          </cell>
          <cell r="F413">
            <v>-91015555.730000004</v>
          </cell>
          <cell r="H413" t="str">
            <v>Total 41000000 - INGRESOS</v>
          </cell>
          <cell r="I413">
            <v>-91015555.730000004</v>
          </cell>
          <cell r="K413">
            <v>4255915.8600000003</v>
          </cell>
          <cell r="L413">
            <v>-95271471.590000004</v>
          </cell>
        </row>
        <row r="414">
          <cell r="C414" t="str">
            <v>__________________</v>
          </cell>
          <cell r="D414" t="str">
            <v>__________________</v>
          </cell>
          <cell r="E414" t="str">
            <v>__________________</v>
          </cell>
          <cell r="F414" t="str">
            <v>__________________</v>
          </cell>
          <cell r="I414" t="str">
            <v>__________________</v>
          </cell>
          <cell r="J414" t="str">
            <v>__________________</v>
          </cell>
          <cell r="K414" t="str">
            <v>__________________</v>
          </cell>
          <cell r="L414" t="str">
            <v>__________________</v>
          </cell>
        </row>
        <row r="415">
          <cell r="B415" t="str">
            <v>Total Ingresos</v>
          </cell>
          <cell r="C415">
            <v>-86775024.269999996</v>
          </cell>
          <cell r="E415">
            <v>4240531.46</v>
          </cell>
          <cell r="F415">
            <v>-91015555.730000004</v>
          </cell>
          <cell r="H415" t="str">
            <v>Total Ingresos</v>
          </cell>
          <cell r="I415">
            <v>-91015555.730000004</v>
          </cell>
          <cell r="K415">
            <v>4255915.8600000003</v>
          </cell>
          <cell r="L415">
            <v>-95271471.590000004</v>
          </cell>
        </row>
        <row r="417">
          <cell r="B417" t="str">
            <v>Costo de Ventas</v>
          </cell>
          <cell r="H417" t="str">
            <v>Costo de Ventas</v>
          </cell>
        </row>
        <row r="419">
          <cell r="B419" t="str">
            <v>51000000 - COSTO DE VENTAS</v>
          </cell>
          <cell r="H419" t="str">
            <v>51000000 - COSTO DE VENTAS</v>
          </cell>
        </row>
        <row r="421">
          <cell r="B421" t="str">
            <v>51100000 - Venta de equipo</v>
          </cell>
          <cell r="H421" t="str">
            <v>51100000 - Venta de equipo</v>
          </cell>
        </row>
        <row r="423">
          <cell r="B423" t="str">
            <v>51101000 - Costo del equipo</v>
          </cell>
          <cell r="C423">
            <v>24426591.57</v>
          </cell>
          <cell r="D423">
            <v>999853.67</v>
          </cell>
          <cell r="F423">
            <v>25426445.239999998</v>
          </cell>
          <cell r="H423" t="str">
            <v>51101000 - Costo del equipo</v>
          </cell>
          <cell r="I423">
            <v>26464892.050000001</v>
          </cell>
          <cell r="J423">
            <v>1599731.04</v>
          </cell>
          <cell r="L423">
            <v>28064623.09</v>
          </cell>
        </row>
        <row r="424">
          <cell r="B424" t="str">
            <v>51102000 - Importación</v>
          </cell>
          <cell r="C424">
            <v>62218.8</v>
          </cell>
          <cell r="D424">
            <v>259945.91</v>
          </cell>
          <cell r="E424">
            <v>292838.71000000002</v>
          </cell>
          <cell r="F424">
            <v>29326</v>
          </cell>
          <cell r="H424" t="str">
            <v>51102000 - Importación</v>
          </cell>
          <cell r="I424">
            <v>31917.67</v>
          </cell>
          <cell r="J424">
            <v>369748.54</v>
          </cell>
          <cell r="K424">
            <v>333959.18</v>
          </cell>
          <cell r="L424">
            <v>67707.03</v>
          </cell>
        </row>
        <row r="425">
          <cell r="B425" t="str">
            <v>51103000 - Comisión de tarjeta de crédito</v>
          </cell>
          <cell r="C425">
            <v>702882.38</v>
          </cell>
          <cell r="D425">
            <v>51567.76</v>
          </cell>
          <cell r="F425">
            <v>754450.14</v>
          </cell>
          <cell r="H425" t="str">
            <v>51103000 - Comisión de tarjeta de crédito</v>
          </cell>
          <cell r="I425">
            <v>754450.14</v>
          </cell>
          <cell r="J425">
            <v>36139.370000000003</v>
          </cell>
          <cell r="L425">
            <v>790589.51</v>
          </cell>
        </row>
        <row r="426">
          <cell r="B426" t="str">
            <v>51401000 - Comisión para personal de ventas</v>
          </cell>
          <cell r="C426">
            <v>2498617.4900000002</v>
          </cell>
          <cell r="D426">
            <v>104050.19</v>
          </cell>
          <cell r="F426">
            <v>2602667.6800000002</v>
          </cell>
          <cell r="H426" t="str">
            <v>51401000 - Comisión para personal de ventas</v>
          </cell>
          <cell r="I426">
            <v>2602667.6800000002</v>
          </cell>
          <cell r="J426">
            <v>39234.269999999997</v>
          </cell>
          <cell r="L426">
            <v>2641901.9500000002</v>
          </cell>
        </row>
        <row r="427">
          <cell r="B427" t="str">
            <v>51501000 - Subarrendamiento de transporte para entrega</v>
          </cell>
          <cell r="H427" t="str">
            <v>51501000 - Subarrendamiento de transporte para entrega</v>
          </cell>
        </row>
        <row r="428">
          <cell r="B428" t="str">
            <v>41107000 - Cables y conectores</v>
          </cell>
          <cell r="H428" t="str">
            <v>41107000 - Cables y conectores</v>
          </cell>
        </row>
        <row r="429">
          <cell r="B429" t="str">
            <v>511008000 - Costo equipo robado</v>
          </cell>
          <cell r="H429" t="str">
            <v>511008000 - Costo equipo robado</v>
          </cell>
          <cell r="I429">
            <v>1863762.59</v>
          </cell>
          <cell r="L429">
            <v>1863762.59</v>
          </cell>
        </row>
        <row r="430">
          <cell r="B430" t="str">
            <v>51106000 - Mano de obra por instalación</v>
          </cell>
          <cell r="H430" t="str">
            <v>51106000 - Mano de obra por instalación</v>
          </cell>
        </row>
        <row r="431">
          <cell r="B431" t="str">
            <v>51104000 - Variaciones costo de venta</v>
          </cell>
          <cell r="H431" t="str">
            <v>51104000 - Variaciones costo de venta</v>
          </cell>
        </row>
        <row r="433">
          <cell r="B433" t="str">
            <v>51104001 - Variaciones de inventario</v>
          </cell>
          <cell r="C433">
            <v>1684645.82</v>
          </cell>
          <cell r="D433">
            <v>7267.56</v>
          </cell>
          <cell r="E433">
            <v>11528.75</v>
          </cell>
          <cell r="F433">
            <v>1680384.63</v>
          </cell>
          <cell r="H433" t="str">
            <v>51104001 - Variaciones de inventario</v>
          </cell>
          <cell r="I433">
            <v>-182955.89</v>
          </cell>
          <cell r="J433">
            <v>43239.62</v>
          </cell>
          <cell r="K433">
            <v>46793.64</v>
          </cell>
          <cell r="L433">
            <v>-186509.91</v>
          </cell>
        </row>
        <row r="434">
          <cell r="B434" t="str">
            <v>51104002 - Diferencias de precio</v>
          </cell>
          <cell r="C434">
            <v>32099.29</v>
          </cell>
          <cell r="D434">
            <v>77816.94</v>
          </cell>
          <cell r="F434">
            <v>109916.23</v>
          </cell>
          <cell r="H434" t="str">
            <v>51104002 - Diferencias de precio</v>
          </cell>
          <cell r="I434">
            <v>107738.1</v>
          </cell>
          <cell r="J434">
            <v>158216.59</v>
          </cell>
          <cell r="L434">
            <v>265954.69</v>
          </cell>
        </row>
        <row r="435">
          <cell r="B435" t="str">
            <v>51104003 - Revaloración de inventario</v>
          </cell>
          <cell r="C435">
            <v>-669.66</v>
          </cell>
          <cell r="E435">
            <v>0.01</v>
          </cell>
          <cell r="F435">
            <v>-669.67</v>
          </cell>
          <cell r="H435" t="str">
            <v>51104003 - Revaloración de inventario</v>
          </cell>
          <cell r="I435">
            <v>-669.67</v>
          </cell>
          <cell r="L435">
            <v>-669.67</v>
          </cell>
        </row>
        <row r="436">
          <cell r="C436" t="str">
            <v>__________________</v>
          </cell>
          <cell r="D436" t="str">
            <v>__________________</v>
          </cell>
          <cell r="E436" t="str">
            <v>__________________</v>
          </cell>
          <cell r="F436" t="str">
            <v>__________________</v>
          </cell>
          <cell r="I436" t="str">
            <v>__________________</v>
          </cell>
          <cell r="J436" t="str">
            <v>__________________</v>
          </cell>
          <cell r="K436" t="str">
            <v>__________________</v>
          </cell>
          <cell r="L436" t="str">
            <v>__________________</v>
          </cell>
        </row>
        <row r="437">
          <cell r="B437" t="str">
            <v>Total 51104000 - Variaciones costo de venta</v>
          </cell>
          <cell r="C437">
            <v>1716075.45</v>
          </cell>
          <cell r="D437">
            <v>85084.5</v>
          </cell>
          <cell r="E437">
            <v>11528.76</v>
          </cell>
          <cell r="F437">
            <v>1789631.19</v>
          </cell>
          <cell r="H437" t="str">
            <v>Total 51104000 - Variaciones costo de venta</v>
          </cell>
          <cell r="I437">
            <v>-75887.460000000006</v>
          </cell>
          <cell r="J437">
            <v>201456.21</v>
          </cell>
          <cell r="K437">
            <v>46793.64</v>
          </cell>
          <cell r="L437">
            <v>78775.11</v>
          </cell>
        </row>
        <row r="439">
          <cell r="C439" t="str">
            <v>__________________</v>
          </cell>
          <cell r="D439" t="str">
            <v>__________________</v>
          </cell>
          <cell r="E439" t="str">
            <v>__________________</v>
          </cell>
          <cell r="F439" t="str">
            <v>__________________</v>
          </cell>
          <cell r="I439" t="str">
            <v>__________________</v>
          </cell>
          <cell r="J439" t="str">
            <v>__________________</v>
          </cell>
          <cell r="K439" t="str">
            <v>__________________</v>
          </cell>
          <cell r="L439" t="str">
            <v>__________________</v>
          </cell>
        </row>
        <row r="440">
          <cell r="B440" t="str">
            <v>Total 51100000 - Venta de equipo</v>
          </cell>
          <cell r="C440">
            <v>29406385.690000001</v>
          </cell>
          <cell r="D440">
            <v>1500502.03</v>
          </cell>
          <cell r="E440">
            <v>304367.46999999997</v>
          </cell>
          <cell r="F440">
            <v>30602520.25</v>
          </cell>
          <cell r="H440" t="str">
            <v>Total 51100000 - Venta de equipo</v>
          </cell>
          <cell r="I440">
            <v>31641802.670000002</v>
          </cell>
          <cell r="J440">
            <v>2246309.4300000002</v>
          </cell>
          <cell r="K440">
            <v>380752.82</v>
          </cell>
          <cell r="L440">
            <v>33507359.280000001</v>
          </cell>
        </row>
        <row r="442">
          <cell r="B442" t="str">
            <v>51400000 - Costo tienda Bolivar 64</v>
          </cell>
          <cell r="H442" t="str">
            <v>51400000 - Costo tienda Bolivar 64</v>
          </cell>
        </row>
        <row r="444">
          <cell r="B444" t="str">
            <v>51402000 - Costo equipo Bolivar 64</v>
          </cell>
          <cell r="C444">
            <v>1234154.07</v>
          </cell>
          <cell r="D444">
            <v>103398.11</v>
          </cell>
          <cell r="F444">
            <v>1337552.18</v>
          </cell>
          <cell r="H444" t="str">
            <v>51402000 - Costo equipo Bolivar 64</v>
          </cell>
          <cell r="I444">
            <v>1337552.18</v>
          </cell>
          <cell r="J444">
            <v>68682.39</v>
          </cell>
          <cell r="L444">
            <v>1406234.57</v>
          </cell>
        </row>
        <row r="445">
          <cell r="C445" t="str">
            <v>__________________</v>
          </cell>
          <cell r="D445" t="str">
            <v>__________________</v>
          </cell>
          <cell r="E445" t="str">
            <v>__________________</v>
          </cell>
          <cell r="F445" t="str">
            <v>__________________</v>
          </cell>
          <cell r="I445" t="str">
            <v>__________________</v>
          </cell>
          <cell r="J445" t="str">
            <v>__________________</v>
          </cell>
          <cell r="K445" t="str">
            <v>__________________</v>
          </cell>
          <cell r="L445" t="str">
            <v>__________________</v>
          </cell>
        </row>
        <row r="446">
          <cell r="B446" t="str">
            <v>Total 51400000 - Costo tienda Bolivar 64</v>
          </cell>
          <cell r="C446">
            <v>1234154.07</v>
          </cell>
          <cell r="D446">
            <v>103398.11</v>
          </cell>
          <cell r="F446">
            <v>1337552.18</v>
          </cell>
          <cell r="H446" t="str">
            <v>Total 51400000 - Costo tienda Bolivar 64</v>
          </cell>
          <cell r="I446">
            <v>1337552.18</v>
          </cell>
          <cell r="J446">
            <v>68682.39</v>
          </cell>
          <cell r="L446">
            <v>1406234.57</v>
          </cell>
        </row>
        <row r="448">
          <cell r="B448" t="str">
            <v>51900000 - Costo tiend Bolivar 96</v>
          </cell>
          <cell r="H448" t="str">
            <v>51900000 - Costo tiend Bolivar 96</v>
          </cell>
        </row>
        <row r="450">
          <cell r="B450" t="str">
            <v>51902000 - Costo equipo Bolivar 96</v>
          </cell>
          <cell r="C450">
            <v>14418281.779999999</v>
          </cell>
          <cell r="D450">
            <v>593484.94999999995</v>
          </cell>
          <cell r="F450">
            <v>15011766.73</v>
          </cell>
          <cell r="H450" t="str">
            <v>51902000 - Costo equipo Bolivar 96</v>
          </cell>
          <cell r="I450">
            <v>15011766.73</v>
          </cell>
          <cell r="J450">
            <v>579899.84</v>
          </cell>
          <cell r="L450">
            <v>15591666.57</v>
          </cell>
        </row>
        <row r="451">
          <cell r="C451" t="str">
            <v>__________________</v>
          </cell>
          <cell r="D451" t="str">
            <v>__________________</v>
          </cell>
          <cell r="E451" t="str">
            <v>__________________</v>
          </cell>
          <cell r="F451" t="str">
            <v>__________________</v>
          </cell>
          <cell r="I451" t="str">
            <v>__________________</v>
          </cell>
          <cell r="J451" t="str">
            <v>__________________</v>
          </cell>
          <cell r="K451" t="str">
            <v>__________________</v>
          </cell>
          <cell r="L451" t="str">
            <v>__________________</v>
          </cell>
        </row>
        <row r="452">
          <cell r="B452" t="str">
            <v>Total 51900000 - Costo tiend Bolivar 96</v>
          </cell>
          <cell r="C452">
            <v>14418281.779999999</v>
          </cell>
          <cell r="D452">
            <v>593484.94999999995</v>
          </cell>
          <cell r="F452">
            <v>15011766.73</v>
          </cell>
          <cell r="H452" t="str">
            <v>Total 51900000 - Costo tiend Bolivar 96</v>
          </cell>
          <cell r="I452">
            <v>15011766.73</v>
          </cell>
          <cell r="J452">
            <v>579899.84</v>
          </cell>
          <cell r="L452">
            <v>15591666.57</v>
          </cell>
        </row>
        <row r="454">
          <cell r="B454" t="str">
            <v>51700000 - Costo tienda perisur</v>
          </cell>
          <cell r="H454" t="str">
            <v>51700000 - Costo tienda perisur</v>
          </cell>
        </row>
        <row r="456">
          <cell r="B456" t="str">
            <v>51701000 - Costo equipo perisur</v>
          </cell>
          <cell r="C456">
            <v>3076622.44</v>
          </cell>
          <cell r="D456">
            <v>283666.44</v>
          </cell>
          <cell r="F456">
            <v>3360288.88</v>
          </cell>
          <cell r="H456" t="str">
            <v>51701000 - Costo equipo perisur</v>
          </cell>
          <cell r="I456">
            <v>3360288.88</v>
          </cell>
          <cell r="J456">
            <v>230481.87</v>
          </cell>
          <cell r="L456">
            <v>3590770.75</v>
          </cell>
        </row>
        <row r="457">
          <cell r="C457" t="str">
            <v>__________________</v>
          </cell>
          <cell r="D457" t="str">
            <v>__________________</v>
          </cell>
          <cell r="E457" t="str">
            <v>__________________</v>
          </cell>
          <cell r="F457" t="str">
            <v>__________________</v>
          </cell>
          <cell r="I457" t="str">
            <v>__________________</v>
          </cell>
          <cell r="J457" t="str">
            <v>__________________</v>
          </cell>
          <cell r="K457" t="str">
            <v>__________________</v>
          </cell>
          <cell r="L457" t="str">
            <v>__________________</v>
          </cell>
        </row>
        <row r="458">
          <cell r="B458" t="str">
            <v>Total 51700000 - Costo tienda perisur</v>
          </cell>
          <cell r="C458">
            <v>3076622.44</v>
          </cell>
          <cell r="D458">
            <v>283666.44</v>
          </cell>
          <cell r="F458">
            <v>3360288.88</v>
          </cell>
          <cell r="H458" t="str">
            <v>Total 51700000 - Costo tienda perisur</v>
          </cell>
          <cell r="I458">
            <v>3360288.88</v>
          </cell>
          <cell r="J458">
            <v>230481.87</v>
          </cell>
          <cell r="L458">
            <v>3590770.75</v>
          </cell>
        </row>
        <row r="460">
          <cell r="B460" t="str">
            <v>52100000 - Costo tienda Puebla</v>
          </cell>
          <cell r="H460" t="str">
            <v>52100000 - Costo tienda Puebla</v>
          </cell>
        </row>
        <row r="462">
          <cell r="B462" t="str">
            <v>52101000 - Costo equipo Puebla</v>
          </cell>
          <cell r="C462">
            <v>2606016.29</v>
          </cell>
          <cell r="D462">
            <v>147900.54999999999</v>
          </cell>
          <cell r="F462">
            <v>2753916.84</v>
          </cell>
          <cell r="H462" t="str">
            <v>52101000 - Costo equipo Puebla</v>
          </cell>
          <cell r="I462">
            <v>2753916.84</v>
          </cell>
          <cell r="J462">
            <v>150177.56</v>
          </cell>
          <cell r="L462">
            <v>2904094.4</v>
          </cell>
        </row>
        <row r="463">
          <cell r="C463" t="str">
            <v>__________________</v>
          </cell>
          <cell r="D463" t="str">
            <v>__________________</v>
          </cell>
          <cell r="E463" t="str">
            <v>__________________</v>
          </cell>
          <cell r="F463" t="str">
            <v>__________________</v>
          </cell>
          <cell r="I463" t="str">
            <v>__________________</v>
          </cell>
          <cell r="J463" t="str">
            <v>__________________</v>
          </cell>
          <cell r="K463" t="str">
            <v>__________________</v>
          </cell>
          <cell r="L463" t="str">
            <v>__________________</v>
          </cell>
        </row>
        <row r="464">
          <cell r="B464" t="str">
            <v>Total 52100000 - Costo tienda Puebla</v>
          </cell>
          <cell r="C464">
            <v>2606016.29</v>
          </cell>
          <cell r="D464">
            <v>147900.54999999999</v>
          </cell>
          <cell r="F464">
            <v>2753916.84</v>
          </cell>
          <cell r="H464" t="str">
            <v>Total 52100000 - Costo tienda Puebla</v>
          </cell>
          <cell r="I464">
            <v>2753916.84</v>
          </cell>
          <cell r="J464">
            <v>150177.56</v>
          </cell>
          <cell r="L464">
            <v>2904094.4</v>
          </cell>
        </row>
        <row r="466">
          <cell r="B466" t="str">
            <v>52200000 - Costo tienda Cancún</v>
          </cell>
          <cell r="H466" t="str">
            <v>52200000 - Costo tienda Cancún</v>
          </cell>
        </row>
        <row r="468">
          <cell r="B468" t="str">
            <v>52201000 - Costo equipo Cancún</v>
          </cell>
          <cell r="C468">
            <v>1875787.34</v>
          </cell>
          <cell r="D468">
            <v>144134.65</v>
          </cell>
          <cell r="F468">
            <v>2019921.99</v>
          </cell>
          <cell r="H468" t="str">
            <v>52201000 - Costo equipo Cancún</v>
          </cell>
          <cell r="I468">
            <v>2029425.49</v>
          </cell>
          <cell r="J468">
            <v>64339.23</v>
          </cell>
          <cell r="L468">
            <v>2093764.72</v>
          </cell>
        </row>
        <row r="469">
          <cell r="C469" t="str">
            <v>__________________</v>
          </cell>
          <cell r="D469" t="str">
            <v>__________________</v>
          </cell>
          <cell r="E469" t="str">
            <v>__________________</v>
          </cell>
          <cell r="F469" t="str">
            <v>__________________</v>
          </cell>
          <cell r="I469" t="str">
            <v>__________________</v>
          </cell>
          <cell r="J469" t="str">
            <v>__________________</v>
          </cell>
          <cell r="K469" t="str">
            <v>__________________</v>
          </cell>
          <cell r="L469" t="str">
            <v>__________________</v>
          </cell>
        </row>
        <row r="470">
          <cell r="B470" t="str">
            <v>Total 52200000 - Costo tienda Cancún</v>
          </cell>
          <cell r="C470">
            <v>1875787.34</v>
          </cell>
          <cell r="D470">
            <v>144134.65</v>
          </cell>
          <cell r="F470">
            <v>2019921.99</v>
          </cell>
          <cell r="H470" t="str">
            <v>Total 52200000 - Costo tienda Cancún</v>
          </cell>
          <cell r="I470">
            <v>2029425.49</v>
          </cell>
          <cell r="J470">
            <v>64339.23</v>
          </cell>
          <cell r="L470">
            <v>2093764.72</v>
          </cell>
        </row>
        <row r="472">
          <cell r="B472" t="str">
            <v>51200000 - Renta de equipo</v>
          </cell>
          <cell r="H472" t="str">
            <v>51200000 - Renta de equipo</v>
          </cell>
        </row>
        <row r="474">
          <cell r="B474" t="str">
            <v>51201000 - Subarrendamiento de equipo</v>
          </cell>
          <cell r="H474" t="str">
            <v>51201000 - Subarrendamiento de equipo</v>
          </cell>
        </row>
        <row r="475">
          <cell r="B475" t="str">
            <v>51202000 - Técnicos y personal de soporte para renta de equipo</v>
          </cell>
          <cell r="H475" t="str">
            <v>51202000 - Técnicos y personal de soporte para renta de equipo</v>
          </cell>
        </row>
        <row r="476">
          <cell r="C476" t="str">
            <v>__________________</v>
          </cell>
          <cell r="D476" t="str">
            <v>__________________</v>
          </cell>
          <cell r="E476" t="str">
            <v>__________________</v>
          </cell>
          <cell r="F476" t="str">
            <v>__________________</v>
          </cell>
          <cell r="I476" t="str">
            <v>__________________</v>
          </cell>
          <cell r="J476" t="str">
            <v>__________________</v>
          </cell>
          <cell r="K476" t="str">
            <v>__________________</v>
          </cell>
          <cell r="L476" t="str">
            <v>__________________</v>
          </cell>
        </row>
        <row r="477">
          <cell r="B477" t="str">
            <v>Total 51200000 - Renta de equipo</v>
          </cell>
          <cell r="H477" t="str">
            <v>Total 51200000 - Renta de equipo</v>
          </cell>
        </row>
        <row r="479">
          <cell r="B479" t="str">
            <v>51300000 - Refacciones</v>
          </cell>
          <cell r="H479" t="str">
            <v>51300000 - Refacciones</v>
          </cell>
        </row>
        <row r="481">
          <cell r="B481" t="str">
            <v>51301000 - Costo de las refacciones</v>
          </cell>
          <cell r="C481">
            <v>1580785.85</v>
          </cell>
          <cell r="D481">
            <v>15193.1</v>
          </cell>
          <cell r="F481">
            <v>1595978.95</v>
          </cell>
          <cell r="H481" t="str">
            <v>51301000 - Costo de las refacciones</v>
          </cell>
          <cell r="I481">
            <v>1595978.95</v>
          </cell>
          <cell r="J481">
            <v>50514.64</v>
          </cell>
          <cell r="L481">
            <v>1646493.59</v>
          </cell>
        </row>
        <row r="482">
          <cell r="B482" t="str">
            <v>51302000 - Variación de costo de refacciones</v>
          </cell>
          <cell r="H482" t="str">
            <v>51302000 - Variación de costo de refacciones</v>
          </cell>
        </row>
        <row r="484">
          <cell r="B484" t="str">
            <v>51302001 - Variaciones en inventario refacciones</v>
          </cell>
          <cell r="C484">
            <v>4419.01</v>
          </cell>
          <cell r="D484">
            <v>25520.84</v>
          </cell>
          <cell r="E484">
            <v>31393.83</v>
          </cell>
          <cell r="F484">
            <v>-1453.98</v>
          </cell>
          <cell r="H484" t="str">
            <v>51302001 - Variaciones en inventario refacciones</v>
          </cell>
          <cell r="I484">
            <v>-1876.05</v>
          </cell>
          <cell r="L484">
            <v>-1876.05</v>
          </cell>
        </row>
        <row r="485">
          <cell r="B485" t="str">
            <v>51302002 - Diferencias en precio refacciones</v>
          </cell>
          <cell r="C485">
            <v>873.94</v>
          </cell>
          <cell r="F485">
            <v>873.94</v>
          </cell>
          <cell r="H485" t="str">
            <v>51302002 - Diferencias en precio refacciones</v>
          </cell>
          <cell r="I485">
            <v>543.49</v>
          </cell>
          <cell r="L485">
            <v>543.49</v>
          </cell>
        </row>
        <row r="486">
          <cell r="B486" t="str">
            <v>51302003 - Revaloración de Refacciones</v>
          </cell>
          <cell r="H486" t="str">
            <v>51302003 - Revaloración de Refacciones</v>
          </cell>
        </row>
        <row r="487">
          <cell r="C487" t="str">
            <v>__________________</v>
          </cell>
          <cell r="D487" t="str">
            <v>__________________</v>
          </cell>
          <cell r="E487" t="str">
            <v>__________________</v>
          </cell>
          <cell r="F487" t="str">
            <v>__________________</v>
          </cell>
          <cell r="I487" t="str">
            <v>__________________</v>
          </cell>
          <cell r="J487" t="str">
            <v>__________________</v>
          </cell>
          <cell r="K487" t="str">
            <v>__________________</v>
          </cell>
          <cell r="L487" t="str">
            <v>__________________</v>
          </cell>
        </row>
        <row r="488">
          <cell r="B488" t="str">
            <v>Total 51302000 - Variación de costo de refacciones</v>
          </cell>
          <cell r="C488">
            <v>5292.95</v>
          </cell>
          <cell r="D488">
            <v>25520.84</v>
          </cell>
          <cell r="E488">
            <v>31393.83</v>
          </cell>
          <cell r="F488">
            <v>-580.04</v>
          </cell>
          <cell r="H488" t="str">
            <v>Total 51302000 - Variación de costo de refacciones</v>
          </cell>
          <cell r="I488">
            <v>-1332.56</v>
          </cell>
          <cell r="L488">
            <v>-1332.56</v>
          </cell>
        </row>
        <row r="490">
          <cell r="C490" t="str">
            <v>__________________</v>
          </cell>
          <cell r="D490" t="str">
            <v>__________________</v>
          </cell>
          <cell r="E490" t="str">
            <v>__________________</v>
          </cell>
          <cell r="F490" t="str">
            <v>__________________</v>
          </cell>
          <cell r="I490" t="str">
            <v>__________________</v>
          </cell>
          <cell r="J490" t="str">
            <v>__________________</v>
          </cell>
          <cell r="K490" t="str">
            <v>__________________</v>
          </cell>
          <cell r="L490" t="str">
            <v>__________________</v>
          </cell>
        </row>
        <row r="491">
          <cell r="B491" t="str">
            <v>Total 51300000 - Refacciones</v>
          </cell>
          <cell r="C491">
            <v>1586078.8</v>
          </cell>
          <cell r="D491">
            <v>40713.94</v>
          </cell>
          <cell r="E491">
            <v>31393.83</v>
          </cell>
          <cell r="F491">
            <v>1595398.91</v>
          </cell>
          <cell r="H491" t="str">
            <v>Total 51300000 - Refacciones</v>
          </cell>
          <cell r="I491">
            <v>1594646.39</v>
          </cell>
          <cell r="J491">
            <v>50514.64</v>
          </cell>
          <cell r="L491">
            <v>1645161.03</v>
          </cell>
        </row>
        <row r="493">
          <cell r="B493" t="str">
            <v>51602000 - Servicio de reparación externo</v>
          </cell>
          <cell r="H493" t="str">
            <v>51602000 - Servicio de reparación externo</v>
          </cell>
        </row>
        <row r="494">
          <cell r="B494" t="str">
            <v>51601000 - CUENTA INACTIVA Personal de Reparación - Costo de Venta - SERVICIO DE REPARACION</v>
          </cell>
          <cell r="H494" t="str">
            <v>51601000 - CUENTA INACTIVA Personal de Reparación - Costo de Venta - SERVICIO DE REPARACION</v>
          </cell>
        </row>
        <row r="495">
          <cell r="C495" t="str">
            <v>__________________</v>
          </cell>
          <cell r="D495" t="str">
            <v>__________________</v>
          </cell>
          <cell r="E495" t="str">
            <v>__________________</v>
          </cell>
          <cell r="F495" t="str">
            <v>__________________</v>
          </cell>
          <cell r="I495" t="str">
            <v>__________________</v>
          </cell>
          <cell r="J495" t="str">
            <v>__________________</v>
          </cell>
          <cell r="K495" t="str">
            <v>__________________</v>
          </cell>
          <cell r="L495" t="str">
            <v>__________________</v>
          </cell>
        </row>
        <row r="496">
          <cell r="B496" t="str">
            <v>Total 51000000 - COSTO DE VENTAS</v>
          </cell>
          <cell r="C496">
            <v>54203326.409999996</v>
          </cell>
          <cell r="D496">
            <v>2813800.67</v>
          </cell>
          <cell r="E496">
            <v>335761.3</v>
          </cell>
          <cell r="F496">
            <v>56681365.780000001</v>
          </cell>
          <cell r="H496" t="str">
            <v>Total 51000000 - COSTO DE VENTAS</v>
          </cell>
          <cell r="I496">
            <v>57729399.18</v>
          </cell>
          <cell r="J496">
            <v>3390404.96</v>
          </cell>
          <cell r="K496">
            <v>380752.82</v>
          </cell>
          <cell r="L496">
            <v>60739051.32</v>
          </cell>
        </row>
        <row r="497">
          <cell r="C497" t="str">
            <v>__________________</v>
          </cell>
          <cell r="D497" t="str">
            <v>__________________</v>
          </cell>
          <cell r="E497" t="str">
            <v>__________________</v>
          </cell>
          <cell r="F497" t="str">
            <v>__________________</v>
          </cell>
          <cell r="I497" t="str">
            <v>__________________</v>
          </cell>
          <cell r="J497" t="str">
            <v>__________________</v>
          </cell>
          <cell r="K497" t="str">
            <v>__________________</v>
          </cell>
          <cell r="L497" t="str">
            <v>__________________</v>
          </cell>
        </row>
        <row r="498">
          <cell r="B498" t="str">
            <v>Total Costo de Ventas</v>
          </cell>
          <cell r="C498">
            <v>54203326.409999996</v>
          </cell>
          <cell r="D498">
            <v>2813800.67</v>
          </cell>
          <cell r="E498">
            <v>335761.3</v>
          </cell>
          <cell r="F498">
            <v>56681365.780000001</v>
          </cell>
          <cell r="H498" t="str">
            <v>Total Costo de Ventas</v>
          </cell>
          <cell r="I498">
            <v>57729399.18</v>
          </cell>
          <cell r="J498">
            <v>3390404.96</v>
          </cell>
          <cell r="K498">
            <v>380752.82</v>
          </cell>
          <cell r="L498">
            <v>60739051.32</v>
          </cell>
        </row>
        <row r="500">
          <cell r="B500" t="str">
            <v>Gastos</v>
          </cell>
          <cell r="H500" t="str">
            <v>Gastos</v>
          </cell>
        </row>
        <row r="502">
          <cell r="B502" t="str">
            <v>61400000 - Gastos Dirección</v>
          </cell>
          <cell r="H502" t="str">
            <v>61400000 - Gastos Dirección</v>
          </cell>
        </row>
        <row r="504">
          <cell r="B504" t="str">
            <v>61410000 - Personal Dirección</v>
          </cell>
          <cell r="H504" t="str">
            <v>61410000 - Personal Dirección</v>
          </cell>
        </row>
        <row r="506">
          <cell r="B506" t="str">
            <v>61411000 - Remuneraciones</v>
          </cell>
          <cell r="H506" t="str">
            <v>61411000 - Remuneraciones</v>
          </cell>
        </row>
        <row r="508">
          <cell r="B508" t="str">
            <v>61411001 - Asimilados Dirección</v>
          </cell>
          <cell r="C508">
            <v>2643379.0099999998</v>
          </cell>
          <cell r="D508">
            <v>220120.08</v>
          </cell>
          <cell r="F508">
            <v>2863499.09</v>
          </cell>
          <cell r="H508" t="str">
            <v>61411001 - Asimilados Dirección</v>
          </cell>
          <cell r="I508">
            <v>2863499.09</v>
          </cell>
          <cell r="J508">
            <v>220120.08</v>
          </cell>
          <cell r="L508">
            <v>3083619.17</v>
          </cell>
        </row>
        <row r="509">
          <cell r="C509" t="str">
            <v>__________________</v>
          </cell>
          <cell r="D509" t="str">
            <v>__________________</v>
          </cell>
          <cell r="E509" t="str">
            <v>__________________</v>
          </cell>
          <cell r="F509" t="str">
            <v>__________________</v>
          </cell>
          <cell r="I509" t="str">
            <v>__________________</v>
          </cell>
          <cell r="J509" t="str">
            <v>__________________</v>
          </cell>
          <cell r="K509" t="str">
            <v>__________________</v>
          </cell>
          <cell r="L509" t="str">
            <v>__________________</v>
          </cell>
        </row>
        <row r="510">
          <cell r="B510" t="str">
            <v>Total 61411000 - Remuneraciones</v>
          </cell>
          <cell r="C510">
            <v>2643379.0099999998</v>
          </cell>
          <cell r="D510">
            <v>220120.08</v>
          </cell>
          <cell r="F510">
            <v>2863499.09</v>
          </cell>
          <cell r="H510" t="str">
            <v>Total 61411000 - Remuneraciones</v>
          </cell>
          <cell r="I510">
            <v>2863499.09</v>
          </cell>
          <cell r="J510">
            <v>220120.08</v>
          </cell>
          <cell r="L510">
            <v>3083619.17</v>
          </cell>
        </row>
        <row r="512">
          <cell r="B512" t="str">
            <v>61412000 - Prestaciones de ley</v>
          </cell>
          <cell r="H512" t="str">
            <v>61412000 - Prestaciones de ley</v>
          </cell>
        </row>
        <row r="514">
          <cell r="B514" t="str">
            <v>61412005 - Aguinaldo dirección</v>
          </cell>
          <cell r="C514">
            <v>110634.45</v>
          </cell>
          <cell r="F514">
            <v>110634.45</v>
          </cell>
          <cell r="H514" t="str">
            <v>61412005 - Aguinaldo dirección</v>
          </cell>
          <cell r="I514">
            <v>110634.45</v>
          </cell>
          <cell r="L514">
            <v>110634.45</v>
          </cell>
        </row>
        <row r="515">
          <cell r="B515" t="str">
            <v>61412006 - Prima vacacional dirección</v>
          </cell>
          <cell r="C515">
            <v>1040.9100000000001</v>
          </cell>
          <cell r="F515">
            <v>1040.9100000000001</v>
          </cell>
          <cell r="H515" t="str">
            <v>61412006 - Prima vacacional dirección</v>
          </cell>
          <cell r="I515">
            <v>1040.9100000000001</v>
          </cell>
          <cell r="L515">
            <v>1040.9100000000001</v>
          </cell>
        </row>
        <row r="516">
          <cell r="C516" t="str">
            <v>__________________</v>
          </cell>
          <cell r="D516" t="str">
            <v>__________________</v>
          </cell>
          <cell r="E516" t="str">
            <v>__________________</v>
          </cell>
          <cell r="F516" t="str">
            <v>__________________</v>
          </cell>
          <cell r="I516" t="str">
            <v>__________________</v>
          </cell>
          <cell r="J516" t="str">
            <v>__________________</v>
          </cell>
          <cell r="K516" t="str">
            <v>__________________</v>
          </cell>
          <cell r="L516" t="str">
            <v>__________________</v>
          </cell>
        </row>
        <row r="517">
          <cell r="B517" t="str">
            <v>Total 61412000 - Prestaciones de ley</v>
          </cell>
          <cell r="C517">
            <v>111675.36</v>
          </cell>
          <cell r="F517">
            <v>111675.36</v>
          </cell>
          <cell r="H517" t="str">
            <v>Total 61412000 - Prestaciones de ley</v>
          </cell>
          <cell r="I517">
            <v>111675.36</v>
          </cell>
          <cell r="L517">
            <v>111675.36</v>
          </cell>
        </row>
        <row r="519">
          <cell r="B519" t="str">
            <v>61413000 - Prestaciones Superiores</v>
          </cell>
          <cell r="H519" t="str">
            <v>61413000 - Prestaciones Superiores</v>
          </cell>
        </row>
        <row r="521">
          <cell r="B521" t="str">
            <v>61413002 - Gastos medicos mayores dirección</v>
          </cell>
          <cell r="C521">
            <v>20378</v>
          </cell>
          <cell r="D521">
            <v>103664.67</v>
          </cell>
          <cell r="F521">
            <v>124042.67</v>
          </cell>
          <cell r="H521" t="str">
            <v>61413002 - Gastos medicos mayores dirección</v>
          </cell>
          <cell r="I521">
            <v>124042.67</v>
          </cell>
          <cell r="L521">
            <v>124042.67</v>
          </cell>
        </row>
        <row r="522">
          <cell r="B522" t="str">
            <v>61413003 - Seguro de vida dirección</v>
          </cell>
          <cell r="C522">
            <v>146712.85</v>
          </cell>
          <cell r="D522">
            <v>5053.58</v>
          </cell>
          <cell r="F522">
            <v>151766.43</v>
          </cell>
          <cell r="H522" t="str">
            <v>61413003 - Seguro de vida dirección</v>
          </cell>
          <cell r="I522">
            <v>151766.43</v>
          </cell>
          <cell r="J522">
            <v>5053.58</v>
          </cell>
          <cell r="L522">
            <v>156820.01</v>
          </cell>
        </row>
        <row r="523">
          <cell r="C523" t="str">
            <v>__________________</v>
          </cell>
          <cell r="D523" t="str">
            <v>__________________</v>
          </cell>
          <cell r="E523" t="str">
            <v>__________________</v>
          </cell>
          <cell r="F523" t="str">
            <v>__________________</v>
          </cell>
          <cell r="I523" t="str">
            <v>__________________</v>
          </cell>
          <cell r="J523" t="str">
            <v>__________________</v>
          </cell>
          <cell r="K523" t="str">
            <v>__________________</v>
          </cell>
          <cell r="L523" t="str">
            <v>__________________</v>
          </cell>
        </row>
        <row r="524">
          <cell r="B524" t="str">
            <v>Total 61413000 - Prestaciones Superiores</v>
          </cell>
          <cell r="C524">
            <v>167090.85</v>
          </cell>
          <cell r="D524">
            <v>108718.25</v>
          </cell>
          <cell r="F524">
            <v>275809.09999999998</v>
          </cell>
          <cell r="H524" t="str">
            <v>Total 61413000 - Prestaciones Superiores</v>
          </cell>
          <cell r="I524">
            <v>275809.09999999998</v>
          </cell>
          <cell r="J524">
            <v>5053.58</v>
          </cell>
          <cell r="L524">
            <v>280862.68</v>
          </cell>
        </row>
        <row r="526">
          <cell r="B526" t="str">
            <v>61414000 - Herramientas</v>
          </cell>
          <cell r="H526" t="str">
            <v>61414000 - Herramientas</v>
          </cell>
        </row>
        <row r="528">
          <cell r="B528" t="str">
            <v>61414001 - Gasolina Dirección</v>
          </cell>
          <cell r="C528">
            <v>51517.36</v>
          </cell>
          <cell r="D528">
            <v>8124.22</v>
          </cell>
          <cell r="F528">
            <v>59641.58</v>
          </cell>
          <cell r="H528" t="str">
            <v>61414001 - Gasolina Dirección</v>
          </cell>
          <cell r="I528">
            <v>62175.33</v>
          </cell>
          <cell r="J528">
            <v>5840.85</v>
          </cell>
          <cell r="L528">
            <v>68016.179999999993</v>
          </cell>
        </row>
        <row r="529">
          <cell r="B529" t="str">
            <v>61414002 - Telefono Dirección</v>
          </cell>
          <cell r="C529">
            <v>40911.32</v>
          </cell>
          <cell r="D529">
            <v>1250.6500000000001</v>
          </cell>
          <cell r="F529">
            <v>42161.97</v>
          </cell>
          <cell r="H529" t="str">
            <v>61414002 - Telefono Dirección</v>
          </cell>
          <cell r="I529">
            <v>42161.97</v>
          </cell>
          <cell r="J529">
            <v>1880.16</v>
          </cell>
          <cell r="L529">
            <v>44042.13</v>
          </cell>
        </row>
        <row r="530">
          <cell r="C530" t="str">
            <v>__________________</v>
          </cell>
          <cell r="D530" t="str">
            <v>__________________</v>
          </cell>
          <cell r="E530" t="str">
            <v>__________________</v>
          </cell>
          <cell r="F530" t="str">
            <v>__________________</v>
          </cell>
          <cell r="I530" t="str">
            <v>__________________</v>
          </cell>
          <cell r="J530" t="str">
            <v>__________________</v>
          </cell>
          <cell r="K530" t="str">
            <v>__________________</v>
          </cell>
          <cell r="L530" t="str">
            <v>__________________</v>
          </cell>
        </row>
        <row r="531">
          <cell r="B531" t="str">
            <v>Total 61414000 - Herramientas</v>
          </cell>
          <cell r="C531">
            <v>92428.68</v>
          </cell>
          <cell r="D531">
            <v>9374.8700000000008</v>
          </cell>
          <cell r="F531">
            <v>101803.55</v>
          </cell>
          <cell r="H531" t="str">
            <v>Total 61414000 - Herramientas</v>
          </cell>
          <cell r="I531">
            <v>104337.3</v>
          </cell>
          <cell r="J531">
            <v>7721.01</v>
          </cell>
          <cell r="L531">
            <v>112058.31</v>
          </cell>
        </row>
        <row r="533">
          <cell r="C533" t="str">
            <v>__________________</v>
          </cell>
          <cell r="D533" t="str">
            <v>__________________</v>
          </cell>
          <cell r="E533" t="str">
            <v>__________________</v>
          </cell>
          <cell r="F533" t="str">
            <v>__________________</v>
          </cell>
          <cell r="I533" t="str">
            <v>__________________</v>
          </cell>
          <cell r="J533" t="str">
            <v>__________________</v>
          </cell>
          <cell r="K533" t="str">
            <v>__________________</v>
          </cell>
          <cell r="L533" t="str">
            <v>__________________</v>
          </cell>
        </row>
        <row r="534">
          <cell r="B534" t="str">
            <v>Total 61410000 - Personal Dirección</v>
          </cell>
          <cell r="C534">
            <v>3014573.9</v>
          </cell>
          <cell r="D534">
            <v>338213.2</v>
          </cell>
          <cell r="F534">
            <v>3352787.1</v>
          </cell>
          <cell r="H534" t="str">
            <v>Total 61410000 - Personal Dirección</v>
          </cell>
          <cell r="I534">
            <v>3355320.85</v>
          </cell>
          <cell r="J534">
            <v>232894.67</v>
          </cell>
          <cell r="L534">
            <v>3588215.52</v>
          </cell>
        </row>
        <row r="536">
          <cell r="C536" t="str">
            <v>__________________</v>
          </cell>
          <cell r="D536" t="str">
            <v>__________________</v>
          </cell>
          <cell r="E536" t="str">
            <v>__________________</v>
          </cell>
          <cell r="F536" t="str">
            <v>__________________</v>
          </cell>
          <cell r="I536" t="str">
            <v>__________________</v>
          </cell>
          <cell r="J536" t="str">
            <v>__________________</v>
          </cell>
          <cell r="K536" t="str">
            <v>__________________</v>
          </cell>
          <cell r="L536" t="str">
            <v>__________________</v>
          </cell>
        </row>
        <row r="537">
          <cell r="B537" t="str">
            <v>Total 61400000 - Gastos Dirección</v>
          </cell>
          <cell r="C537">
            <v>3014573.9</v>
          </cell>
          <cell r="D537">
            <v>338213.2</v>
          </cell>
          <cell r="F537">
            <v>3352787.1</v>
          </cell>
          <cell r="H537" t="str">
            <v>Total 61400000 - Gastos Dirección</v>
          </cell>
          <cell r="I537">
            <v>3355320.85</v>
          </cell>
          <cell r="J537">
            <v>232894.67</v>
          </cell>
          <cell r="L537">
            <v>3588215.52</v>
          </cell>
        </row>
        <row r="539">
          <cell r="B539" t="str">
            <v>61000000 - Gastos de Administración</v>
          </cell>
          <cell r="H539" t="str">
            <v>61000000 - Gastos de Administración</v>
          </cell>
        </row>
        <row r="541">
          <cell r="B541" t="str">
            <v>61300000 - Personal de administración</v>
          </cell>
          <cell r="H541" t="str">
            <v>61300000 - Personal de administración</v>
          </cell>
        </row>
        <row r="543">
          <cell r="B543" t="str">
            <v>61301000 - Remuneraciones</v>
          </cell>
          <cell r="H543" t="str">
            <v>61301000 - Remuneraciones</v>
          </cell>
        </row>
        <row r="545">
          <cell r="B545" t="str">
            <v>61301001 - Sueldos administración</v>
          </cell>
          <cell r="C545">
            <v>1763139.73</v>
          </cell>
          <cell r="D545">
            <v>67924.7</v>
          </cell>
          <cell r="F545">
            <v>1831064.43</v>
          </cell>
          <cell r="H545" t="str">
            <v>61301001 - Sueldos administración</v>
          </cell>
          <cell r="I545">
            <v>1831064.43</v>
          </cell>
          <cell r="J545">
            <v>60457.7</v>
          </cell>
          <cell r="L545">
            <v>1891522.13</v>
          </cell>
        </row>
        <row r="546">
          <cell r="B546" t="str">
            <v>61301002 - Honorarios administración</v>
          </cell>
          <cell r="C546">
            <v>494500</v>
          </cell>
          <cell r="D546">
            <v>15800</v>
          </cell>
          <cell r="F546">
            <v>510300</v>
          </cell>
          <cell r="H546" t="str">
            <v>61301002 - Honorarios administración</v>
          </cell>
          <cell r="I546">
            <v>526100</v>
          </cell>
          <cell r="J546">
            <v>15800</v>
          </cell>
          <cell r="L546">
            <v>541900</v>
          </cell>
        </row>
        <row r="547">
          <cell r="B547" t="str">
            <v>61301003 - Consultoría admnistrativa</v>
          </cell>
          <cell r="C547">
            <v>488729.15</v>
          </cell>
          <cell r="D547">
            <v>88912.24</v>
          </cell>
          <cell r="F547">
            <v>577641.39</v>
          </cell>
          <cell r="H547" t="str">
            <v>61301003 - Consultoría admnistrativa</v>
          </cell>
          <cell r="I547">
            <v>577641.39</v>
          </cell>
          <cell r="J547">
            <v>148338.32999999999</v>
          </cell>
          <cell r="L547">
            <v>725979.72</v>
          </cell>
        </row>
        <row r="548">
          <cell r="B548" t="str">
            <v>61301009 - Asimilados administración</v>
          </cell>
          <cell r="H548" t="str">
            <v>61301009 - Asimilados administración</v>
          </cell>
        </row>
        <row r="549">
          <cell r="C549" t="str">
            <v>__________________</v>
          </cell>
          <cell r="D549" t="str">
            <v>__________________</v>
          </cell>
          <cell r="E549" t="str">
            <v>__________________</v>
          </cell>
          <cell r="F549" t="str">
            <v>__________________</v>
          </cell>
          <cell r="I549" t="str">
            <v>__________________</v>
          </cell>
          <cell r="J549" t="str">
            <v>__________________</v>
          </cell>
          <cell r="K549" t="str">
            <v>__________________</v>
          </cell>
          <cell r="L549" t="str">
            <v>__________________</v>
          </cell>
        </row>
        <row r="550">
          <cell r="B550" t="str">
            <v>Total 61301000 - Remuneraciones</v>
          </cell>
          <cell r="C550">
            <v>2746368.88</v>
          </cell>
          <cell r="D550">
            <v>172636.94</v>
          </cell>
          <cell r="F550">
            <v>2919005.82</v>
          </cell>
          <cell r="H550" t="str">
            <v>Total 61301000 - Remuneraciones</v>
          </cell>
          <cell r="I550">
            <v>2934805.82</v>
          </cell>
          <cell r="J550">
            <v>224596.03</v>
          </cell>
          <cell r="L550">
            <v>3159401.85</v>
          </cell>
        </row>
        <row r="552">
          <cell r="B552" t="str">
            <v>61301200 - Prestaciones de ley</v>
          </cell>
          <cell r="H552" t="str">
            <v>61301200 - Prestaciones de ley</v>
          </cell>
        </row>
        <row r="554">
          <cell r="B554" t="str">
            <v>61301004 - IMSS Administracion</v>
          </cell>
          <cell r="C554">
            <v>126658.12</v>
          </cell>
          <cell r="D554">
            <v>5879.11</v>
          </cell>
          <cell r="F554">
            <v>132537.23000000001</v>
          </cell>
          <cell r="H554" t="str">
            <v>61301004 - IMSS Administracion</v>
          </cell>
          <cell r="I554">
            <v>132537.23000000001</v>
          </cell>
          <cell r="L554">
            <v>132537.23000000001</v>
          </cell>
        </row>
        <row r="555">
          <cell r="B555" t="str">
            <v>61301005 - SAR Administracion</v>
          </cell>
          <cell r="C555">
            <v>106591.67999999999</v>
          </cell>
          <cell r="F555">
            <v>106591.67999999999</v>
          </cell>
          <cell r="H555" t="str">
            <v>61301005 - SAR Administracion</v>
          </cell>
          <cell r="I555">
            <v>106591.67999999999</v>
          </cell>
          <cell r="L555">
            <v>106591.67999999999</v>
          </cell>
        </row>
        <row r="556">
          <cell r="B556" t="str">
            <v>61301006 - INFONAVIT Administracion</v>
          </cell>
          <cell r="C556">
            <v>88229.14</v>
          </cell>
          <cell r="F556">
            <v>88229.14</v>
          </cell>
          <cell r="H556" t="str">
            <v>61301006 - INFONAVIT Administracion</v>
          </cell>
          <cell r="I556">
            <v>88229.14</v>
          </cell>
          <cell r="L556">
            <v>88229.14</v>
          </cell>
        </row>
        <row r="557">
          <cell r="B557" t="str">
            <v>61301007 - Impuesto s/ nomina Administracion</v>
          </cell>
          <cell r="C557">
            <v>44650.62</v>
          </cell>
          <cell r="F557">
            <v>44650.62</v>
          </cell>
          <cell r="H557" t="str">
            <v>61301007 - Impuesto s/ nomina Administracion</v>
          </cell>
          <cell r="I557">
            <v>44650.62</v>
          </cell>
          <cell r="L557">
            <v>44650.62</v>
          </cell>
        </row>
        <row r="558">
          <cell r="B558" t="str">
            <v>61301010 - Aguinaldo administración</v>
          </cell>
          <cell r="C558">
            <v>69016.08</v>
          </cell>
          <cell r="F558">
            <v>69016.08</v>
          </cell>
          <cell r="H558" t="str">
            <v>61301010 - Aguinaldo administración</v>
          </cell>
          <cell r="I558">
            <v>69016.08</v>
          </cell>
          <cell r="L558">
            <v>69016.08</v>
          </cell>
        </row>
        <row r="559">
          <cell r="B559" t="str">
            <v>61301011 - Prima vacacional administración</v>
          </cell>
          <cell r="C559">
            <v>24474.57</v>
          </cell>
          <cell r="D559">
            <v>690.78</v>
          </cell>
          <cell r="F559">
            <v>25165.35</v>
          </cell>
          <cell r="H559" t="str">
            <v>61301011 - Prima vacacional administración</v>
          </cell>
          <cell r="I559">
            <v>25165.35</v>
          </cell>
          <cell r="L559">
            <v>25165.35</v>
          </cell>
        </row>
        <row r="560">
          <cell r="C560" t="str">
            <v>__________________</v>
          </cell>
          <cell r="D560" t="str">
            <v>__________________</v>
          </cell>
          <cell r="E560" t="str">
            <v>__________________</v>
          </cell>
          <cell r="F560" t="str">
            <v>__________________</v>
          </cell>
          <cell r="I560" t="str">
            <v>__________________</v>
          </cell>
          <cell r="J560" t="str">
            <v>__________________</v>
          </cell>
          <cell r="K560" t="str">
            <v>__________________</v>
          </cell>
          <cell r="L560" t="str">
            <v>__________________</v>
          </cell>
        </row>
        <row r="561">
          <cell r="B561" t="str">
            <v>Total 61301200 - Prestaciones de ley</v>
          </cell>
          <cell r="C561">
            <v>459620.21</v>
          </cell>
          <cell r="D561">
            <v>6569.89</v>
          </cell>
          <cell r="F561">
            <v>466190.1</v>
          </cell>
          <cell r="H561" t="str">
            <v>Total 61301200 - Prestaciones de ley</v>
          </cell>
          <cell r="I561">
            <v>466190.1</v>
          </cell>
          <cell r="L561">
            <v>466190.1</v>
          </cell>
        </row>
        <row r="563">
          <cell r="B563" t="str">
            <v>61301300 - Prestaciones Superiores</v>
          </cell>
          <cell r="H563" t="str">
            <v>61301300 - Prestaciones Superiores</v>
          </cell>
        </row>
        <row r="565">
          <cell r="B565" t="str">
            <v>61301012 - Despensa administración</v>
          </cell>
          <cell r="C565">
            <v>64213.9</v>
          </cell>
          <cell r="F565">
            <v>64213.9</v>
          </cell>
          <cell r="H565" t="str">
            <v>61301012 - Despensa administración</v>
          </cell>
          <cell r="I565">
            <v>64213.9</v>
          </cell>
          <cell r="L565">
            <v>64213.9</v>
          </cell>
        </row>
        <row r="566">
          <cell r="B566" t="str">
            <v>61301008 - Gastos medicos mayores administración</v>
          </cell>
          <cell r="C566">
            <v>27216.14</v>
          </cell>
          <cell r="D566">
            <v>852.75</v>
          </cell>
          <cell r="F566">
            <v>28068.89</v>
          </cell>
          <cell r="H566" t="str">
            <v>61301008 - Gastos medicos mayores administración</v>
          </cell>
          <cell r="I566">
            <v>28068.89</v>
          </cell>
          <cell r="L566">
            <v>28068.89</v>
          </cell>
        </row>
        <row r="567">
          <cell r="B567" t="str">
            <v>61301013 - Seguro de vida administración</v>
          </cell>
          <cell r="C567">
            <v>905.52</v>
          </cell>
          <cell r="D567">
            <v>159.19</v>
          </cell>
          <cell r="F567">
            <v>1064.71</v>
          </cell>
          <cell r="H567" t="str">
            <v>61301013 - Seguro de vida administración</v>
          </cell>
          <cell r="I567">
            <v>1064.71</v>
          </cell>
          <cell r="J567">
            <v>159.19</v>
          </cell>
          <cell r="L567">
            <v>1223.9000000000001</v>
          </cell>
        </row>
        <row r="568">
          <cell r="C568" t="str">
            <v>__________________</v>
          </cell>
          <cell r="D568" t="str">
            <v>__________________</v>
          </cell>
          <cell r="E568" t="str">
            <v>__________________</v>
          </cell>
          <cell r="F568" t="str">
            <v>__________________</v>
          </cell>
          <cell r="I568" t="str">
            <v>__________________</v>
          </cell>
          <cell r="J568" t="str">
            <v>__________________</v>
          </cell>
          <cell r="K568" t="str">
            <v>__________________</v>
          </cell>
          <cell r="L568" t="str">
            <v>__________________</v>
          </cell>
        </row>
        <row r="569">
          <cell r="B569" t="str">
            <v>Total 61301300 - Prestaciones Superiores</v>
          </cell>
          <cell r="C569">
            <v>92335.56</v>
          </cell>
          <cell r="D569">
            <v>1011.94</v>
          </cell>
          <cell r="F569">
            <v>93347.5</v>
          </cell>
          <cell r="H569" t="str">
            <v>Total 61301300 - Prestaciones Superiores</v>
          </cell>
          <cell r="I569">
            <v>93347.5</v>
          </cell>
          <cell r="J569">
            <v>159.19</v>
          </cell>
          <cell r="L569">
            <v>93506.69</v>
          </cell>
        </row>
        <row r="571">
          <cell r="B571" t="str">
            <v>61301400 - Herramientas</v>
          </cell>
          <cell r="H571" t="str">
            <v>61301400 - Herramientas</v>
          </cell>
        </row>
        <row r="573">
          <cell r="B573" t="str">
            <v>61301014 - Gasolina Administración</v>
          </cell>
          <cell r="C573">
            <v>14338.41</v>
          </cell>
          <cell r="F573">
            <v>14338.41</v>
          </cell>
          <cell r="H573" t="str">
            <v>61301014 - Gasolina Administración</v>
          </cell>
          <cell r="I573">
            <v>14338.41</v>
          </cell>
          <cell r="L573">
            <v>14338.41</v>
          </cell>
        </row>
        <row r="574">
          <cell r="B574" t="str">
            <v>61301015 - Telefono Administración</v>
          </cell>
          <cell r="C574">
            <v>2104.27</v>
          </cell>
          <cell r="F574">
            <v>2104.27</v>
          </cell>
          <cell r="H574" t="str">
            <v>61301015 - Telefono Administración</v>
          </cell>
          <cell r="I574">
            <v>2104.27</v>
          </cell>
          <cell r="L574">
            <v>2104.27</v>
          </cell>
        </row>
        <row r="575">
          <cell r="B575" t="str">
            <v>61301016 - Uniformes Administración</v>
          </cell>
          <cell r="C575">
            <v>3075</v>
          </cell>
          <cell r="F575">
            <v>3075</v>
          </cell>
          <cell r="H575" t="str">
            <v>61301016 - Uniformes Administración</v>
          </cell>
          <cell r="I575">
            <v>3075</v>
          </cell>
          <cell r="L575">
            <v>3075</v>
          </cell>
        </row>
        <row r="576">
          <cell r="C576" t="str">
            <v>__________________</v>
          </cell>
          <cell r="D576" t="str">
            <v>__________________</v>
          </cell>
          <cell r="E576" t="str">
            <v>__________________</v>
          </cell>
          <cell r="F576" t="str">
            <v>__________________</v>
          </cell>
          <cell r="I576" t="str">
            <v>__________________</v>
          </cell>
          <cell r="J576" t="str">
            <v>__________________</v>
          </cell>
          <cell r="K576" t="str">
            <v>__________________</v>
          </cell>
          <cell r="L576" t="str">
            <v>__________________</v>
          </cell>
        </row>
        <row r="577">
          <cell r="B577" t="str">
            <v>Total 61301400 - Herramientas</v>
          </cell>
          <cell r="C577">
            <v>19517.68</v>
          </cell>
          <cell r="F577">
            <v>19517.68</v>
          </cell>
          <cell r="H577" t="str">
            <v>Total 61301400 - Herramientas</v>
          </cell>
          <cell r="I577">
            <v>19517.68</v>
          </cell>
          <cell r="L577">
            <v>19517.68</v>
          </cell>
        </row>
        <row r="579">
          <cell r="B579" t="str">
            <v>61301500 - Gratificaciones</v>
          </cell>
          <cell r="H579" t="str">
            <v>61301500 - Gratificaciones</v>
          </cell>
        </row>
        <row r="581">
          <cell r="B581" t="str">
            <v>61301017 - Bono administracón</v>
          </cell>
          <cell r="C581">
            <v>1500</v>
          </cell>
          <cell r="F581">
            <v>1500</v>
          </cell>
          <cell r="H581" t="str">
            <v>61301017 - Bono administracón</v>
          </cell>
          <cell r="I581">
            <v>1500</v>
          </cell>
          <cell r="L581">
            <v>1500</v>
          </cell>
        </row>
        <row r="582">
          <cell r="C582" t="str">
            <v>__________________</v>
          </cell>
          <cell r="D582" t="str">
            <v>__________________</v>
          </cell>
          <cell r="E582" t="str">
            <v>__________________</v>
          </cell>
          <cell r="F582" t="str">
            <v>__________________</v>
          </cell>
          <cell r="I582" t="str">
            <v>__________________</v>
          </cell>
          <cell r="J582" t="str">
            <v>__________________</v>
          </cell>
          <cell r="K582" t="str">
            <v>__________________</v>
          </cell>
          <cell r="L582" t="str">
            <v>__________________</v>
          </cell>
        </row>
        <row r="583">
          <cell r="B583" t="str">
            <v>Total 61301500 - Gratificaciones</v>
          </cell>
          <cell r="C583">
            <v>1500</v>
          </cell>
          <cell r="F583">
            <v>1500</v>
          </cell>
          <cell r="H583" t="str">
            <v>Total 61301500 - Gratificaciones</v>
          </cell>
          <cell r="I583">
            <v>1500</v>
          </cell>
          <cell r="L583">
            <v>1500</v>
          </cell>
        </row>
        <row r="585">
          <cell r="C585" t="str">
            <v>__________________</v>
          </cell>
          <cell r="D585" t="str">
            <v>__________________</v>
          </cell>
          <cell r="E585" t="str">
            <v>__________________</v>
          </cell>
          <cell r="F585" t="str">
            <v>__________________</v>
          </cell>
          <cell r="I585" t="str">
            <v>__________________</v>
          </cell>
          <cell r="J585" t="str">
            <v>__________________</v>
          </cell>
          <cell r="K585" t="str">
            <v>__________________</v>
          </cell>
          <cell r="L585" t="str">
            <v>__________________</v>
          </cell>
        </row>
        <row r="586">
          <cell r="B586" t="str">
            <v>Total 61300000 - Personal de administración</v>
          </cell>
          <cell r="C586">
            <v>3319342.33</v>
          </cell>
          <cell r="D586">
            <v>180218.77</v>
          </cell>
          <cell r="F586">
            <v>3499561.1</v>
          </cell>
          <cell r="H586" t="str">
            <v>Total 61300000 - Personal de administración</v>
          </cell>
          <cell r="I586">
            <v>3515361.1</v>
          </cell>
          <cell r="J586">
            <v>224755.22</v>
          </cell>
          <cell r="L586">
            <v>3740116.32</v>
          </cell>
        </row>
        <row r="588">
          <cell r="B588" t="str">
            <v>61302000 - Herramientas administrativas</v>
          </cell>
          <cell r="H588" t="str">
            <v>61302000 - Herramientas administrativas</v>
          </cell>
        </row>
        <row r="590">
          <cell r="B590" t="str">
            <v>61302100 - Sofware administrativo</v>
          </cell>
          <cell r="H590" t="str">
            <v>61302100 - Sofware administrativo</v>
          </cell>
        </row>
        <row r="592">
          <cell r="B592" t="str">
            <v>61302001 - Soporte y programación</v>
          </cell>
          <cell r="H592" t="str">
            <v>61302001 - Soporte y programación</v>
          </cell>
          <cell r="J592">
            <v>38367.589999999997</v>
          </cell>
          <cell r="L592">
            <v>38367.589999999997</v>
          </cell>
        </row>
        <row r="593">
          <cell r="B593" t="str">
            <v>61302002 - Mantenimiento software</v>
          </cell>
          <cell r="C593">
            <v>176444.22</v>
          </cell>
          <cell r="D593">
            <v>3835.82</v>
          </cell>
          <cell r="F593">
            <v>180280.04</v>
          </cell>
          <cell r="H593" t="str">
            <v>61302002 - Mantenimiento software</v>
          </cell>
          <cell r="I593">
            <v>180280.04</v>
          </cell>
          <cell r="J593">
            <v>2503.2600000000002</v>
          </cell>
          <cell r="L593">
            <v>182783.3</v>
          </cell>
        </row>
        <row r="594">
          <cell r="B594" t="str">
            <v>61302003 - Compra de licencias para software</v>
          </cell>
          <cell r="C594">
            <v>15271.95</v>
          </cell>
          <cell r="F594">
            <v>15271.95</v>
          </cell>
          <cell r="H594" t="str">
            <v>61302003 - Compra de licencias para software</v>
          </cell>
          <cell r="I594">
            <v>15271.95</v>
          </cell>
          <cell r="L594">
            <v>15271.95</v>
          </cell>
        </row>
        <row r="595">
          <cell r="C595" t="str">
            <v>__________________</v>
          </cell>
          <cell r="D595" t="str">
            <v>__________________</v>
          </cell>
          <cell r="E595" t="str">
            <v>__________________</v>
          </cell>
          <cell r="F595" t="str">
            <v>__________________</v>
          </cell>
          <cell r="I595" t="str">
            <v>__________________</v>
          </cell>
          <cell r="J595" t="str">
            <v>__________________</v>
          </cell>
          <cell r="K595" t="str">
            <v>__________________</v>
          </cell>
          <cell r="L595" t="str">
            <v>__________________</v>
          </cell>
        </row>
        <row r="596">
          <cell r="B596" t="str">
            <v>Total 61302100 - Sofware administrativo</v>
          </cell>
          <cell r="C596">
            <v>191716.17</v>
          </cell>
          <cell r="D596">
            <v>3835.82</v>
          </cell>
          <cell r="F596">
            <v>195551.99</v>
          </cell>
          <cell r="H596" t="str">
            <v>Total 61302100 - Sofware administrativo</v>
          </cell>
          <cell r="I596">
            <v>195551.99</v>
          </cell>
          <cell r="J596">
            <v>40870.85</v>
          </cell>
          <cell r="L596">
            <v>236422.84</v>
          </cell>
        </row>
        <row r="598">
          <cell r="C598" t="str">
            <v>__________________</v>
          </cell>
          <cell r="D598" t="str">
            <v>__________________</v>
          </cell>
          <cell r="E598" t="str">
            <v>__________________</v>
          </cell>
          <cell r="F598" t="str">
            <v>__________________</v>
          </cell>
          <cell r="I598" t="str">
            <v>__________________</v>
          </cell>
          <cell r="J598" t="str">
            <v>__________________</v>
          </cell>
          <cell r="K598" t="str">
            <v>__________________</v>
          </cell>
          <cell r="L598" t="str">
            <v>__________________</v>
          </cell>
        </row>
        <row r="599">
          <cell r="B599" t="str">
            <v>Total 61302000 - Herramientas administrativas</v>
          </cell>
          <cell r="C599">
            <v>191716.17</v>
          </cell>
          <cell r="D599">
            <v>3835.82</v>
          </cell>
          <cell r="F599">
            <v>195551.99</v>
          </cell>
          <cell r="H599" t="str">
            <v>Total 61302000 - Herramientas administrativas</v>
          </cell>
          <cell r="I599">
            <v>195551.99</v>
          </cell>
          <cell r="J599">
            <v>40870.85</v>
          </cell>
          <cell r="L599">
            <v>236422.84</v>
          </cell>
        </row>
        <row r="601">
          <cell r="B601" t="str">
            <v>61303000 - Depreciaciones y Amortizaciones</v>
          </cell>
          <cell r="H601" t="str">
            <v>61303000 - Depreciaciones y Amortizaciones</v>
          </cell>
        </row>
        <row r="603">
          <cell r="B603" t="str">
            <v>61303100 - Depresiaciones equipo administrativo</v>
          </cell>
          <cell r="H603" t="str">
            <v>61303100 - Depresiaciones equipo administrativo</v>
          </cell>
        </row>
        <row r="605">
          <cell r="B605" t="str">
            <v>61303002 - Depreciación mobiliario de oficina</v>
          </cell>
          <cell r="C605">
            <v>27286.2</v>
          </cell>
          <cell r="D605">
            <v>2273.85</v>
          </cell>
          <cell r="F605">
            <v>29560.05</v>
          </cell>
          <cell r="H605" t="str">
            <v>61303002 - Depreciación mobiliario de oficina</v>
          </cell>
          <cell r="I605">
            <v>29560.05</v>
          </cell>
          <cell r="J605">
            <v>2273.85</v>
          </cell>
          <cell r="L605">
            <v>31833.9</v>
          </cell>
        </row>
        <row r="606">
          <cell r="B606" t="str">
            <v>61303001 - Depreciación equipo de cómputo</v>
          </cell>
          <cell r="C606">
            <v>59690.46</v>
          </cell>
          <cell r="D606">
            <v>5931.15</v>
          </cell>
          <cell r="F606">
            <v>65621.61</v>
          </cell>
          <cell r="H606" t="str">
            <v>61303001 - Depreciación equipo de cómputo</v>
          </cell>
          <cell r="I606">
            <v>65621.61</v>
          </cell>
          <cell r="J606">
            <v>5931.15</v>
          </cell>
          <cell r="L606">
            <v>71552.759999999995</v>
          </cell>
        </row>
        <row r="607">
          <cell r="C607" t="str">
            <v>__________________</v>
          </cell>
          <cell r="D607" t="str">
            <v>__________________</v>
          </cell>
          <cell r="E607" t="str">
            <v>__________________</v>
          </cell>
          <cell r="F607" t="str">
            <v>__________________</v>
          </cell>
          <cell r="I607" t="str">
            <v>__________________</v>
          </cell>
          <cell r="J607" t="str">
            <v>__________________</v>
          </cell>
          <cell r="K607" t="str">
            <v>__________________</v>
          </cell>
          <cell r="L607" t="str">
            <v>__________________</v>
          </cell>
        </row>
        <row r="608">
          <cell r="B608" t="str">
            <v>Total 61303100 - Depresiaciones equipo administrativo</v>
          </cell>
          <cell r="C608">
            <v>86976.66</v>
          </cell>
          <cell r="D608">
            <v>8205</v>
          </cell>
          <cell r="F608">
            <v>95181.66</v>
          </cell>
          <cell r="H608" t="str">
            <v>Total 61303100 - Depresiaciones equipo administrativo</v>
          </cell>
          <cell r="I608">
            <v>95181.66</v>
          </cell>
          <cell r="J608">
            <v>8205</v>
          </cell>
          <cell r="L608">
            <v>103386.66</v>
          </cell>
        </row>
        <row r="610">
          <cell r="C610" t="str">
            <v>__________________</v>
          </cell>
          <cell r="D610" t="str">
            <v>__________________</v>
          </cell>
          <cell r="E610" t="str">
            <v>__________________</v>
          </cell>
          <cell r="F610" t="str">
            <v>__________________</v>
          </cell>
          <cell r="I610" t="str">
            <v>__________________</v>
          </cell>
          <cell r="J610" t="str">
            <v>__________________</v>
          </cell>
          <cell r="K610" t="str">
            <v>__________________</v>
          </cell>
          <cell r="L610" t="str">
            <v>__________________</v>
          </cell>
        </row>
        <row r="611">
          <cell r="B611" t="str">
            <v>Total 61303000 - Depreciaciones y Amortizaciones</v>
          </cell>
          <cell r="C611">
            <v>86976.66</v>
          </cell>
          <cell r="D611">
            <v>8205</v>
          </cell>
          <cell r="F611">
            <v>95181.66</v>
          </cell>
          <cell r="H611" t="str">
            <v>Total 61303000 - Depreciaciones y Amortizaciones</v>
          </cell>
          <cell r="I611">
            <v>95181.66</v>
          </cell>
          <cell r="J611">
            <v>8205</v>
          </cell>
          <cell r="L611">
            <v>103386.66</v>
          </cell>
        </row>
        <row r="613">
          <cell r="B613" t="str">
            <v>61304000 - Gastos de Oficinas</v>
          </cell>
          <cell r="H613" t="str">
            <v>61304000 - Gastos de Oficinas</v>
          </cell>
        </row>
        <row r="615">
          <cell r="B615" t="str">
            <v>61304100 - Oficinas</v>
          </cell>
          <cell r="H615" t="str">
            <v>61304100 - Oficinas</v>
          </cell>
        </row>
        <row r="617">
          <cell r="B617" t="str">
            <v>61601001 - Renta oficinas</v>
          </cell>
          <cell r="C617">
            <v>1545833.53</v>
          </cell>
          <cell r="D617">
            <v>99974</v>
          </cell>
          <cell r="F617">
            <v>1645807.53</v>
          </cell>
          <cell r="H617" t="str">
            <v>61601001 - Renta oficinas</v>
          </cell>
          <cell r="I617">
            <v>1645807.53</v>
          </cell>
          <cell r="J617">
            <v>99974</v>
          </cell>
          <cell r="L617">
            <v>1745781.53</v>
          </cell>
        </row>
        <row r="618">
          <cell r="B618" t="str">
            <v>61601002 - Teléfono e internet oficina</v>
          </cell>
          <cell r="C618">
            <v>44026.31</v>
          </cell>
          <cell r="D618">
            <v>1287</v>
          </cell>
          <cell r="F618">
            <v>45313.31</v>
          </cell>
          <cell r="H618" t="str">
            <v>61601002 - Teléfono e internet oficina</v>
          </cell>
          <cell r="I618">
            <v>45313.31</v>
          </cell>
          <cell r="J618">
            <v>1287</v>
          </cell>
          <cell r="L618">
            <v>46600.31</v>
          </cell>
        </row>
        <row r="619">
          <cell r="B619" t="str">
            <v>61601003 - Alarma oficina</v>
          </cell>
          <cell r="C619">
            <v>8467.6200000000008</v>
          </cell>
          <cell r="F619">
            <v>8467.6200000000008</v>
          </cell>
          <cell r="H619" t="str">
            <v>61601003 - Alarma oficina</v>
          </cell>
          <cell r="I619">
            <v>8467.6200000000008</v>
          </cell>
          <cell r="L619">
            <v>8467.6200000000008</v>
          </cell>
        </row>
        <row r="620">
          <cell r="B620" t="str">
            <v>61601004 - Luz oficina</v>
          </cell>
          <cell r="C620">
            <v>8583.2000000000007</v>
          </cell>
          <cell r="F620">
            <v>8583.2000000000007</v>
          </cell>
          <cell r="H620" t="str">
            <v>61601004 - Luz oficina</v>
          </cell>
          <cell r="I620">
            <v>8583.2000000000007</v>
          </cell>
          <cell r="L620">
            <v>8583.2000000000007</v>
          </cell>
        </row>
        <row r="621">
          <cell r="B621" t="str">
            <v>61601007 - Agua oficina</v>
          </cell>
          <cell r="C621">
            <v>5403.76</v>
          </cell>
          <cell r="F621">
            <v>5403.76</v>
          </cell>
          <cell r="H621" t="str">
            <v>61601007 - Agua oficina</v>
          </cell>
          <cell r="I621">
            <v>5403.76</v>
          </cell>
          <cell r="L621">
            <v>5403.76</v>
          </cell>
        </row>
        <row r="622">
          <cell r="B622" t="str">
            <v>61601005 - Limpieza oficina</v>
          </cell>
          <cell r="H622" t="str">
            <v>61601005 - Limpieza oficina</v>
          </cell>
        </row>
        <row r="623">
          <cell r="B623" t="str">
            <v>61601006 - Mantenimiento de instalaciones oficina</v>
          </cell>
          <cell r="C623">
            <v>78415.63</v>
          </cell>
          <cell r="D623">
            <v>19384.8</v>
          </cell>
          <cell r="F623">
            <v>97800.43</v>
          </cell>
          <cell r="H623" t="str">
            <v>61601006 - Mantenimiento de instalaciones oficina</v>
          </cell>
          <cell r="I623">
            <v>97800.43</v>
          </cell>
          <cell r="J623">
            <v>469.83</v>
          </cell>
          <cell r="L623">
            <v>98270.26</v>
          </cell>
        </row>
        <row r="624">
          <cell r="B624" t="str">
            <v>61304002 - Mobiliario menor para oficina</v>
          </cell>
          <cell r="C624">
            <v>4121.45</v>
          </cell>
          <cell r="F624">
            <v>4121.45</v>
          </cell>
          <cell r="H624" t="str">
            <v>61304002 - Mobiliario menor para oficina</v>
          </cell>
          <cell r="I624">
            <v>4121.45</v>
          </cell>
          <cell r="L624">
            <v>4121.45</v>
          </cell>
        </row>
        <row r="625">
          <cell r="B625" t="str">
            <v>61304003 - Seguro de establecimiento y robo oficinas</v>
          </cell>
          <cell r="H625" t="str">
            <v>61304003 - Seguro de establecimiento y robo oficinas</v>
          </cell>
        </row>
        <row r="626">
          <cell r="C626" t="str">
            <v>__________________</v>
          </cell>
          <cell r="D626" t="str">
            <v>__________________</v>
          </cell>
          <cell r="E626" t="str">
            <v>__________________</v>
          </cell>
          <cell r="F626" t="str">
            <v>__________________</v>
          </cell>
          <cell r="I626" t="str">
            <v>__________________</v>
          </cell>
          <cell r="J626" t="str">
            <v>__________________</v>
          </cell>
          <cell r="K626" t="str">
            <v>__________________</v>
          </cell>
          <cell r="L626" t="str">
            <v>__________________</v>
          </cell>
        </row>
        <row r="627">
          <cell r="B627" t="str">
            <v>Total 61304100 - Oficinas</v>
          </cell>
          <cell r="C627">
            <v>1694851.5</v>
          </cell>
          <cell r="D627">
            <v>120645.8</v>
          </cell>
          <cell r="F627">
            <v>1815497.3</v>
          </cell>
          <cell r="H627" t="str">
            <v>Total 61304100 - Oficinas</v>
          </cell>
          <cell r="I627">
            <v>1815497.3</v>
          </cell>
          <cell r="J627">
            <v>101730.83</v>
          </cell>
          <cell r="L627">
            <v>1917228.13</v>
          </cell>
        </row>
        <row r="629">
          <cell r="B629" t="str">
            <v>61304200 - Donativos</v>
          </cell>
          <cell r="H629" t="str">
            <v>61304200 - Donativos</v>
          </cell>
        </row>
        <row r="631">
          <cell r="B631" t="str">
            <v>61304201 - Donativos</v>
          </cell>
          <cell r="C631">
            <v>2730</v>
          </cell>
          <cell r="D631">
            <v>800</v>
          </cell>
          <cell r="F631">
            <v>3530</v>
          </cell>
          <cell r="H631" t="str">
            <v>61304201 - Donativos</v>
          </cell>
          <cell r="I631">
            <v>7310</v>
          </cell>
          <cell r="J631">
            <v>400</v>
          </cell>
          <cell r="L631">
            <v>7710</v>
          </cell>
        </row>
        <row r="632">
          <cell r="C632" t="str">
            <v>__________________</v>
          </cell>
          <cell r="D632" t="str">
            <v>__________________</v>
          </cell>
          <cell r="E632" t="str">
            <v>__________________</v>
          </cell>
          <cell r="F632" t="str">
            <v>__________________</v>
          </cell>
          <cell r="I632" t="str">
            <v>__________________</v>
          </cell>
          <cell r="J632" t="str">
            <v>__________________</v>
          </cell>
          <cell r="K632" t="str">
            <v>__________________</v>
          </cell>
          <cell r="L632" t="str">
            <v>__________________</v>
          </cell>
        </row>
        <row r="633">
          <cell r="B633" t="str">
            <v>Total 61304200 - Donativos</v>
          </cell>
          <cell r="C633">
            <v>2730</v>
          </cell>
          <cell r="D633">
            <v>800</v>
          </cell>
          <cell r="F633">
            <v>3530</v>
          </cell>
          <cell r="H633" t="str">
            <v>Total 61304200 - Donativos</v>
          </cell>
          <cell r="I633">
            <v>7310</v>
          </cell>
          <cell r="J633">
            <v>400</v>
          </cell>
          <cell r="L633">
            <v>7710</v>
          </cell>
        </row>
        <row r="635">
          <cell r="C635" t="str">
            <v>__________________</v>
          </cell>
          <cell r="D635" t="str">
            <v>__________________</v>
          </cell>
          <cell r="E635" t="str">
            <v>__________________</v>
          </cell>
          <cell r="F635" t="str">
            <v>__________________</v>
          </cell>
          <cell r="I635" t="str">
            <v>__________________</v>
          </cell>
          <cell r="J635" t="str">
            <v>__________________</v>
          </cell>
          <cell r="K635" t="str">
            <v>__________________</v>
          </cell>
          <cell r="L635" t="str">
            <v>__________________</v>
          </cell>
        </row>
        <row r="636">
          <cell r="B636" t="str">
            <v>Total 61304000 - Gastos de Oficinas</v>
          </cell>
          <cell r="C636">
            <v>1697581.5</v>
          </cell>
          <cell r="D636">
            <v>121445.8</v>
          </cell>
          <cell r="F636">
            <v>1819027.3</v>
          </cell>
          <cell r="H636" t="str">
            <v>Total 61304000 - Gastos de Oficinas</v>
          </cell>
          <cell r="I636">
            <v>1822807.3</v>
          </cell>
          <cell r="J636">
            <v>102130.83</v>
          </cell>
          <cell r="L636">
            <v>1924938.13</v>
          </cell>
        </row>
        <row r="638">
          <cell r="B638" t="str">
            <v>61304001 - Gastos Varios - Gastos de Administración</v>
          </cell>
          <cell r="C638">
            <v>23438.93</v>
          </cell>
          <cell r="D638">
            <v>1550</v>
          </cell>
          <cell r="F638">
            <v>24988.93</v>
          </cell>
          <cell r="H638" t="str">
            <v>61304001 - Gastos Varios - Gastos de Administración</v>
          </cell>
          <cell r="I638">
            <v>24988.93</v>
          </cell>
          <cell r="J638">
            <v>3806.9</v>
          </cell>
          <cell r="L638">
            <v>28795.83</v>
          </cell>
        </row>
        <row r="639">
          <cell r="C639" t="str">
            <v>__________________</v>
          </cell>
          <cell r="D639" t="str">
            <v>__________________</v>
          </cell>
          <cell r="E639" t="str">
            <v>__________________</v>
          </cell>
          <cell r="F639" t="str">
            <v>__________________</v>
          </cell>
          <cell r="I639" t="str">
            <v>__________________</v>
          </cell>
          <cell r="J639" t="str">
            <v>__________________</v>
          </cell>
          <cell r="K639" t="str">
            <v>__________________</v>
          </cell>
          <cell r="L639" t="str">
            <v>__________________</v>
          </cell>
        </row>
        <row r="640">
          <cell r="B640" t="str">
            <v>Total 61000000 - Gastos de Administración</v>
          </cell>
          <cell r="C640">
            <v>5319055.59</v>
          </cell>
          <cell r="D640">
            <v>315255.39</v>
          </cell>
          <cell r="F640">
            <v>5634310.9800000004</v>
          </cell>
          <cell r="H640" t="str">
            <v>Total 61000000 - Gastos de Administración</v>
          </cell>
          <cell r="I640">
            <v>5653890.9800000004</v>
          </cell>
          <cell r="J640">
            <v>379768.8</v>
          </cell>
          <cell r="L640">
            <v>6033659.7800000003</v>
          </cell>
        </row>
        <row r="642">
          <cell r="B642" t="str">
            <v>61700000 - Recursos Humanos</v>
          </cell>
          <cell r="H642" t="str">
            <v>61700000 - Recursos Humanos</v>
          </cell>
        </row>
        <row r="644">
          <cell r="B644" t="str">
            <v>61702000 - Personal de Recursos Humanos</v>
          </cell>
          <cell r="H644" t="str">
            <v>61702000 - Personal de Recursos Humanos</v>
          </cell>
        </row>
        <row r="646">
          <cell r="B646" t="str">
            <v>61702100 - Remuneraciones</v>
          </cell>
          <cell r="H646" t="str">
            <v>61702100 - Remuneraciones</v>
          </cell>
        </row>
        <row r="648">
          <cell r="B648" t="str">
            <v>61702101 - Sueldos recursos humanos</v>
          </cell>
          <cell r="C648">
            <v>918818.12</v>
          </cell>
          <cell r="D648">
            <v>67036.36</v>
          </cell>
          <cell r="F648">
            <v>985854.48</v>
          </cell>
          <cell r="H648" t="str">
            <v>61702101 - Sueldos recursos humanos</v>
          </cell>
          <cell r="I648">
            <v>985854.48</v>
          </cell>
          <cell r="J648">
            <v>67036.36</v>
          </cell>
          <cell r="L648">
            <v>1052890.8400000001</v>
          </cell>
        </row>
        <row r="649">
          <cell r="B649" t="str">
            <v>61702103 - Consultoria en recursos humanos</v>
          </cell>
          <cell r="C649">
            <v>88340.14</v>
          </cell>
          <cell r="D649">
            <v>50921.29</v>
          </cell>
          <cell r="F649">
            <v>139261.43</v>
          </cell>
          <cell r="H649" t="str">
            <v>61702103 - Consultoria en recursos humanos</v>
          </cell>
          <cell r="I649">
            <v>139261.43</v>
          </cell>
          <cell r="J649">
            <v>106444.42</v>
          </cell>
          <cell r="L649">
            <v>245705.85</v>
          </cell>
        </row>
        <row r="650">
          <cell r="C650" t="str">
            <v>__________________</v>
          </cell>
          <cell r="D650" t="str">
            <v>__________________</v>
          </cell>
          <cell r="E650" t="str">
            <v>__________________</v>
          </cell>
          <cell r="F650" t="str">
            <v>__________________</v>
          </cell>
          <cell r="I650" t="str">
            <v>__________________</v>
          </cell>
          <cell r="J650" t="str">
            <v>__________________</v>
          </cell>
          <cell r="K650" t="str">
            <v>__________________</v>
          </cell>
          <cell r="L650" t="str">
            <v>__________________</v>
          </cell>
        </row>
        <row r="651">
          <cell r="B651" t="str">
            <v>Total 61702100 - Remuneraciones</v>
          </cell>
          <cell r="C651">
            <v>1007158.26</v>
          </cell>
          <cell r="D651">
            <v>117957.65</v>
          </cell>
          <cell r="F651">
            <v>1125115.9099999999</v>
          </cell>
          <cell r="H651" t="str">
            <v>Total 61702100 - Remuneraciones</v>
          </cell>
          <cell r="I651">
            <v>1125115.9099999999</v>
          </cell>
          <cell r="J651">
            <v>173480.78</v>
          </cell>
          <cell r="L651">
            <v>1298596.69</v>
          </cell>
        </row>
        <row r="653">
          <cell r="B653" t="str">
            <v>61703100 - Prestaciones de ley</v>
          </cell>
          <cell r="H653" t="str">
            <v>61703100 - Prestaciones de ley</v>
          </cell>
        </row>
        <row r="655">
          <cell r="B655" t="str">
            <v>61703101 - IMSS recursos humanos</v>
          </cell>
          <cell r="C655">
            <v>56591.519999999997</v>
          </cell>
          <cell r="D655">
            <v>4470.25</v>
          </cell>
          <cell r="F655">
            <v>61061.77</v>
          </cell>
          <cell r="H655" t="str">
            <v>61703101 - IMSS recursos humanos</v>
          </cell>
          <cell r="I655">
            <v>61061.77</v>
          </cell>
          <cell r="L655">
            <v>61061.77</v>
          </cell>
        </row>
        <row r="656">
          <cell r="B656" t="str">
            <v>61703102 - SAR recursos humanos</v>
          </cell>
          <cell r="C656">
            <v>54541.56</v>
          </cell>
          <cell r="F656">
            <v>54541.56</v>
          </cell>
          <cell r="H656" t="str">
            <v>61703102 - SAR recursos humanos</v>
          </cell>
          <cell r="I656">
            <v>54541.56</v>
          </cell>
          <cell r="L656">
            <v>54541.56</v>
          </cell>
        </row>
        <row r="657">
          <cell r="B657" t="str">
            <v>61703103 - INFONAVIT recursos humanos</v>
          </cell>
          <cell r="C657">
            <v>37098.870000000003</v>
          </cell>
          <cell r="F657">
            <v>37098.870000000003</v>
          </cell>
          <cell r="H657" t="str">
            <v>61703103 - INFONAVIT recursos humanos</v>
          </cell>
          <cell r="I657">
            <v>37098.870000000003</v>
          </cell>
          <cell r="L657">
            <v>37098.870000000003</v>
          </cell>
        </row>
        <row r="658">
          <cell r="B658" t="str">
            <v>61703104 - Impuesto s/ nomina recursos humanos</v>
          </cell>
          <cell r="C658">
            <v>27312.39</v>
          </cell>
          <cell r="F658">
            <v>27312.39</v>
          </cell>
          <cell r="H658" t="str">
            <v>61703104 - Impuesto s/ nomina recursos humanos</v>
          </cell>
          <cell r="I658">
            <v>27312.39</v>
          </cell>
          <cell r="L658">
            <v>27312.39</v>
          </cell>
        </row>
        <row r="659">
          <cell r="B659" t="str">
            <v>61703105 - Aguinaldo recursos humanos</v>
          </cell>
          <cell r="C659">
            <v>39219.040000000001</v>
          </cell>
          <cell r="F659">
            <v>39219.040000000001</v>
          </cell>
          <cell r="H659" t="str">
            <v>61703105 - Aguinaldo recursos humanos</v>
          </cell>
          <cell r="I659">
            <v>39219.040000000001</v>
          </cell>
          <cell r="L659">
            <v>39219.040000000001</v>
          </cell>
        </row>
        <row r="660">
          <cell r="B660" t="str">
            <v>61703106 - Prima vacacional recursos humanos</v>
          </cell>
          <cell r="C660">
            <v>16254.89</v>
          </cell>
          <cell r="D660">
            <v>444</v>
          </cell>
          <cell r="F660">
            <v>16698.89</v>
          </cell>
          <cell r="H660" t="str">
            <v>61703106 - Prima vacacional recursos humanos</v>
          </cell>
          <cell r="I660">
            <v>16698.89</v>
          </cell>
          <cell r="L660">
            <v>16698.89</v>
          </cell>
        </row>
        <row r="661">
          <cell r="C661" t="str">
            <v>__________________</v>
          </cell>
          <cell r="D661" t="str">
            <v>__________________</v>
          </cell>
          <cell r="E661" t="str">
            <v>__________________</v>
          </cell>
          <cell r="F661" t="str">
            <v>__________________</v>
          </cell>
          <cell r="I661" t="str">
            <v>__________________</v>
          </cell>
          <cell r="J661" t="str">
            <v>__________________</v>
          </cell>
          <cell r="K661" t="str">
            <v>__________________</v>
          </cell>
          <cell r="L661" t="str">
            <v>__________________</v>
          </cell>
        </row>
        <row r="662">
          <cell r="B662" t="str">
            <v>Total 61703100 - Prestaciones de ley</v>
          </cell>
          <cell r="C662">
            <v>231018.27</v>
          </cell>
          <cell r="D662">
            <v>4914.25</v>
          </cell>
          <cell r="F662">
            <v>235932.52</v>
          </cell>
          <cell r="H662" t="str">
            <v>Total 61703100 - Prestaciones de ley</v>
          </cell>
          <cell r="I662">
            <v>235932.52</v>
          </cell>
          <cell r="L662">
            <v>235932.52</v>
          </cell>
        </row>
        <row r="664">
          <cell r="B664" t="str">
            <v>61704100 - Prestaciones Superiores</v>
          </cell>
          <cell r="H664" t="str">
            <v>61704100 - Prestaciones Superiores</v>
          </cell>
        </row>
        <row r="666">
          <cell r="B666" t="str">
            <v>61704101 - Despensa Recursos Humanos</v>
          </cell>
          <cell r="C666">
            <v>19500</v>
          </cell>
          <cell r="F666">
            <v>19500</v>
          </cell>
          <cell r="H666" t="str">
            <v>61704101 - Despensa Recursos Humanos</v>
          </cell>
          <cell r="I666">
            <v>19500</v>
          </cell>
          <cell r="L666">
            <v>19500</v>
          </cell>
        </row>
        <row r="667">
          <cell r="B667" t="str">
            <v>61704102 - Seguro de gastos medicos recursos humanos</v>
          </cell>
          <cell r="C667">
            <v>14575.38</v>
          </cell>
          <cell r="D667">
            <v>1168.27</v>
          </cell>
          <cell r="F667">
            <v>15743.65</v>
          </cell>
          <cell r="H667" t="str">
            <v>61704102 - Seguro de gastos medicos recursos humanos</v>
          </cell>
          <cell r="I667">
            <v>15743.65</v>
          </cell>
          <cell r="L667">
            <v>15743.65</v>
          </cell>
        </row>
        <row r="668">
          <cell r="B668" t="str">
            <v>61704103 - Seguro de vida recursos humanos</v>
          </cell>
          <cell r="C668">
            <v>1603.02</v>
          </cell>
          <cell r="D668">
            <v>120.81</v>
          </cell>
          <cell r="F668">
            <v>1723.83</v>
          </cell>
          <cell r="H668" t="str">
            <v>61704103 - Seguro de vida recursos humanos</v>
          </cell>
          <cell r="I668">
            <v>1723.83</v>
          </cell>
          <cell r="J668">
            <v>120.81</v>
          </cell>
          <cell r="L668">
            <v>1844.64</v>
          </cell>
        </row>
        <row r="669">
          <cell r="C669" t="str">
            <v>__________________</v>
          </cell>
          <cell r="D669" t="str">
            <v>__________________</v>
          </cell>
          <cell r="E669" t="str">
            <v>__________________</v>
          </cell>
          <cell r="F669" t="str">
            <v>__________________</v>
          </cell>
          <cell r="I669" t="str">
            <v>__________________</v>
          </cell>
          <cell r="J669" t="str">
            <v>__________________</v>
          </cell>
          <cell r="K669" t="str">
            <v>__________________</v>
          </cell>
          <cell r="L669" t="str">
            <v>__________________</v>
          </cell>
        </row>
        <row r="670">
          <cell r="B670" t="str">
            <v>Total 61704100 - Prestaciones Superiores</v>
          </cell>
          <cell r="C670">
            <v>35678.400000000001</v>
          </cell>
          <cell r="D670">
            <v>1289.08</v>
          </cell>
          <cell r="F670">
            <v>36967.480000000003</v>
          </cell>
          <cell r="H670" t="str">
            <v>Total 61704100 - Prestaciones Superiores</v>
          </cell>
          <cell r="I670">
            <v>36967.480000000003</v>
          </cell>
          <cell r="J670">
            <v>120.81</v>
          </cell>
          <cell r="L670">
            <v>37088.29</v>
          </cell>
        </row>
        <row r="672">
          <cell r="B672" t="str">
            <v>61705100 - Herramientas</v>
          </cell>
          <cell r="H672" t="str">
            <v>61705100 - Herramientas</v>
          </cell>
        </row>
        <row r="674">
          <cell r="B674" t="str">
            <v>61705101 - Gasolina recursos humanos</v>
          </cell>
          <cell r="C674">
            <v>10390.1</v>
          </cell>
          <cell r="F674">
            <v>10390.1</v>
          </cell>
          <cell r="H674" t="str">
            <v>61705101 - Gasolina recursos humanos</v>
          </cell>
          <cell r="I674">
            <v>10390.1</v>
          </cell>
          <cell r="L674">
            <v>10390.1</v>
          </cell>
        </row>
        <row r="675">
          <cell r="B675" t="str">
            <v>61705102 - Telefono Recursos Humanos</v>
          </cell>
          <cell r="C675">
            <v>4348.3</v>
          </cell>
          <cell r="F675">
            <v>4348.3</v>
          </cell>
          <cell r="H675" t="str">
            <v>61705102 - Telefono Recursos Humanos</v>
          </cell>
          <cell r="I675">
            <v>4348.3</v>
          </cell>
          <cell r="L675">
            <v>4348.3</v>
          </cell>
        </row>
        <row r="676">
          <cell r="C676" t="str">
            <v>__________________</v>
          </cell>
          <cell r="D676" t="str">
            <v>__________________</v>
          </cell>
          <cell r="E676" t="str">
            <v>__________________</v>
          </cell>
          <cell r="F676" t="str">
            <v>__________________</v>
          </cell>
          <cell r="I676" t="str">
            <v>__________________</v>
          </cell>
          <cell r="J676" t="str">
            <v>__________________</v>
          </cell>
          <cell r="K676" t="str">
            <v>__________________</v>
          </cell>
          <cell r="L676" t="str">
            <v>__________________</v>
          </cell>
        </row>
        <row r="677">
          <cell r="B677" t="str">
            <v>Total 61705100 - Herramientas</v>
          </cell>
          <cell r="C677">
            <v>14738.4</v>
          </cell>
          <cell r="F677">
            <v>14738.4</v>
          </cell>
          <cell r="H677" t="str">
            <v>Total 61705100 - Herramientas</v>
          </cell>
          <cell r="I677">
            <v>14738.4</v>
          </cell>
          <cell r="L677">
            <v>14738.4</v>
          </cell>
        </row>
        <row r="679">
          <cell r="B679" t="str">
            <v>61706100 - Gratificaciones</v>
          </cell>
          <cell r="H679" t="str">
            <v>61706100 - Gratificaciones</v>
          </cell>
        </row>
        <row r="681">
          <cell r="B681" t="str">
            <v>61706101 - Bono recursos humanos</v>
          </cell>
          <cell r="C681">
            <v>133026.32</v>
          </cell>
          <cell r="F681">
            <v>133026.32</v>
          </cell>
          <cell r="H681" t="str">
            <v>61706101 - Bono recursos humanos</v>
          </cell>
          <cell r="I681">
            <v>133026.32</v>
          </cell>
          <cell r="L681">
            <v>133026.32</v>
          </cell>
        </row>
        <row r="682">
          <cell r="C682" t="str">
            <v>__________________</v>
          </cell>
          <cell r="D682" t="str">
            <v>__________________</v>
          </cell>
          <cell r="E682" t="str">
            <v>__________________</v>
          </cell>
          <cell r="F682" t="str">
            <v>__________________</v>
          </cell>
          <cell r="I682" t="str">
            <v>__________________</v>
          </cell>
          <cell r="J682" t="str">
            <v>__________________</v>
          </cell>
          <cell r="K682" t="str">
            <v>__________________</v>
          </cell>
          <cell r="L682" t="str">
            <v>__________________</v>
          </cell>
        </row>
        <row r="683">
          <cell r="B683" t="str">
            <v>Total 61706100 - Gratificaciones</v>
          </cell>
          <cell r="C683">
            <v>133026.32</v>
          </cell>
          <cell r="F683">
            <v>133026.32</v>
          </cell>
          <cell r="H683" t="str">
            <v>Total 61706100 - Gratificaciones</v>
          </cell>
          <cell r="I683">
            <v>133026.32</v>
          </cell>
          <cell r="L683">
            <v>133026.32</v>
          </cell>
        </row>
        <row r="685">
          <cell r="C685" t="str">
            <v>__________________</v>
          </cell>
          <cell r="D685" t="str">
            <v>__________________</v>
          </cell>
          <cell r="E685" t="str">
            <v>__________________</v>
          </cell>
          <cell r="F685" t="str">
            <v>__________________</v>
          </cell>
          <cell r="I685" t="str">
            <v>__________________</v>
          </cell>
          <cell r="J685" t="str">
            <v>__________________</v>
          </cell>
          <cell r="K685" t="str">
            <v>__________________</v>
          </cell>
          <cell r="L685" t="str">
            <v>__________________</v>
          </cell>
        </row>
        <row r="686">
          <cell r="B686" t="str">
            <v>Total 61702000 - Personal de Recursos Humanos</v>
          </cell>
          <cell r="C686">
            <v>1421619.65</v>
          </cell>
          <cell r="D686">
            <v>124160.98</v>
          </cell>
          <cell r="F686">
            <v>1545780.63</v>
          </cell>
          <cell r="H686" t="str">
            <v>Total 61702000 - Personal de Recursos Humanos</v>
          </cell>
          <cell r="I686">
            <v>1545780.63</v>
          </cell>
          <cell r="J686">
            <v>173601.59</v>
          </cell>
          <cell r="L686">
            <v>1719382.22</v>
          </cell>
        </row>
        <row r="688">
          <cell r="B688" t="str">
            <v>61710000 - Gastos de Recursos Humanos</v>
          </cell>
          <cell r="H688" t="str">
            <v>61710000 - Gastos de Recursos Humanos</v>
          </cell>
        </row>
        <row r="690">
          <cell r="B690" t="str">
            <v>61710100 - Capacitación</v>
          </cell>
          <cell r="H690" t="str">
            <v>61710100 - Capacitación</v>
          </cell>
        </row>
        <row r="692">
          <cell r="B692" t="str">
            <v>61710103 - Salones y mobiliario capacitaciión</v>
          </cell>
          <cell r="H692" t="str">
            <v>61710103 - Salones y mobiliario capacitaciión</v>
          </cell>
        </row>
        <row r="693">
          <cell r="B693" t="str">
            <v>61710104 - Catering capacitación</v>
          </cell>
          <cell r="C693">
            <v>24208.17</v>
          </cell>
          <cell r="F693">
            <v>24208.17</v>
          </cell>
          <cell r="H693" t="str">
            <v>61710104 - Catering capacitación</v>
          </cell>
          <cell r="I693">
            <v>24208.17</v>
          </cell>
          <cell r="J693">
            <v>6921.84</v>
          </cell>
          <cell r="L693">
            <v>31130.01</v>
          </cell>
        </row>
        <row r="694">
          <cell r="B694" t="str">
            <v>61710106 - Viaticos capacitación</v>
          </cell>
          <cell r="H694" t="str">
            <v>61710106 - Viaticos capacitación</v>
          </cell>
        </row>
        <row r="695">
          <cell r="C695" t="str">
            <v>__________________</v>
          </cell>
          <cell r="D695" t="str">
            <v>__________________</v>
          </cell>
          <cell r="E695" t="str">
            <v>__________________</v>
          </cell>
          <cell r="F695" t="str">
            <v>__________________</v>
          </cell>
          <cell r="I695" t="str">
            <v>__________________</v>
          </cell>
          <cell r="J695" t="str">
            <v>__________________</v>
          </cell>
          <cell r="K695" t="str">
            <v>__________________</v>
          </cell>
          <cell r="L695" t="str">
            <v>__________________</v>
          </cell>
        </row>
        <row r="696">
          <cell r="B696" t="str">
            <v>Total 61710100 - Capacitación</v>
          </cell>
          <cell r="C696">
            <v>24208.17</v>
          </cell>
          <cell r="F696">
            <v>24208.17</v>
          </cell>
          <cell r="H696" t="str">
            <v>Total 61710100 - Capacitación</v>
          </cell>
          <cell r="I696">
            <v>24208.17</v>
          </cell>
          <cell r="J696">
            <v>6921.84</v>
          </cell>
          <cell r="L696">
            <v>31130.01</v>
          </cell>
        </row>
        <row r="698">
          <cell r="C698" t="str">
            <v>__________________</v>
          </cell>
          <cell r="D698" t="str">
            <v>__________________</v>
          </cell>
          <cell r="E698" t="str">
            <v>__________________</v>
          </cell>
          <cell r="F698" t="str">
            <v>__________________</v>
          </cell>
          <cell r="I698" t="str">
            <v>__________________</v>
          </cell>
          <cell r="J698" t="str">
            <v>__________________</v>
          </cell>
          <cell r="K698" t="str">
            <v>__________________</v>
          </cell>
          <cell r="L698" t="str">
            <v>__________________</v>
          </cell>
        </row>
        <row r="699">
          <cell r="B699" t="str">
            <v>Total 61710000 - Gastos de Recursos Humanos</v>
          </cell>
          <cell r="C699">
            <v>24208.17</v>
          </cell>
          <cell r="F699">
            <v>24208.17</v>
          </cell>
          <cell r="H699" t="str">
            <v>Total 61710000 - Gastos de Recursos Humanos</v>
          </cell>
          <cell r="I699">
            <v>24208.17</v>
          </cell>
          <cell r="J699">
            <v>6921.84</v>
          </cell>
          <cell r="L699">
            <v>31130.01</v>
          </cell>
        </row>
        <row r="701">
          <cell r="B701" t="str">
            <v>61511000 - Recursos humanos</v>
          </cell>
          <cell r="H701" t="str">
            <v>61511000 - Recursos humanos</v>
          </cell>
        </row>
        <row r="703">
          <cell r="B703" t="str">
            <v>61511002 - Selección de personal</v>
          </cell>
          <cell r="C703">
            <v>284501.57</v>
          </cell>
          <cell r="D703">
            <v>6799.98</v>
          </cell>
          <cell r="F703">
            <v>291301.55</v>
          </cell>
          <cell r="H703" t="str">
            <v>61511002 - Selección de personal</v>
          </cell>
          <cell r="I703">
            <v>291301.55</v>
          </cell>
          <cell r="J703">
            <v>29393.3</v>
          </cell>
          <cell r="L703">
            <v>320694.84999999998</v>
          </cell>
        </row>
        <row r="704">
          <cell r="B704" t="str">
            <v>61511003 - Capacitación de personal</v>
          </cell>
          <cell r="H704" t="str">
            <v>61511003 - Capacitación de personal</v>
          </cell>
        </row>
        <row r="705">
          <cell r="B705" t="str">
            <v>61510004 - Eventos especiales para personal</v>
          </cell>
          <cell r="C705">
            <v>28875.59</v>
          </cell>
          <cell r="D705">
            <v>16679.900000000001</v>
          </cell>
          <cell r="F705">
            <v>45555.49</v>
          </cell>
          <cell r="H705" t="str">
            <v>61510004 - Eventos especiales para personal</v>
          </cell>
          <cell r="I705">
            <v>45555.49</v>
          </cell>
          <cell r="J705">
            <v>1028.44</v>
          </cell>
          <cell r="L705">
            <v>46583.93</v>
          </cell>
        </row>
        <row r="706">
          <cell r="C706" t="str">
            <v>__________________</v>
          </cell>
          <cell r="D706" t="str">
            <v>__________________</v>
          </cell>
          <cell r="E706" t="str">
            <v>__________________</v>
          </cell>
          <cell r="F706" t="str">
            <v>__________________</v>
          </cell>
          <cell r="I706" t="str">
            <v>__________________</v>
          </cell>
          <cell r="J706" t="str">
            <v>__________________</v>
          </cell>
          <cell r="K706" t="str">
            <v>__________________</v>
          </cell>
          <cell r="L706" t="str">
            <v>__________________</v>
          </cell>
        </row>
        <row r="707">
          <cell r="B707" t="str">
            <v>Total 61511000 - Recursos humanos</v>
          </cell>
          <cell r="C707">
            <v>313377.15999999997</v>
          </cell>
          <cell r="D707">
            <v>23479.88</v>
          </cell>
          <cell r="F707">
            <v>336857.04</v>
          </cell>
          <cell r="H707" t="str">
            <v>Total 61511000 - Recursos humanos</v>
          </cell>
          <cell r="I707">
            <v>336857.04</v>
          </cell>
          <cell r="J707">
            <v>30421.74</v>
          </cell>
          <cell r="L707">
            <v>367278.78</v>
          </cell>
        </row>
        <row r="709">
          <cell r="C709" t="str">
            <v>__________________</v>
          </cell>
          <cell r="D709" t="str">
            <v>__________________</v>
          </cell>
          <cell r="E709" t="str">
            <v>__________________</v>
          </cell>
          <cell r="F709" t="str">
            <v>__________________</v>
          </cell>
          <cell r="I709" t="str">
            <v>__________________</v>
          </cell>
          <cell r="J709" t="str">
            <v>__________________</v>
          </cell>
          <cell r="K709" t="str">
            <v>__________________</v>
          </cell>
          <cell r="L709" t="str">
            <v>__________________</v>
          </cell>
        </row>
        <row r="710">
          <cell r="B710" t="str">
            <v>Total 61700000 - Recursos Humanos</v>
          </cell>
          <cell r="C710">
            <v>1759204.98</v>
          </cell>
          <cell r="D710">
            <v>147640.85999999999</v>
          </cell>
          <cell r="F710">
            <v>1906845.84</v>
          </cell>
          <cell r="H710" t="str">
            <v>Total 61700000 - Recursos Humanos</v>
          </cell>
          <cell r="I710">
            <v>1906845.84</v>
          </cell>
          <cell r="J710">
            <v>210945.17</v>
          </cell>
          <cell r="L710">
            <v>2117791.0099999998</v>
          </cell>
        </row>
        <row r="712">
          <cell r="B712" t="str">
            <v>61500000 - Gastos de operación</v>
          </cell>
          <cell r="H712" t="str">
            <v>61500000 - Gastos de operación</v>
          </cell>
        </row>
        <row r="714">
          <cell r="B714" t="str">
            <v>61514000 - Personal de operación</v>
          </cell>
          <cell r="H714" t="str">
            <v>61514000 - Personal de operación</v>
          </cell>
        </row>
        <row r="716">
          <cell r="B716" t="str">
            <v>61514100 - Remuneraciones</v>
          </cell>
          <cell r="H716" t="str">
            <v>61514100 - Remuneraciones</v>
          </cell>
        </row>
        <row r="718">
          <cell r="B718" t="str">
            <v>61514001 - Sueldos Operacion</v>
          </cell>
          <cell r="C718">
            <v>3348097.04</v>
          </cell>
          <cell r="D718">
            <v>175761.86</v>
          </cell>
          <cell r="F718">
            <v>3523858.9</v>
          </cell>
          <cell r="H718" t="str">
            <v>61514001 - Sueldos Operacion</v>
          </cell>
          <cell r="I718">
            <v>3523858.9</v>
          </cell>
          <cell r="J718">
            <v>166073.26</v>
          </cell>
          <cell r="L718">
            <v>3689932.16</v>
          </cell>
        </row>
        <row r="719">
          <cell r="B719" t="str">
            <v>61514002 - Honorarios operativo</v>
          </cell>
          <cell r="H719" t="str">
            <v>61514002 - Honorarios operativo</v>
          </cell>
        </row>
        <row r="720">
          <cell r="B720" t="str">
            <v>61514003 - Consultoría en operación</v>
          </cell>
          <cell r="C720">
            <v>78341.7</v>
          </cell>
          <cell r="D720">
            <v>5301.6</v>
          </cell>
          <cell r="F720">
            <v>83643.3</v>
          </cell>
          <cell r="H720" t="str">
            <v>61514003 - Consultoría en operación</v>
          </cell>
          <cell r="I720">
            <v>83643.3</v>
          </cell>
          <cell r="J720">
            <v>5557.67</v>
          </cell>
          <cell r="L720">
            <v>89200.97</v>
          </cell>
        </row>
        <row r="721">
          <cell r="B721" t="str">
            <v>61514009 - Asimilados operación</v>
          </cell>
          <cell r="C721">
            <v>1678934.48</v>
          </cell>
          <cell r="D721">
            <v>139680.01999999999</v>
          </cell>
          <cell r="F721">
            <v>1818614.5</v>
          </cell>
          <cell r="H721" t="str">
            <v>61514009 - Asimilados operación</v>
          </cell>
          <cell r="I721">
            <v>1818614.5</v>
          </cell>
          <cell r="J721">
            <v>139680.01999999999</v>
          </cell>
          <cell r="L721">
            <v>1958294.52</v>
          </cell>
        </row>
        <row r="722">
          <cell r="C722" t="str">
            <v>__________________</v>
          </cell>
          <cell r="D722" t="str">
            <v>__________________</v>
          </cell>
          <cell r="E722" t="str">
            <v>__________________</v>
          </cell>
          <cell r="F722" t="str">
            <v>__________________</v>
          </cell>
          <cell r="I722" t="str">
            <v>__________________</v>
          </cell>
          <cell r="J722" t="str">
            <v>__________________</v>
          </cell>
          <cell r="K722" t="str">
            <v>__________________</v>
          </cell>
          <cell r="L722" t="str">
            <v>__________________</v>
          </cell>
        </row>
        <row r="723">
          <cell r="B723" t="str">
            <v>Total 61514100 - Remuneraciones</v>
          </cell>
          <cell r="C723">
            <v>5105373.22</v>
          </cell>
          <cell r="D723">
            <v>320743.48</v>
          </cell>
          <cell r="F723">
            <v>5426116.7000000002</v>
          </cell>
          <cell r="H723" t="str">
            <v>Total 61514100 - Remuneraciones</v>
          </cell>
          <cell r="I723">
            <v>5426116.7000000002</v>
          </cell>
          <cell r="J723">
            <v>311310.95</v>
          </cell>
          <cell r="L723">
            <v>5737427.6500000004</v>
          </cell>
        </row>
        <row r="725">
          <cell r="B725" t="str">
            <v>61514200 - Prestaciones de ley</v>
          </cell>
          <cell r="H725" t="str">
            <v>61514200 - Prestaciones de ley</v>
          </cell>
        </row>
        <row r="727">
          <cell r="B727" t="str">
            <v>61514004 - IMSS Operacion</v>
          </cell>
          <cell r="C727">
            <v>225986.6</v>
          </cell>
          <cell r="D727">
            <v>16015.89</v>
          </cell>
          <cell r="F727">
            <v>242002.49</v>
          </cell>
          <cell r="H727" t="str">
            <v>61514004 - IMSS Operacion</v>
          </cell>
          <cell r="I727">
            <v>242002.49</v>
          </cell>
          <cell r="L727">
            <v>242002.49</v>
          </cell>
        </row>
        <row r="728">
          <cell r="B728" t="str">
            <v>61514005 - SAR Operacion</v>
          </cell>
          <cell r="C728">
            <v>189288.37</v>
          </cell>
          <cell r="F728">
            <v>189288.37</v>
          </cell>
          <cell r="H728" t="str">
            <v>61514005 - SAR Operacion</v>
          </cell>
          <cell r="I728">
            <v>189288.37</v>
          </cell>
          <cell r="L728">
            <v>189288.37</v>
          </cell>
        </row>
        <row r="729">
          <cell r="B729" t="str">
            <v>61514006 - INFONAVIT Operacion</v>
          </cell>
          <cell r="C729">
            <v>104381.01</v>
          </cell>
          <cell r="F729">
            <v>104381.01</v>
          </cell>
          <cell r="H729" t="str">
            <v>61514006 - INFONAVIT Operacion</v>
          </cell>
          <cell r="I729">
            <v>104381.01</v>
          </cell>
          <cell r="L729">
            <v>104381.01</v>
          </cell>
        </row>
        <row r="730">
          <cell r="B730" t="str">
            <v>61514007 - Impuesto s/ nomina Operacion</v>
          </cell>
          <cell r="C730">
            <v>83257.25</v>
          </cell>
          <cell r="F730">
            <v>83257.25</v>
          </cell>
          <cell r="H730" t="str">
            <v>61514007 - Impuesto s/ nomina Operacion</v>
          </cell>
          <cell r="I730">
            <v>83257.25</v>
          </cell>
          <cell r="L730">
            <v>83257.25</v>
          </cell>
        </row>
        <row r="731">
          <cell r="B731" t="str">
            <v>61414008 - Aguinaldo operación</v>
          </cell>
          <cell r="C731">
            <v>203667.68</v>
          </cell>
          <cell r="D731">
            <v>520.46</v>
          </cell>
          <cell r="F731">
            <v>204188.14</v>
          </cell>
          <cell r="H731" t="str">
            <v>61414008 - Aguinaldo operación</v>
          </cell>
          <cell r="I731">
            <v>204188.14</v>
          </cell>
          <cell r="L731">
            <v>204188.14</v>
          </cell>
        </row>
        <row r="732">
          <cell r="B732" t="str">
            <v>61414009 - Prima vacacional operación</v>
          </cell>
          <cell r="C732">
            <v>39562.31</v>
          </cell>
          <cell r="D732">
            <v>8926.89</v>
          </cell>
          <cell r="F732">
            <v>48489.2</v>
          </cell>
          <cell r="H732" t="str">
            <v>61414009 - Prima vacacional operación</v>
          </cell>
          <cell r="I732">
            <v>48489.2</v>
          </cell>
          <cell r="L732">
            <v>48489.2</v>
          </cell>
        </row>
        <row r="733">
          <cell r="C733" t="str">
            <v>__________________</v>
          </cell>
          <cell r="D733" t="str">
            <v>__________________</v>
          </cell>
          <cell r="E733" t="str">
            <v>__________________</v>
          </cell>
          <cell r="F733" t="str">
            <v>__________________</v>
          </cell>
          <cell r="I733" t="str">
            <v>__________________</v>
          </cell>
          <cell r="J733" t="str">
            <v>__________________</v>
          </cell>
          <cell r="K733" t="str">
            <v>__________________</v>
          </cell>
          <cell r="L733" t="str">
            <v>__________________</v>
          </cell>
        </row>
        <row r="734">
          <cell r="B734" t="str">
            <v>Total 61514200 - Prestaciones de ley</v>
          </cell>
          <cell r="C734">
            <v>846143.22</v>
          </cell>
          <cell r="D734">
            <v>25463.24</v>
          </cell>
          <cell r="F734">
            <v>871606.46</v>
          </cell>
          <cell r="H734" t="str">
            <v>Total 61514200 - Prestaciones de ley</v>
          </cell>
          <cell r="I734">
            <v>871606.46</v>
          </cell>
          <cell r="L734">
            <v>871606.46</v>
          </cell>
        </row>
        <row r="736">
          <cell r="B736" t="str">
            <v>61514300 - Prestaciones superiores</v>
          </cell>
          <cell r="H736" t="str">
            <v>61514300 - Prestaciones superiores</v>
          </cell>
        </row>
        <row r="738">
          <cell r="B738" t="str">
            <v>61514301 - Despensa operación</v>
          </cell>
          <cell r="C738">
            <v>90328.33</v>
          </cell>
          <cell r="F738">
            <v>90328.33</v>
          </cell>
          <cell r="H738" t="str">
            <v>61514301 - Despensa operación</v>
          </cell>
          <cell r="I738">
            <v>90328.33</v>
          </cell>
          <cell r="L738">
            <v>90328.33</v>
          </cell>
        </row>
        <row r="739">
          <cell r="B739" t="str">
            <v>61514008 - Gastos medicos mayores operación</v>
          </cell>
          <cell r="C739">
            <v>127601.11</v>
          </cell>
          <cell r="F739">
            <v>127601.11</v>
          </cell>
          <cell r="H739" t="str">
            <v>61514008 - Gastos medicos mayores operación</v>
          </cell>
          <cell r="I739">
            <v>127601.11</v>
          </cell>
          <cell r="L739">
            <v>127601.11</v>
          </cell>
        </row>
        <row r="740">
          <cell r="B740" t="str">
            <v>61514302 - Seguro de vida operación</v>
          </cell>
          <cell r="C740">
            <v>24438.42</v>
          </cell>
          <cell r="D740">
            <v>4865.7</v>
          </cell>
          <cell r="F740">
            <v>29304.12</v>
          </cell>
          <cell r="H740" t="str">
            <v>61514302 - Seguro de vida operación</v>
          </cell>
          <cell r="I740">
            <v>29304.12</v>
          </cell>
          <cell r="J740">
            <v>4762.59</v>
          </cell>
          <cell r="L740">
            <v>34066.71</v>
          </cell>
        </row>
        <row r="741">
          <cell r="C741" t="str">
            <v>__________________</v>
          </cell>
          <cell r="D741" t="str">
            <v>__________________</v>
          </cell>
          <cell r="E741" t="str">
            <v>__________________</v>
          </cell>
          <cell r="F741" t="str">
            <v>__________________</v>
          </cell>
          <cell r="I741" t="str">
            <v>__________________</v>
          </cell>
          <cell r="J741" t="str">
            <v>__________________</v>
          </cell>
          <cell r="K741" t="str">
            <v>__________________</v>
          </cell>
          <cell r="L741" t="str">
            <v>__________________</v>
          </cell>
        </row>
        <row r="742">
          <cell r="B742" t="str">
            <v>Total 61514300 - Prestaciones superiores</v>
          </cell>
          <cell r="C742">
            <v>242367.86</v>
          </cell>
          <cell r="D742">
            <v>4865.7</v>
          </cell>
          <cell r="F742">
            <v>247233.56</v>
          </cell>
          <cell r="H742" t="str">
            <v>Total 61514300 - Prestaciones superiores</v>
          </cell>
          <cell r="I742">
            <v>247233.56</v>
          </cell>
          <cell r="J742">
            <v>4762.59</v>
          </cell>
          <cell r="L742">
            <v>251996.15</v>
          </cell>
        </row>
        <row r="744">
          <cell r="B744" t="str">
            <v>61514400 - Herramientas</v>
          </cell>
          <cell r="H744" t="str">
            <v>61514400 - Herramientas</v>
          </cell>
        </row>
        <row r="746">
          <cell r="B746" t="str">
            <v>61514401 - Gasolina operación</v>
          </cell>
          <cell r="C746">
            <v>57717.94</v>
          </cell>
          <cell r="F746">
            <v>57717.94</v>
          </cell>
          <cell r="H746" t="str">
            <v>61514401 - Gasolina operación</v>
          </cell>
          <cell r="I746">
            <v>57717.94</v>
          </cell>
          <cell r="J746">
            <v>2398.39</v>
          </cell>
          <cell r="L746">
            <v>60116.33</v>
          </cell>
        </row>
        <row r="747">
          <cell r="B747" t="str">
            <v>61514402 - Telefono operación</v>
          </cell>
          <cell r="C747">
            <v>35374.800000000003</v>
          </cell>
          <cell r="D747">
            <v>2958.33</v>
          </cell>
          <cell r="F747">
            <v>38333.129999999997</v>
          </cell>
          <cell r="H747" t="str">
            <v>61514402 - Telefono operación</v>
          </cell>
          <cell r="I747">
            <v>38333.129999999997</v>
          </cell>
          <cell r="J747">
            <v>3288.1</v>
          </cell>
          <cell r="L747">
            <v>41621.230000000003</v>
          </cell>
        </row>
        <row r="748">
          <cell r="B748" t="str">
            <v>61514403 - Uniformes operación</v>
          </cell>
          <cell r="C748">
            <v>5535</v>
          </cell>
          <cell r="F748">
            <v>5535</v>
          </cell>
          <cell r="H748" t="str">
            <v>61514403 - Uniformes operación</v>
          </cell>
          <cell r="I748">
            <v>5535</v>
          </cell>
          <cell r="L748">
            <v>5535</v>
          </cell>
        </row>
        <row r="749">
          <cell r="C749" t="str">
            <v>__________________</v>
          </cell>
          <cell r="D749" t="str">
            <v>__________________</v>
          </cell>
          <cell r="E749" t="str">
            <v>__________________</v>
          </cell>
          <cell r="F749" t="str">
            <v>__________________</v>
          </cell>
          <cell r="I749" t="str">
            <v>__________________</v>
          </cell>
          <cell r="J749" t="str">
            <v>__________________</v>
          </cell>
          <cell r="K749" t="str">
            <v>__________________</v>
          </cell>
          <cell r="L749" t="str">
            <v>__________________</v>
          </cell>
        </row>
        <row r="750">
          <cell r="B750" t="str">
            <v>Total 61514400 - Herramientas</v>
          </cell>
          <cell r="C750">
            <v>98627.74</v>
          </cell>
          <cell r="D750">
            <v>2958.33</v>
          </cell>
          <cell r="F750">
            <v>101586.07</v>
          </cell>
          <cell r="H750" t="str">
            <v>Total 61514400 - Herramientas</v>
          </cell>
          <cell r="I750">
            <v>101586.07</v>
          </cell>
          <cell r="J750">
            <v>5686.49</v>
          </cell>
          <cell r="L750">
            <v>107272.56</v>
          </cell>
        </row>
        <row r="752">
          <cell r="B752" t="str">
            <v>61514500 - Gratificaciones</v>
          </cell>
          <cell r="H752" t="str">
            <v>61514500 - Gratificaciones</v>
          </cell>
        </row>
        <row r="754">
          <cell r="B754" t="str">
            <v>61514501 - Bono operación</v>
          </cell>
          <cell r="C754">
            <v>16864.8</v>
          </cell>
          <cell r="F754">
            <v>16864.8</v>
          </cell>
          <cell r="H754" t="str">
            <v>61514501 - Bono operación</v>
          </cell>
          <cell r="I754">
            <v>16864.8</v>
          </cell>
          <cell r="L754">
            <v>16864.8</v>
          </cell>
        </row>
        <row r="755">
          <cell r="C755" t="str">
            <v>__________________</v>
          </cell>
          <cell r="D755" t="str">
            <v>__________________</v>
          </cell>
          <cell r="E755" t="str">
            <v>__________________</v>
          </cell>
          <cell r="F755" t="str">
            <v>__________________</v>
          </cell>
          <cell r="I755" t="str">
            <v>__________________</v>
          </cell>
          <cell r="J755" t="str">
            <v>__________________</v>
          </cell>
          <cell r="K755" t="str">
            <v>__________________</v>
          </cell>
          <cell r="L755" t="str">
            <v>__________________</v>
          </cell>
        </row>
        <row r="756">
          <cell r="B756" t="str">
            <v>Total 61514500 - Gratificaciones</v>
          </cell>
          <cell r="C756">
            <v>16864.8</v>
          </cell>
          <cell r="F756">
            <v>16864.8</v>
          </cell>
          <cell r="H756" t="str">
            <v>Total 61514500 - Gratificaciones</v>
          </cell>
          <cell r="I756">
            <v>16864.8</v>
          </cell>
          <cell r="L756">
            <v>16864.8</v>
          </cell>
        </row>
        <row r="758">
          <cell r="C758" t="str">
            <v>__________________</v>
          </cell>
          <cell r="D758" t="str">
            <v>__________________</v>
          </cell>
          <cell r="E758" t="str">
            <v>__________________</v>
          </cell>
          <cell r="F758" t="str">
            <v>__________________</v>
          </cell>
          <cell r="I758" t="str">
            <v>__________________</v>
          </cell>
          <cell r="J758" t="str">
            <v>__________________</v>
          </cell>
          <cell r="K758" t="str">
            <v>__________________</v>
          </cell>
          <cell r="L758" t="str">
            <v>__________________</v>
          </cell>
        </row>
        <row r="759">
          <cell r="B759" t="str">
            <v>Total 61514000 - Personal de operación</v>
          </cell>
          <cell r="C759">
            <v>6309376.8399999999</v>
          </cell>
          <cell r="D759">
            <v>354030.75</v>
          </cell>
          <cell r="F759">
            <v>6663407.5899999999</v>
          </cell>
          <cell r="H759" t="str">
            <v>Total 61514000 - Personal de operación</v>
          </cell>
          <cell r="I759">
            <v>6663407.5899999999</v>
          </cell>
          <cell r="J759">
            <v>321760.03000000003</v>
          </cell>
          <cell r="L759">
            <v>6985167.6200000001</v>
          </cell>
        </row>
        <row r="761">
          <cell r="B761" t="str">
            <v>61515000 - Gastos de equipo de transporte</v>
          </cell>
          <cell r="H761" t="str">
            <v>61515000 - Gastos de equipo de transporte</v>
          </cell>
        </row>
        <row r="763">
          <cell r="B763" t="str">
            <v>61501000 - Equipo de Transporte</v>
          </cell>
          <cell r="H763" t="str">
            <v>61501000 - Equipo de Transporte</v>
          </cell>
        </row>
        <row r="765">
          <cell r="B765" t="str">
            <v>61501001 - Depreciación equipo de transporte</v>
          </cell>
          <cell r="C765">
            <v>8257.9</v>
          </cell>
          <cell r="F765">
            <v>8257.9</v>
          </cell>
          <cell r="H765" t="str">
            <v>61501001 - Depreciación equipo de transporte</v>
          </cell>
          <cell r="I765">
            <v>8257.9</v>
          </cell>
          <cell r="L765">
            <v>8257.9</v>
          </cell>
        </row>
        <row r="766">
          <cell r="B766" t="str">
            <v>61501002 - Combustible</v>
          </cell>
          <cell r="C766">
            <v>15923.45</v>
          </cell>
          <cell r="D766">
            <v>3703.77</v>
          </cell>
          <cell r="F766">
            <v>19627.22</v>
          </cell>
          <cell r="H766" t="str">
            <v>61501002 - Combustible</v>
          </cell>
          <cell r="I766">
            <v>19627.22</v>
          </cell>
          <cell r="J766">
            <v>5565.33</v>
          </cell>
          <cell r="L766">
            <v>25192.55</v>
          </cell>
        </row>
        <row r="767">
          <cell r="B767" t="str">
            <v>61501003 - Seguro de automoviles</v>
          </cell>
          <cell r="C767">
            <v>34488.75</v>
          </cell>
          <cell r="F767">
            <v>34488.75</v>
          </cell>
          <cell r="H767" t="str">
            <v>61501003 - Seguro de automoviles</v>
          </cell>
          <cell r="I767">
            <v>34488.75</v>
          </cell>
          <cell r="J767">
            <v>4695.49</v>
          </cell>
          <cell r="L767">
            <v>39184.239999999998</v>
          </cell>
        </row>
        <row r="768">
          <cell r="B768" t="str">
            <v>61501004 - Mantenimiento de equipo de transporte</v>
          </cell>
          <cell r="C768">
            <v>58927.95</v>
          </cell>
          <cell r="D768">
            <v>25899.5</v>
          </cell>
          <cell r="F768">
            <v>84827.45</v>
          </cell>
          <cell r="H768" t="str">
            <v>61501004 - Mantenimiento de equipo de transporte</v>
          </cell>
          <cell r="I768">
            <v>90730.04</v>
          </cell>
          <cell r="L768">
            <v>90730.04</v>
          </cell>
        </row>
        <row r="769">
          <cell r="B769" t="str">
            <v>61501005 - Impuestos, Tenencia y Verificación</v>
          </cell>
          <cell r="C769">
            <v>28566.59</v>
          </cell>
          <cell r="F769">
            <v>28566.59</v>
          </cell>
          <cell r="H769" t="str">
            <v>61501005 - Impuestos, Tenencia y Verificación</v>
          </cell>
          <cell r="I769">
            <v>28969.59</v>
          </cell>
          <cell r="L769">
            <v>28969.59</v>
          </cell>
        </row>
        <row r="770">
          <cell r="B770" t="str">
            <v>61501006 - Renta de automoviles</v>
          </cell>
          <cell r="C770">
            <v>2159.91</v>
          </cell>
          <cell r="F770">
            <v>2159.91</v>
          </cell>
          <cell r="H770" t="str">
            <v>61501006 - Renta de automoviles</v>
          </cell>
          <cell r="I770">
            <v>2159.91</v>
          </cell>
          <cell r="L770">
            <v>2159.91</v>
          </cell>
        </row>
        <row r="771">
          <cell r="B771" t="str">
            <v>61501007 - Casetas</v>
          </cell>
          <cell r="C771">
            <v>40404.11</v>
          </cell>
          <cell r="D771">
            <v>9469.76</v>
          </cell>
          <cell r="F771">
            <v>49873.87</v>
          </cell>
          <cell r="H771" t="str">
            <v>61501007 - Casetas</v>
          </cell>
          <cell r="I771">
            <v>53149.7</v>
          </cell>
          <cell r="J771">
            <v>6441.88</v>
          </cell>
          <cell r="L771">
            <v>59591.58</v>
          </cell>
        </row>
        <row r="772">
          <cell r="C772" t="str">
            <v>__________________</v>
          </cell>
          <cell r="D772" t="str">
            <v>__________________</v>
          </cell>
          <cell r="E772" t="str">
            <v>__________________</v>
          </cell>
          <cell r="F772" t="str">
            <v>__________________</v>
          </cell>
          <cell r="I772" t="str">
            <v>__________________</v>
          </cell>
          <cell r="J772" t="str">
            <v>__________________</v>
          </cell>
          <cell r="K772" t="str">
            <v>__________________</v>
          </cell>
          <cell r="L772" t="str">
            <v>__________________</v>
          </cell>
        </row>
        <row r="773">
          <cell r="B773" t="str">
            <v>Total 61501000 - Equipo de Transporte</v>
          </cell>
          <cell r="C773">
            <v>188728.66</v>
          </cell>
          <cell r="D773">
            <v>39073.03</v>
          </cell>
          <cell r="F773">
            <v>227801.69</v>
          </cell>
          <cell r="H773" t="str">
            <v>Total 61501000 - Equipo de Transporte</v>
          </cell>
          <cell r="I773">
            <v>237383.11</v>
          </cell>
          <cell r="J773">
            <v>16702.7</v>
          </cell>
          <cell r="L773">
            <v>254085.81</v>
          </cell>
        </row>
        <row r="775">
          <cell r="C775" t="str">
            <v>__________________</v>
          </cell>
          <cell r="D775" t="str">
            <v>__________________</v>
          </cell>
          <cell r="E775" t="str">
            <v>__________________</v>
          </cell>
          <cell r="F775" t="str">
            <v>__________________</v>
          </cell>
          <cell r="I775" t="str">
            <v>__________________</v>
          </cell>
          <cell r="J775" t="str">
            <v>__________________</v>
          </cell>
          <cell r="K775" t="str">
            <v>__________________</v>
          </cell>
          <cell r="L775" t="str">
            <v>__________________</v>
          </cell>
        </row>
        <row r="776">
          <cell r="B776" t="str">
            <v>Total 61515000 - Gastos de equipo de transporte</v>
          </cell>
          <cell r="C776">
            <v>188728.66</v>
          </cell>
          <cell r="D776">
            <v>39073.03</v>
          </cell>
          <cell r="F776">
            <v>227801.69</v>
          </cell>
          <cell r="H776" t="str">
            <v>Total 61515000 - Gastos de equipo de transporte</v>
          </cell>
          <cell r="I776">
            <v>237383.11</v>
          </cell>
          <cell r="J776">
            <v>16702.7</v>
          </cell>
          <cell r="L776">
            <v>254085.81</v>
          </cell>
        </row>
        <row r="778">
          <cell r="B778" t="str">
            <v>61516000 - Seguros y fianzas</v>
          </cell>
          <cell r="H778" t="str">
            <v>61516000 - Seguros y fianzas</v>
          </cell>
        </row>
        <row r="780">
          <cell r="B780" t="str">
            <v>61502000 - Seguros Varios</v>
          </cell>
          <cell r="H780" t="str">
            <v>61502000 - Seguros Varios</v>
          </cell>
        </row>
        <row r="782">
          <cell r="B782" t="str">
            <v>61502001 - Seguro equipo de filmación y audio</v>
          </cell>
          <cell r="C782">
            <v>257461.22</v>
          </cell>
          <cell r="F782">
            <v>257461.22</v>
          </cell>
          <cell r="H782" t="str">
            <v>61502001 - Seguro equipo de filmación y audio</v>
          </cell>
          <cell r="I782">
            <v>257461.22</v>
          </cell>
          <cell r="J782">
            <v>76166.62</v>
          </cell>
          <cell r="L782">
            <v>333627.84000000003</v>
          </cell>
        </row>
        <row r="783">
          <cell r="B783" t="str">
            <v>61502002 - Responsabilidad civil</v>
          </cell>
          <cell r="C783">
            <v>205777.73</v>
          </cell>
          <cell r="F783">
            <v>205777.73</v>
          </cell>
          <cell r="H783" t="str">
            <v>61502002 - Responsabilidad civil</v>
          </cell>
          <cell r="I783">
            <v>205777.73</v>
          </cell>
          <cell r="L783">
            <v>205777.73</v>
          </cell>
        </row>
        <row r="784">
          <cell r="C784" t="str">
            <v>__________________</v>
          </cell>
          <cell r="D784" t="str">
            <v>__________________</v>
          </cell>
          <cell r="E784" t="str">
            <v>__________________</v>
          </cell>
          <cell r="F784" t="str">
            <v>__________________</v>
          </cell>
          <cell r="I784" t="str">
            <v>__________________</v>
          </cell>
          <cell r="J784" t="str">
            <v>__________________</v>
          </cell>
          <cell r="K784" t="str">
            <v>__________________</v>
          </cell>
          <cell r="L784" t="str">
            <v>__________________</v>
          </cell>
        </row>
        <row r="785">
          <cell r="B785" t="str">
            <v>Total 61502000 - Seguros Varios</v>
          </cell>
          <cell r="C785">
            <v>463238.95</v>
          </cell>
          <cell r="F785">
            <v>463238.95</v>
          </cell>
          <cell r="H785" t="str">
            <v>Total 61502000 - Seguros Varios</v>
          </cell>
          <cell r="I785">
            <v>463238.95</v>
          </cell>
          <cell r="J785">
            <v>76166.62</v>
          </cell>
          <cell r="L785">
            <v>539405.56999999995</v>
          </cell>
        </row>
        <row r="787">
          <cell r="C787" t="str">
            <v>__________________</v>
          </cell>
          <cell r="D787" t="str">
            <v>__________________</v>
          </cell>
          <cell r="E787" t="str">
            <v>__________________</v>
          </cell>
          <cell r="F787" t="str">
            <v>__________________</v>
          </cell>
          <cell r="I787" t="str">
            <v>__________________</v>
          </cell>
          <cell r="J787" t="str">
            <v>__________________</v>
          </cell>
          <cell r="K787" t="str">
            <v>__________________</v>
          </cell>
          <cell r="L787" t="str">
            <v>__________________</v>
          </cell>
        </row>
        <row r="788">
          <cell r="B788" t="str">
            <v>Total 61516000 - Seguros y fianzas</v>
          </cell>
          <cell r="C788">
            <v>463238.95</v>
          </cell>
          <cell r="F788">
            <v>463238.95</v>
          </cell>
          <cell r="H788" t="str">
            <v>Total 61516000 - Seguros y fianzas</v>
          </cell>
          <cell r="I788">
            <v>463238.95</v>
          </cell>
          <cell r="J788">
            <v>76166.62</v>
          </cell>
          <cell r="L788">
            <v>539405.56999999995</v>
          </cell>
        </row>
        <row r="790">
          <cell r="B790" t="str">
            <v>61517000 - Telefonos</v>
          </cell>
          <cell r="H790" t="str">
            <v>61517000 - Telefonos</v>
          </cell>
        </row>
        <row r="792">
          <cell r="B792" t="str">
            <v>61503000 - Telefonía Móvil</v>
          </cell>
          <cell r="H792" t="str">
            <v>61503000 - Telefonía Móvil</v>
          </cell>
        </row>
        <row r="794">
          <cell r="B794" t="str">
            <v>61503001 - Telcel</v>
          </cell>
          <cell r="C794">
            <v>2862.1</v>
          </cell>
          <cell r="D794">
            <v>231.9</v>
          </cell>
          <cell r="F794">
            <v>3094</v>
          </cell>
          <cell r="H794" t="str">
            <v>61503001 - Telcel</v>
          </cell>
          <cell r="I794">
            <v>3094</v>
          </cell>
          <cell r="J794">
            <v>231.9</v>
          </cell>
          <cell r="L794">
            <v>3325.9</v>
          </cell>
        </row>
        <row r="795">
          <cell r="C795" t="str">
            <v>__________________</v>
          </cell>
          <cell r="D795" t="str">
            <v>__________________</v>
          </cell>
          <cell r="E795" t="str">
            <v>__________________</v>
          </cell>
          <cell r="F795" t="str">
            <v>__________________</v>
          </cell>
          <cell r="I795" t="str">
            <v>__________________</v>
          </cell>
          <cell r="J795" t="str">
            <v>__________________</v>
          </cell>
          <cell r="K795" t="str">
            <v>__________________</v>
          </cell>
          <cell r="L795" t="str">
            <v>__________________</v>
          </cell>
        </row>
        <row r="796">
          <cell r="B796" t="str">
            <v>Total 61503000 - Telefonía Móvil</v>
          </cell>
          <cell r="C796">
            <v>2862.1</v>
          </cell>
          <cell r="D796">
            <v>231.9</v>
          </cell>
          <cell r="F796">
            <v>3094</v>
          </cell>
          <cell r="H796" t="str">
            <v>Total 61503000 - Telefonía Móvil</v>
          </cell>
          <cell r="I796">
            <v>3094</v>
          </cell>
          <cell r="J796">
            <v>231.9</v>
          </cell>
          <cell r="L796">
            <v>3325.9</v>
          </cell>
        </row>
        <row r="798">
          <cell r="C798" t="str">
            <v>__________________</v>
          </cell>
          <cell r="D798" t="str">
            <v>__________________</v>
          </cell>
          <cell r="E798" t="str">
            <v>__________________</v>
          </cell>
          <cell r="F798" t="str">
            <v>__________________</v>
          </cell>
          <cell r="I798" t="str">
            <v>__________________</v>
          </cell>
          <cell r="J798" t="str">
            <v>__________________</v>
          </cell>
          <cell r="K798" t="str">
            <v>__________________</v>
          </cell>
          <cell r="L798" t="str">
            <v>__________________</v>
          </cell>
        </row>
        <row r="799">
          <cell r="B799" t="str">
            <v>Total 61517000 - Telefonos</v>
          </cell>
          <cell r="C799">
            <v>2862.1</v>
          </cell>
          <cell r="D799">
            <v>231.9</v>
          </cell>
          <cell r="F799">
            <v>3094</v>
          </cell>
          <cell r="H799" t="str">
            <v>Total 61517000 - Telefonos</v>
          </cell>
          <cell r="I799">
            <v>3094</v>
          </cell>
          <cell r="J799">
            <v>231.9</v>
          </cell>
          <cell r="L799">
            <v>3325.9</v>
          </cell>
        </row>
        <row r="801">
          <cell r="B801" t="str">
            <v>61518000 - Consumibles de oficina</v>
          </cell>
          <cell r="H801" t="str">
            <v>61518000 - Consumibles de oficina</v>
          </cell>
        </row>
        <row r="803">
          <cell r="B803" t="str">
            <v>61504000 - Artículos de Oficina</v>
          </cell>
          <cell r="H803" t="str">
            <v>61504000 - Artículos de Oficina</v>
          </cell>
        </row>
        <row r="805">
          <cell r="B805" t="str">
            <v>61504001 - Equipo menor de oficina</v>
          </cell>
          <cell r="C805">
            <v>62662.35</v>
          </cell>
          <cell r="F805">
            <v>62662.35</v>
          </cell>
          <cell r="H805" t="str">
            <v>61504001 - Equipo menor de oficina</v>
          </cell>
          <cell r="I805">
            <v>62662.35</v>
          </cell>
          <cell r="J805">
            <v>2474.13</v>
          </cell>
          <cell r="L805">
            <v>65136.480000000003</v>
          </cell>
        </row>
        <row r="806">
          <cell r="B806" t="str">
            <v>61504002 - Impresión de facturas, Tarjetas, cheques, etc.</v>
          </cell>
          <cell r="C806">
            <v>3180.8</v>
          </cell>
          <cell r="F806">
            <v>3180.8</v>
          </cell>
          <cell r="H806" t="str">
            <v>61504002 - Impresión de facturas, Tarjetas, cheques, etc.</v>
          </cell>
          <cell r="I806">
            <v>3180.8</v>
          </cell>
          <cell r="L806">
            <v>3180.8</v>
          </cell>
        </row>
        <row r="807">
          <cell r="B807" t="str">
            <v>61504003 - Papelería y tonner</v>
          </cell>
          <cell r="C807">
            <v>37921.49</v>
          </cell>
          <cell r="D807">
            <v>2871.99</v>
          </cell>
          <cell r="F807">
            <v>40793.480000000003</v>
          </cell>
          <cell r="H807" t="str">
            <v>61504003 - Papelería y tonner</v>
          </cell>
          <cell r="I807">
            <v>40793.480000000003</v>
          </cell>
          <cell r="J807">
            <v>2755.62</v>
          </cell>
          <cell r="L807">
            <v>43549.1</v>
          </cell>
        </row>
        <row r="808">
          <cell r="B808" t="str">
            <v>61504004 - Artículos de baño y limpieza</v>
          </cell>
          <cell r="C808">
            <v>26360.23</v>
          </cell>
          <cell r="D808">
            <v>3755.6</v>
          </cell>
          <cell r="F808">
            <v>30115.83</v>
          </cell>
          <cell r="H808" t="str">
            <v>61504004 - Artículos de baño y limpieza</v>
          </cell>
          <cell r="I808">
            <v>30115.83</v>
          </cell>
          <cell r="J808">
            <v>2526.62</v>
          </cell>
          <cell r="L808">
            <v>32642.45</v>
          </cell>
        </row>
        <row r="809">
          <cell r="B809" t="str">
            <v>61504005 - Refresco, agua, café, etc.</v>
          </cell>
          <cell r="C809">
            <v>26866.31</v>
          </cell>
          <cell r="D809">
            <v>4540.25</v>
          </cell>
          <cell r="F809">
            <v>31406.560000000001</v>
          </cell>
          <cell r="H809" t="str">
            <v>61504005 - Refresco, agua, café, etc.</v>
          </cell>
          <cell r="I809">
            <v>31406.560000000001</v>
          </cell>
          <cell r="J809">
            <v>2815.08</v>
          </cell>
          <cell r="L809">
            <v>34221.64</v>
          </cell>
        </row>
        <row r="810">
          <cell r="B810" t="str">
            <v>61505000 - Renta y mantenimiento equipo menor</v>
          </cell>
          <cell r="C810">
            <v>25564.16</v>
          </cell>
          <cell r="D810">
            <v>1476</v>
          </cell>
          <cell r="F810">
            <v>27040.16</v>
          </cell>
          <cell r="H810" t="str">
            <v>61505000 - Renta y mantenimiento equipo menor</v>
          </cell>
          <cell r="I810">
            <v>27040.16</v>
          </cell>
          <cell r="J810">
            <v>813.79</v>
          </cell>
          <cell r="L810">
            <v>27853.95</v>
          </cell>
        </row>
        <row r="811">
          <cell r="C811" t="str">
            <v>__________________</v>
          </cell>
          <cell r="D811" t="str">
            <v>__________________</v>
          </cell>
          <cell r="E811" t="str">
            <v>__________________</v>
          </cell>
          <cell r="F811" t="str">
            <v>__________________</v>
          </cell>
          <cell r="I811" t="str">
            <v>__________________</v>
          </cell>
          <cell r="J811" t="str">
            <v>__________________</v>
          </cell>
          <cell r="K811" t="str">
            <v>__________________</v>
          </cell>
          <cell r="L811" t="str">
            <v>__________________</v>
          </cell>
        </row>
        <row r="812">
          <cell r="B812" t="str">
            <v>Total 61504000 - Artículos de Oficina</v>
          </cell>
          <cell r="C812">
            <v>182555.34</v>
          </cell>
          <cell r="D812">
            <v>12643.84</v>
          </cell>
          <cell r="F812">
            <v>195199.18</v>
          </cell>
          <cell r="H812" t="str">
            <v>Total 61504000 - Artículos de Oficina</v>
          </cell>
          <cell r="I812">
            <v>195199.18</v>
          </cell>
          <cell r="J812">
            <v>11385.24</v>
          </cell>
          <cell r="L812">
            <v>206584.42</v>
          </cell>
        </row>
        <row r="814">
          <cell r="C814" t="str">
            <v>__________________</v>
          </cell>
          <cell r="D814" t="str">
            <v>__________________</v>
          </cell>
          <cell r="E814" t="str">
            <v>__________________</v>
          </cell>
          <cell r="F814" t="str">
            <v>__________________</v>
          </cell>
          <cell r="I814" t="str">
            <v>__________________</v>
          </cell>
          <cell r="J814" t="str">
            <v>__________________</v>
          </cell>
          <cell r="K814" t="str">
            <v>__________________</v>
          </cell>
          <cell r="L814" t="str">
            <v>__________________</v>
          </cell>
        </row>
        <row r="815">
          <cell r="B815" t="str">
            <v>Total 61518000 - Consumibles de oficina</v>
          </cell>
          <cell r="C815">
            <v>182555.34</v>
          </cell>
          <cell r="D815">
            <v>12643.84</v>
          </cell>
          <cell r="F815">
            <v>195199.18</v>
          </cell>
          <cell r="H815" t="str">
            <v>Total 61518000 - Consumibles de oficina</v>
          </cell>
          <cell r="I815">
            <v>195199.18</v>
          </cell>
          <cell r="J815">
            <v>11385.24</v>
          </cell>
          <cell r="L815">
            <v>206584.42</v>
          </cell>
        </row>
        <row r="817">
          <cell r="B817" t="str">
            <v>61519000 - Bodegas</v>
          </cell>
          <cell r="H817" t="str">
            <v>61519000 - Bodegas</v>
          </cell>
        </row>
        <row r="819">
          <cell r="B819" t="str">
            <v>61512000 - Bodega Cuemanco</v>
          </cell>
          <cell r="H819" t="str">
            <v>61512000 - Bodega Cuemanco</v>
          </cell>
        </row>
        <row r="821">
          <cell r="B821" t="str">
            <v>61602001 - Renta bodega</v>
          </cell>
          <cell r="C821">
            <v>548590.56000000006</v>
          </cell>
          <cell r="D821">
            <v>70274.8</v>
          </cell>
          <cell r="F821">
            <v>618865.36</v>
          </cell>
          <cell r="H821" t="str">
            <v>61602001 - Renta bodega</v>
          </cell>
          <cell r="I821">
            <v>618865.36</v>
          </cell>
          <cell r="J821">
            <v>27014.799999999999</v>
          </cell>
          <cell r="L821">
            <v>645880.16</v>
          </cell>
        </row>
        <row r="822">
          <cell r="B822" t="str">
            <v>61602002 - Teléfono e internet bodega</v>
          </cell>
          <cell r="C822">
            <v>15109.28</v>
          </cell>
          <cell r="D822">
            <v>1627.59</v>
          </cell>
          <cell r="F822">
            <v>16736.87</v>
          </cell>
          <cell r="H822" t="str">
            <v>61602002 - Teléfono e internet bodega</v>
          </cell>
          <cell r="I822">
            <v>16736.87</v>
          </cell>
          <cell r="J822">
            <v>1739.66</v>
          </cell>
          <cell r="L822">
            <v>18476.53</v>
          </cell>
        </row>
        <row r="823">
          <cell r="B823" t="str">
            <v>61602003 - Alarma bodega</v>
          </cell>
          <cell r="C823">
            <v>5726.28</v>
          </cell>
          <cell r="F823">
            <v>5726.28</v>
          </cell>
          <cell r="H823" t="str">
            <v>61602003 - Alarma bodega</v>
          </cell>
          <cell r="I823">
            <v>5726.28</v>
          </cell>
          <cell r="L823">
            <v>5726.28</v>
          </cell>
        </row>
        <row r="824">
          <cell r="B824" t="str">
            <v>61602004 - Luz bodega</v>
          </cell>
          <cell r="C824">
            <v>12845.7</v>
          </cell>
          <cell r="D824">
            <v>2927.59</v>
          </cell>
          <cell r="F824">
            <v>15773.29</v>
          </cell>
          <cell r="H824" t="str">
            <v>61602004 - Luz bodega</v>
          </cell>
          <cell r="I824">
            <v>15773.29</v>
          </cell>
          <cell r="L824">
            <v>15773.29</v>
          </cell>
        </row>
        <row r="825">
          <cell r="B825" t="str">
            <v>61602007 - Agua bodega</v>
          </cell>
          <cell r="C825">
            <v>7733.41</v>
          </cell>
          <cell r="D825">
            <v>982.25</v>
          </cell>
          <cell r="F825">
            <v>8715.66</v>
          </cell>
          <cell r="H825" t="str">
            <v>61602007 - Agua bodega</v>
          </cell>
          <cell r="I825">
            <v>8715.66</v>
          </cell>
          <cell r="L825">
            <v>8715.66</v>
          </cell>
        </row>
        <row r="826">
          <cell r="B826" t="str">
            <v>61512001 - Limpieza bodega</v>
          </cell>
          <cell r="H826" t="str">
            <v>61512001 - Limpieza bodega</v>
          </cell>
        </row>
        <row r="827">
          <cell r="B827" t="str">
            <v>61602006 - Mantenimiento de instalaciones bodega</v>
          </cell>
          <cell r="C827">
            <v>72098.75</v>
          </cell>
          <cell r="D827">
            <v>3966.94</v>
          </cell>
          <cell r="F827">
            <v>76065.69</v>
          </cell>
          <cell r="H827" t="str">
            <v>61602006 - Mantenimiento de instalaciones bodega</v>
          </cell>
          <cell r="I827">
            <v>76065.69</v>
          </cell>
          <cell r="J827">
            <v>7784</v>
          </cell>
          <cell r="L827">
            <v>83849.69</v>
          </cell>
        </row>
        <row r="828">
          <cell r="B828" t="str">
            <v>61512002 - Mobiliario para almacenaje bodega</v>
          </cell>
          <cell r="H828" t="str">
            <v>61512002 - Mobiliario para almacenaje bodega</v>
          </cell>
        </row>
        <row r="829">
          <cell r="B829" t="str">
            <v>61512003 - Seguro y fianzas de establecimiento y robo bodega</v>
          </cell>
          <cell r="C829">
            <v>10969.61</v>
          </cell>
          <cell r="F829">
            <v>10969.61</v>
          </cell>
          <cell r="H829" t="str">
            <v>61512003 - Seguro y fianzas de establecimiento y robo bodega</v>
          </cell>
          <cell r="I829">
            <v>10969.61</v>
          </cell>
          <cell r="L829">
            <v>10969.61</v>
          </cell>
        </row>
        <row r="830">
          <cell r="C830" t="str">
            <v>__________________</v>
          </cell>
          <cell r="D830" t="str">
            <v>__________________</v>
          </cell>
          <cell r="E830" t="str">
            <v>__________________</v>
          </cell>
          <cell r="F830" t="str">
            <v>__________________</v>
          </cell>
          <cell r="I830" t="str">
            <v>__________________</v>
          </cell>
          <cell r="J830" t="str">
            <v>__________________</v>
          </cell>
          <cell r="K830" t="str">
            <v>__________________</v>
          </cell>
          <cell r="L830" t="str">
            <v>__________________</v>
          </cell>
        </row>
        <row r="831">
          <cell r="B831" t="str">
            <v>Total 61512000 - Bodega Cuemanco</v>
          </cell>
          <cell r="C831">
            <v>673073.59</v>
          </cell>
          <cell r="D831">
            <v>79779.17</v>
          </cell>
          <cell r="F831">
            <v>752852.76</v>
          </cell>
          <cell r="H831" t="str">
            <v>Total 61512000 - Bodega Cuemanco</v>
          </cell>
          <cell r="I831">
            <v>752852.76</v>
          </cell>
          <cell r="J831">
            <v>36538.46</v>
          </cell>
          <cell r="L831">
            <v>789391.22</v>
          </cell>
        </row>
        <row r="833">
          <cell r="B833" t="str">
            <v>61512100 - Depresiación - Mobiliario para bodegas</v>
          </cell>
          <cell r="H833" t="str">
            <v>61512100 - Depresiación - Mobiliario para bodegas</v>
          </cell>
        </row>
        <row r="835">
          <cell r="B835" t="str">
            <v>61512101 - Depreciación Mobiliario para bodegas</v>
          </cell>
          <cell r="C835">
            <v>23391.56</v>
          </cell>
          <cell r="D835">
            <v>4460.13</v>
          </cell>
          <cell r="F835">
            <v>27851.69</v>
          </cell>
          <cell r="H835" t="str">
            <v>61512101 - Depreciación Mobiliario para bodegas</v>
          </cell>
          <cell r="I835">
            <v>27851.69</v>
          </cell>
          <cell r="J835">
            <v>4460.13</v>
          </cell>
          <cell r="L835">
            <v>32311.82</v>
          </cell>
        </row>
        <row r="836">
          <cell r="C836" t="str">
            <v>__________________</v>
          </cell>
          <cell r="D836" t="str">
            <v>__________________</v>
          </cell>
          <cell r="E836" t="str">
            <v>__________________</v>
          </cell>
          <cell r="F836" t="str">
            <v>__________________</v>
          </cell>
          <cell r="I836" t="str">
            <v>__________________</v>
          </cell>
          <cell r="J836" t="str">
            <v>__________________</v>
          </cell>
          <cell r="K836" t="str">
            <v>__________________</v>
          </cell>
          <cell r="L836" t="str">
            <v>__________________</v>
          </cell>
        </row>
        <row r="837">
          <cell r="B837" t="str">
            <v>Total 61512100 - Depresiación - Mobiliario para bodegas</v>
          </cell>
          <cell r="C837">
            <v>23391.56</v>
          </cell>
          <cell r="D837">
            <v>4460.13</v>
          </cell>
          <cell r="F837">
            <v>27851.69</v>
          </cell>
          <cell r="H837" t="str">
            <v>Total 61512100 - Depresiación - Mobiliario para bodegas</v>
          </cell>
          <cell r="I837">
            <v>27851.69</v>
          </cell>
          <cell r="J837">
            <v>4460.13</v>
          </cell>
          <cell r="L837">
            <v>32311.82</v>
          </cell>
        </row>
        <row r="839">
          <cell r="C839" t="str">
            <v>__________________</v>
          </cell>
          <cell r="D839" t="str">
            <v>__________________</v>
          </cell>
          <cell r="E839" t="str">
            <v>__________________</v>
          </cell>
          <cell r="F839" t="str">
            <v>__________________</v>
          </cell>
          <cell r="I839" t="str">
            <v>__________________</v>
          </cell>
          <cell r="J839" t="str">
            <v>__________________</v>
          </cell>
          <cell r="K839" t="str">
            <v>__________________</v>
          </cell>
          <cell r="L839" t="str">
            <v>__________________</v>
          </cell>
        </row>
        <row r="840">
          <cell r="B840" t="str">
            <v>Total 61519000 - Bodegas</v>
          </cell>
          <cell r="C840">
            <v>696465.15</v>
          </cell>
          <cell r="D840">
            <v>84239.3</v>
          </cell>
          <cell r="F840">
            <v>780704.45</v>
          </cell>
          <cell r="H840" t="str">
            <v>Total 61519000 - Bodegas</v>
          </cell>
          <cell r="I840">
            <v>780704.45</v>
          </cell>
          <cell r="J840">
            <v>40998.589999999997</v>
          </cell>
          <cell r="L840">
            <v>821703.04</v>
          </cell>
        </row>
        <row r="842">
          <cell r="B842" t="str">
            <v>61519100 - Trasporte de valores</v>
          </cell>
          <cell r="H842" t="str">
            <v>61519100 - Trasporte de valores</v>
          </cell>
        </row>
        <row r="844">
          <cell r="B844" t="str">
            <v>61519101 - Valores</v>
          </cell>
          <cell r="H844" t="str">
            <v>61519101 - Valores</v>
          </cell>
        </row>
        <row r="846">
          <cell r="B846" t="str">
            <v>61519111 - TAMEME</v>
          </cell>
          <cell r="C846">
            <v>128395.36</v>
          </cell>
          <cell r="D846">
            <v>11488.5</v>
          </cell>
          <cell r="F846">
            <v>139883.85999999999</v>
          </cell>
          <cell r="H846" t="str">
            <v>61519111 - TAMEME</v>
          </cell>
          <cell r="I846">
            <v>139883.85999999999</v>
          </cell>
          <cell r="J846">
            <v>10797.04</v>
          </cell>
          <cell r="L846">
            <v>150680.9</v>
          </cell>
        </row>
        <row r="847">
          <cell r="C847" t="str">
            <v>__________________</v>
          </cell>
          <cell r="D847" t="str">
            <v>__________________</v>
          </cell>
          <cell r="E847" t="str">
            <v>__________________</v>
          </cell>
          <cell r="F847" t="str">
            <v>__________________</v>
          </cell>
          <cell r="I847" t="str">
            <v>__________________</v>
          </cell>
          <cell r="J847" t="str">
            <v>__________________</v>
          </cell>
          <cell r="K847" t="str">
            <v>__________________</v>
          </cell>
          <cell r="L847" t="str">
            <v>__________________</v>
          </cell>
        </row>
        <row r="848">
          <cell r="B848" t="str">
            <v>Total 61519101 - Valores</v>
          </cell>
          <cell r="C848">
            <v>128395.36</v>
          </cell>
          <cell r="D848">
            <v>11488.5</v>
          </cell>
          <cell r="F848">
            <v>139883.85999999999</v>
          </cell>
          <cell r="H848" t="str">
            <v>Total 61519101 - Valores</v>
          </cell>
          <cell r="I848">
            <v>139883.85999999999</v>
          </cell>
          <cell r="J848">
            <v>10797.04</v>
          </cell>
          <cell r="L848">
            <v>150680.9</v>
          </cell>
        </row>
        <row r="850">
          <cell r="C850" t="str">
            <v>__________________</v>
          </cell>
          <cell r="D850" t="str">
            <v>__________________</v>
          </cell>
          <cell r="E850" t="str">
            <v>__________________</v>
          </cell>
          <cell r="F850" t="str">
            <v>__________________</v>
          </cell>
          <cell r="I850" t="str">
            <v>__________________</v>
          </cell>
          <cell r="J850" t="str">
            <v>__________________</v>
          </cell>
          <cell r="K850" t="str">
            <v>__________________</v>
          </cell>
          <cell r="L850" t="str">
            <v>__________________</v>
          </cell>
        </row>
        <row r="851">
          <cell r="B851" t="str">
            <v>Total 61519100 - Trasporte de valores</v>
          </cell>
          <cell r="C851">
            <v>128395.36</v>
          </cell>
          <cell r="D851">
            <v>11488.5</v>
          </cell>
          <cell r="F851">
            <v>139883.85999999999</v>
          </cell>
          <cell r="H851" t="str">
            <v>Total 61519100 - Trasporte de valores</v>
          </cell>
          <cell r="I851">
            <v>139883.85999999999</v>
          </cell>
          <cell r="J851">
            <v>10797.04</v>
          </cell>
          <cell r="L851">
            <v>150680.9</v>
          </cell>
        </row>
        <row r="853">
          <cell r="B853" t="str">
            <v>61520000 - Almacén Deposito Fiscal</v>
          </cell>
          <cell r="H853" t="str">
            <v>61520000 - Almacén Deposito Fiscal</v>
          </cell>
        </row>
        <row r="855">
          <cell r="B855" t="str">
            <v>61521000 - Gastos Almacén Deposito Fiscal</v>
          </cell>
          <cell r="H855" t="str">
            <v>61521000 - Gastos Almacén Deposito Fiscal</v>
          </cell>
        </row>
        <row r="857">
          <cell r="B857" t="str">
            <v>61521001 - Alamcenaje</v>
          </cell>
          <cell r="H857" t="str">
            <v>61521001 - Alamcenaje</v>
          </cell>
          <cell r="J857">
            <v>4064.03</v>
          </cell>
          <cell r="L857">
            <v>4064.03</v>
          </cell>
        </row>
        <row r="858">
          <cell r="B858" t="str">
            <v>61521002 - Maniobras Carga y Descaga</v>
          </cell>
          <cell r="H858" t="str">
            <v>61521002 - Maniobras Carga y Descaga</v>
          </cell>
          <cell r="J858">
            <v>1800</v>
          </cell>
          <cell r="L858">
            <v>1800</v>
          </cell>
        </row>
        <row r="859">
          <cell r="B859" t="str">
            <v>61521003 - Cargo Fiscal</v>
          </cell>
          <cell r="H859" t="str">
            <v>61521003 - Cargo Fiscal</v>
          </cell>
          <cell r="J859">
            <v>4064.02</v>
          </cell>
          <cell r="L859">
            <v>4064.02</v>
          </cell>
        </row>
        <row r="860">
          <cell r="B860" t="str">
            <v>61521004 - Flete</v>
          </cell>
          <cell r="H860" t="str">
            <v>61521004 - Flete</v>
          </cell>
        </row>
        <row r="861">
          <cell r="C861" t="str">
            <v>__________________</v>
          </cell>
          <cell r="D861" t="str">
            <v>__________________</v>
          </cell>
          <cell r="E861" t="str">
            <v>__________________</v>
          </cell>
          <cell r="F861" t="str">
            <v>__________________</v>
          </cell>
          <cell r="I861" t="str">
            <v>__________________</v>
          </cell>
          <cell r="J861" t="str">
            <v>__________________</v>
          </cell>
          <cell r="K861" t="str">
            <v>__________________</v>
          </cell>
          <cell r="L861" t="str">
            <v>__________________</v>
          </cell>
        </row>
        <row r="862">
          <cell r="B862" t="str">
            <v>Total 61521000 - Gastos Almacén Deposito Fiscal</v>
          </cell>
          <cell r="H862" t="str">
            <v>Total 61521000 - Gastos Almacén Deposito Fiscal</v>
          </cell>
          <cell r="J862">
            <v>9928.0499999999993</v>
          </cell>
          <cell r="L862">
            <v>9928.0499999999993</v>
          </cell>
        </row>
        <row r="864">
          <cell r="C864" t="str">
            <v>__________________</v>
          </cell>
          <cell r="D864" t="str">
            <v>__________________</v>
          </cell>
          <cell r="E864" t="str">
            <v>__________________</v>
          </cell>
          <cell r="F864" t="str">
            <v>__________________</v>
          </cell>
          <cell r="I864" t="str">
            <v>__________________</v>
          </cell>
          <cell r="J864" t="str">
            <v>__________________</v>
          </cell>
          <cell r="K864" t="str">
            <v>__________________</v>
          </cell>
          <cell r="L864" t="str">
            <v>__________________</v>
          </cell>
        </row>
        <row r="865">
          <cell r="B865" t="str">
            <v>Total 61520000 - Almacén Deposito Fiscal</v>
          </cell>
          <cell r="H865" t="str">
            <v>Total 61520000 - Almacén Deposito Fiscal</v>
          </cell>
          <cell r="J865">
            <v>9928.0499999999993</v>
          </cell>
          <cell r="L865">
            <v>9928.0499999999993</v>
          </cell>
        </row>
        <row r="867">
          <cell r="B867" t="str">
            <v>61508000 - Gastos Varios - Gastos de Operación</v>
          </cell>
          <cell r="C867">
            <v>170106.54</v>
          </cell>
          <cell r="D867">
            <v>5256.09</v>
          </cell>
          <cell r="F867">
            <v>175362.63</v>
          </cell>
          <cell r="H867" t="str">
            <v>61508000 - Gastos Varios - Gastos de Operación</v>
          </cell>
          <cell r="I867">
            <v>175362.63</v>
          </cell>
          <cell r="J867">
            <v>1870.8</v>
          </cell>
          <cell r="L867">
            <v>177233.43</v>
          </cell>
        </row>
        <row r="868">
          <cell r="B868" t="str">
            <v>61059001 - Actualizaciones y multas de impuestos</v>
          </cell>
          <cell r="C868">
            <v>125654.57</v>
          </cell>
          <cell r="D868">
            <v>1170.05</v>
          </cell>
          <cell r="F868">
            <v>126824.62</v>
          </cell>
          <cell r="H868" t="str">
            <v>61059001 - Actualizaciones y multas de impuestos</v>
          </cell>
          <cell r="I868">
            <v>126824.62</v>
          </cell>
          <cell r="L868">
            <v>126824.62</v>
          </cell>
        </row>
        <row r="869">
          <cell r="B869" t="str">
            <v>61510000 - Gastos legales y notarios</v>
          </cell>
          <cell r="C869">
            <v>126256.28</v>
          </cell>
          <cell r="F869">
            <v>126256.28</v>
          </cell>
          <cell r="H869" t="str">
            <v>61510000 - Gastos legales y notarios</v>
          </cell>
          <cell r="I869">
            <v>126256.28</v>
          </cell>
          <cell r="L869">
            <v>126256.28</v>
          </cell>
        </row>
        <row r="870">
          <cell r="B870" t="str">
            <v>61507000 - Taxis y pasajes</v>
          </cell>
          <cell r="C870">
            <v>12825.2</v>
          </cell>
          <cell r="D870">
            <v>3587.01</v>
          </cell>
          <cell r="F870">
            <v>16412.21</v>
          </cell>
          <cell r="H870" t="str">
            <v>61507000 - Taxis y pasajes</v>
          </cell>
          <cell r="I870">
            <v>16412.21</v>
          </cell>
          <cell r="J870">
            <v>2788.56</v>
          </cell>
          <cell r="L870">
            <v>19200.77</v>
          </cell>
        </row>
        <row r="871">
          <cell r="B871" t="str">
            <v>61506000 - Mensajería (UPS, DHL, etc.) y Correos</v>
          </cell>
          <cell r="C871">
            <v>444911.1</v>
          </cell>
          <cell r="D871">
            <v>11243.55</v>
          </cell>
          <cell r="F871">
            <v>456154.65</v>
          </cell>
          <cell r="H871" t="str">
            <v>61506000 - Mensajería (UPS, DHL, etc.) y Correos</v>
          </cell>
          <cell r="I871">
            <v>456154.65</v>
          </cell>
          <cell r="J871">
            <v>80665.789999999994</v>
          </cell>
          <cell r="L871">
            <v>536820.43999999994</v>
          </cell>
        </row>
        <row r="872">
          <cell r="B872" t="str">
            <v>61701000 - Cuentas Incobrables</v>
          </cell>
          <cell r="H872" t="str">
            <v>61701000 - Cuentas Incobrables</v>
          </cell>
        </row>
        <row r="873">
          <cell r="B873" t="str">
            <v>61513000 - Gastos No Deducibles</v>
          </cell>
          <cell r="H873" t="str">
            <v>61513000 - Gastos No Deducibles</v>
          </cell>
        </row>
        <row r="875">
          <cell r="B875" t="str">
            <v>61801000 - gastos comprobar</v>
          </cell>
          <cell r="C875">
            <v>78833.27</v>
          </cell>
          <cell r="D875">
            <v>2053.17</v>
          </cell>
          <cell r="F875">
            <v>80886.44</v>
          </cell>
          <cell r="H875" t="str">
            <v>61801000 - gastos comprobar</v>
          </cell>
          <cell r="I875">
            <v>244883.4</v>
          </cell>
          <cell r="J875">
            <v>370</v>
          </cell>
          <cell r="L875">
            <v>245253.4</v>
          </cell>
        </row>
        <row r="876">
          <cell r="B876" t="str">
            <v>61802000 - Limpieza  (Servicio) - Gastos No Deducibles</v>
          </cell>
          <cell r="C876">
            <v>28662.98</v>
          </cell>
          <cell r="D876">
            <v>2880</v>
          </cell>
          <cell r="F876">
            <v>31542.98</v>
          </cell>
          <cell r="H876" t="str">
            <v>61802000 - Limpieza  (Servicio) - Gastos No Deducibles</v>
          </cell>
          <cell r="I876">
            <v>31542.98</v>
          </cell>
          <cell r="J876">
            <v>3260</v>
          </cell>
          <cell r="L876">
            <v>34802.980000000003</v>
          </cell>
        </row>
        <row r="877">
          <cell r="B877" t="str">
            <v>61803000 - Taxis y Pasajes - Gastos No Deducibles</v>
          </cell>
          <cell r="C877">
            <v>6129.84</v>
          </cell>
          <cell r="D877">
            <v>95</v>
          </cell>
          <cell r="F877">
            <v>6224.84</v>
          </cell>
          <cell r="H877" t="str">
            <v>61803000 - Taxis y Pasajes - Gastos No Deducibles</v>
          </cell>
          <cell r="I877">
            <v>6224.84</v>
          </cell>
          <cell r="J877">
            <v>580.01</v>
          </cell>
          <cell r="L877">
            <v>6804.85</v>
          </cell>
        </row>
        <row r="878">
          <cell r="B878" t="str">
            <v>61804000 - Propinas - Gastos No Deducibles</v>
          </cell>
          <cell r="C878">
            <v>6343.89</v>
          </cell>
          <cell r="D878">
            <v>1353.79</v>
          </cell>
          <cell r="F878">
            <v>7697.68</v>
          </cell>
          <cell r="H878" t="str">
            <v>61804000 - Propinas - Gastos No Deducibles</v>
          </cell>
          <cell r="I878">
            <v>7697.68</v>
          </cell>
          <cell r="J878">
            <v>1006.66</v>
          </cell>
          <cell r="L878">
            <v>8704.34</v>
          </cell>
        </row>
        <row r="879">
          <cell r="B879" t="str">
            <v>61805000 - Impuestos - Recargos - Gastos No Deducibles</v>
          </cell>
          <cell r="C879">
            <v>38421.99</v>
          </cell>
          <cell r="F879">
            <v>38421.99</v>
          </cell>
          <cell r="H879" t="str">
            <v>61805000 - Impuestos - Recargos - Gastos No Deducibles</v>
          </cell>
          <cell r="I879">
            <v>38421.99</v>
          </cell>
          <cell r="L879">
            <v>38421.99</v>
          </cell>
        </row>
        <row r="880">
          <cell r="C880" t="str">
            <v>__________________</v>
          </cell>
          <cell r="D880" t="str">
            <v>__________________</v>
          </cell>
          <cell r="E880" t="str">
            <v>__________________</v>
          </cell>
          <cell r="F880" t="str">
            <v>__________________</v>
          </cell>
          <cell r="I880" t="str">
            <v>__________________</v>
          </cell>
          <cell r="J880" t="str">
            <v>__________________</v>
          </cell>
          <cell r="K880" t="str">
            <v>__________________</v>
          </cell>
          <cell r="L880" t="str">
            <v>__________________</v>
          </cell>
        </row>
        <row r="881">
          <cell r="B881" t="str">
            <v>Total 61513000 - Gastos No Deducibles</v>
          </cell>
          <cell r="C881">
            <v>158391.97</v>
          </cell>
          <cell r="D881">
            <v>6381.96</v>
          </cell>
          <cell r="F881">
            <v>164773.93</v>
          </cell>
          <cell r="H881" t="str">
            <v>Total 61513000 - Gastos No Deducibles</v>
          </cell>
          <cell r="I881">
            <v>328770.89</v>
          </cell>
          <cell r="J881">
            <v>5216.67</v>
          </cell>
          <cell r="L881">
            <v>333987.56</v>
          </cell>
        </row>
        <row r="883">
          <cell r="C883" t="str">
            <v>__________________</v>
          </cell>
          <cell r="D883" t="str">
            <v>__________________</v>
          </cell>
          <cell r="E883" t="str">
            <v>__________________</v>
          </cell>
          <cell r="F883" t="str">
            <v>__________________</v>
          </cell>
          <cell r="I883" t="str">
            <v>__________________</v>
          </cell>
          <cell r="J883" t="str">
            <v>__________________</v>
          </cell>
          <cell r="K883" t="str">
            <v>__________________</v>
          </cell>
          <cell r="L883" t="str">
            <v>__________________</v>
          </cell>
        </row>
        <row r="884">
          <cell r="B884" t="str">
            <v>Total 61500000 - Gastos de operación</v>
          </cell>
          <cell r="C884">
            <v>9009768.0600000005</v>
          </cell>
          <cell r="D884">
            <v>529345.98</v>
          </cell>
          <cell r="F884">
            <v>9539114.0399999991</v>
          </cell>
          <cell r="H884" t="str">
            <v>Total 61500000 - Gastos de operación</v>
          </cell>
          <cell r="I884">
            <v>9712692.4199999999</v>
          </cell>
          <cell r="J884">
            <v>578511.99</v>
          </cell>
          <cell r="L884">
            <v>10291204.41</v>
          </cell>
        </row>
        <row r="886">
          <cell r="B886" t="str">
            <v>61200000 - Gastos de venta</v>
          </cell>
          <cell r="H886" t="str">
            <v>61200000 - Gastos de venta</v>
          </cell>
        </row>
        <row r="888">
          <cell r="B888" t="str">
            <v>61201000 - Personal de Ventas</v>
          </cell>
          <cell r="H888" t="str">
            <v>61201000 - Personal de Ventas</v>
          </cell>
        </row>
        <row r="890">
          <cell r="B890" t="str">
            <v>61201100 - Remuneraciones</v>
          </cell>
          <cell r="H890" t="str">
            <v>61201100 - Remuneraciones</v>
          </cell>
        </row>
        <row r="892">
          <cell r="B892" t="str">
            <v>61201001 - Sueldos ventas</v>
          </cell>
          <cell r="C892">
            <v>3435244.54</v>
          </cell>
          <cell r="D892">
            <v>228155.32</v>
          </cell>
          <cell r="F892">
            <v>3663399.86</v>
          </cell>
          <cell r="H892" t="str">
            <v>61201001 - Sueldos ventas</v>
          </cell>
          <cell r="I892">
            <v>3663399.86</v>
          </cell>
          <cell r="J892">
            <v>214530.47</v>
          </cell>
          <cell r="L892">
            <v>3877930.33</v>
          </cell>
        </row>
        <row r="893">
          <cell r="B893" t="str">
            <v>61201002 - Honorarios ventas</v>
          </cell>
          <cell r="C893">
            <v>615382.47</v>
          </cell>
          <cell r="D893">
            <v>46963.9</v>
          </cell>
          <cell r="F893">
            <v>662346.37</v>
          </cell>
          <cell r="H893" t="str">
            <v>61201002 - Honorarios ventas</v>
          </cell>
          <cell r="I893">
            <v>662346.37</v>
          </cell>
          <cell r="L893">
            <v>662346.37</v>
          </cell>
        </row>
        <row r="894">
          <cell r="B894" t="str">
            <v>61201003 - Consultoría en ventas</v>
          </cell>
          <cell r="C894">
            <v>576102.76</v>
          </cell>
          <cell r="D894">
            <v>196924.79</v>
          </cell>
          <cell r="F894">
            <v>773027.55</v>
          </cell>
          <cell r="H894" t="str">
            <v>61201003 - Consultoría en ventas</v>
          </cell>
          <cell r="I894">
            <v>773027.55</v>
          </cell>
          <cell r="J894">
            <v>246021.55</v>
          </cell>
          <cell r="L894">
            <v>1019049.1</v>
          </cell>
        </row>
        <row r="895">
          <cell r="B895" t="str">
            <v>61201009 - Asimilados ventas</v>
          </cell>
          <cell r="C895">
            <v>1244816.43</v>
          </cell>
          <cell r="D895">
            <v>132300</v>
          </cell>
          <cell r="F895">
            <v>1377116.43</v>
          </cell>
          <cell r="H895" t="str">
            <v>61201009 - Asimilados ventas</v>
          </cell>
          <cell r="I895">
            <v>1377116.43</v>
          </cell>
          <cell r="J895">
            <v>132300</v>
          </cell>
          <cell r="L895">
            <v>1509416.43</v>
          </cell>
        </row>
        <row r="896">
          <cell r="C896" t="str">
            <v>__________________</v>
          </cell>
          <cell r="D896" t="str">
            <v>__________________</v>
          </cell>
          <cell r="E896" t="str">
            <v>__________________</v>
          </cell>
          <cell r="F896" t="str">
            <v>__________________</v>
          </cell>
          <cell r="I896" t="str">
            <v>__________________</v>
          </cell>
          <cell r="J896" t="str">
            <v>__________________</v>
          </cell>
          <cell r="K896" t="str">
            <v>__________________</v>
          </cell>
          <cell r="L896" t="str">
            <v>__________________</v>
          </cell>
        </row>
        <row r="897">
          <cell r="B897" t="str">
            <v>Total 61201100 - Remuneraciones</v>
          </cell>
          <cell r="C897">
            <v>5871546.2000000002</v>
          </cell>
          <cell r="D897">
            <v>604344.01</v>
          </cell>
          <cell r="F897">
            <v>6475890.21</v>
          </cell>
          <cell r="H897" t="str">
            <v>Total 61201100 - Remuneraciones</v>
          </cell>
          <cell r="I897">
            <v>6475890.21</v>
          </cell>
          <cell r="J897">
            <v>592852.02</v>
          </cell>
          <cell r="L897">
            <v>7068742.2300000004</v>
          </cell>
        </row>
        <row r="899">
          <cell r="B899" t="str">
            <v>61201200 - Prestaciones de ley</v>
          </cell>
          <cell r="H899" t="str">
            <v>61201200 - Prestaciones de ley</v>
          </cell>
        </row>
        <row r="901">
          <cell r="B901" t="str">
            <v>61201004 - IMSS Ventas</v>
          </cell>
          <cell r="C901">
            <v>250767.29</v>
          </cell>
          <cell r="D901">
            <v>18371.91</v>
          </cell>
          <cell r="F901">
            <v>269139.20000000001</v>
          </cell>
          <cell r="H901" t="str">
            <v>61201004 - IMSS Ventas</v>
          </cell>
          <cell r="I901">
            <v>269139.20000000001</v>
          </cell>
          <cell r="L901">
            <v>269139.20000000001</v>
          </cell>
        </row>
        <row r="902">
          <cell r="B902" t="str">
            <v>61201005 - SAR Ventas</v>
          </cell>
          <cell r="C902">
            <v>208191.3</v>
          </cell>
          <cell r="F902">
            <v>208191.3</v>
          </cell>
          <cell r="H902" t="str">
            <v>61201005 - SAR Ventas</v>
          </cell>
          <cell r="I902">
            <v>208191.3</v>
          </cell>
          <cell r="L902">
            <v>208191.3</v>
          </cell>
        </row>
        <row r="903">
          <cell r="B903" t="str">
            <v>61201006 - INFONAVIT Ventas</v>
          </cell>
          <cell r="C903">
            <v>148415.78</v>
          </cell>
          <cell r="F903">
            <v>148415.78</v>
          </cell>
          <cell r="H903" t="str">
            <v>61201006 - INFONAVIT Ventas</v>
          </cell>
          <cell r="I903">
            <v>148415.78</v>
          </cell>
          <cell r="L903">
            <v>148415.78</v>
          </cell>
        </row>
        <row r="904">
          <cell r="B904" t="str">
            <v>61201007 - Impuesto s/ nomina Ventas</v>
          </cell>
          <cell r="C904">
            <v>132796.82</v>
          </cell>
          <cell r="F904">
            <v>132796.82</v>
          </cell>
          <cell r="H904" t="str">
            <v>61201007 - Impuesto s/ nomina Ventas</v>
          </cell>
          <cell r="I904">
            <v>132796.82</v>
          </cell>
          <cell r="L904">
            <v>132796.82</v>
          </cell>
        </row>
        <row r="905">
          <cell r="B905" t="str">
            <v>61201010 - Aguinaldo ventas</v>
          </cell>
          <cell r="C905">
            <v>179732.2</v>
          </cell>
          <cell r="F905">
            <v>179732.2</v>
          </cell>
          <cell r="H905" t="str">
            <v>61201010 - Aguinaldo ventas</v>
          </cell>
          <cell r="I905">
            <v>179732.2</v>
          </cell>
          <cell r="J905">
            <v>347.95</v>
          </cell>
          <cell r="L905">
            <v>180080.15</v>
          </cell>
        </row>
        <row r="906">
          <cell r="B906" t="str">
            <v>61201011 - Prima vacacional ventas</v>
          </cell>
          <cell r="C906">
            <v>55279.99</v>
          </cell>
          <cell r="D906">
            <v>5574.36</v>
          </cell>
          <cell r="F906">
            <v>60854.35</v>
          </cell>
          <cell r="H906" t="str">
            <v>61201011 - Prima vacacional ventas</v>
          </cell>
          <cell r="I906">
            <v>60854.35</v>
          </cell>
          <cell r="J906">
            <v>1326.29</v>
          </cell>
          <cell r="L906">
            <v>62180.639999999999</v>
          </cell>
        </row>
        <row r="907">
          <cell r="C907" t="str">
            <v>__________________</v>
          </cell>
          <cell r="D907" t="str">
            <v>__________________</v>
          </cell>
          <cell r="E907" t="str">
            <v>__________________</v>
          </cell>
          <cell r="F907" t="str">
            <v>__________________</v>
          </cell>
          <cell r="I907" t="str">
            <v>__________________</v>
          </cell>
          <cell r="J907" t="str">
            <v>__________________</v>
          </cell>
          <cell r="K907" t="str">
            <v>__________________</v>
          </cell>
          <cell r="L907" t="str">
            <v>__________________</v>
          </cell>
        </row>
        <row r="908">
          <cell r="B908" t="str">
            <v>Total 61201200 - Prestaciones de ley</v>
          </cell>
          <cell r="C908">
            <v>975183.38</v>
          </cell>
          <cell r="D908">
            <v>23946.27</v>
          </cell>
          <cell r="F908">
            <v>999129.65</v>
          </cell>
          <cell r="H908" t="str">
            <v>Total 61201200 - Prestaciones de ley</v>
          </cell>
          <cell r="I908">
            <v>999129.65</v>
          </cell>
          <cell r="J908">
            <v>1674.24</v>
          </cell>
          <cell r="L908">
            <v>1000803.89</v>
          </cell>
        </row>
        <row r="910">
          <cell r="B910" t="str">
            <v>61201300 - Prestaciones superiores</v>
          </cell>
          <cell r="H910" t="str">
            <v>61201300 - Prestaciones superiores</v>
          </cell>
        </row>
        <row r="912">
          <cell r="B912" t="str">
            <v>61201301 - Despensa ventas</v>
          </cell>
          <cell r="C912">
            <v>118049.13</v>
          </cell>
          <cell r="F912">
            <v>118049.13</v>
          </cell>
          <cell r="H912" t="str">
            <v>61201301 - Despensa ventas</v>
          </cell>
          <cell r="I912">
            <v>118049.13</v>
          </cell>
          <cell r="L912">
            <v>118049.13</v>
          </cell>
        </row>
        <row r="913">
          <cell r="B913" t="str">
            <v>61201008 - Gastos medicos mayores ventas</v>
          </cell>
          <cell r="C913">
            <v>156822.07999999999</v>
          </cell>
          <cell r="D913">
            <v>6296.5</v>
          </cell>
          <cell r="F913">
            <v>163118.57999999999</v>
          </cell>
          <cell r="H913" t="str">
            <v>61201008 - Gastos medicos mayores ventas</v>
          </cell>
          <cell r="I913">
            <v>163118.57999999999</v>
          </cell>
          <cell r="L913">
            <v>163118.57999999999</v>
          </cell>
        </row>
        <row r="914">
          <cell r="B914" t="str">
            <v>61201302 - Seguro de vida ventas</v>
          </cell>
          <cell r="C914">
            <v>11671.32</v>
          </cell>
          <cell r="D914">
            <v>1498.17</v>
          </cell>
          <cell r="F914">
            <v>13169.49</v>
          </cell>
          <cell r="H914" t="str">
            <v>61201302 - Seguro de vida ventas</v>
          </cell>
          <cell r="I914">
            <v>13169.49</v>
          </cell>
          <cell r="J914">
            <v>1498.17</v>
          </cell>
          <cell r="L914">
            <v>14667.66</v>
          </cell>
        </row>
        <row r="915">
          <cell r="C915" t="str">
            <v>__________________</v>
          </cell>
          <cell r="D915" t="str">
            <v>__________________</v>
          </cell>
          <cell r="E915" t="str">
            <v>__________________</v>
          </cell>
          <cell r="F915" t="str">
            <v>__________________</v>
          </cell>
          <cell r="I915" t="str">
            <v>__________________</v>
          </cell>
          <cell r="J915" t="str">
            <v>__________________</v>
          </cell>
          <cell r="K915" t="str">
            <v>__________________</v>
          </cell>
          <cell r="L915" t="str">
            <v>__________________</v>
          </cell>
        </row>
        <row r="916">
          <cell r="B916" t="str">
            <v>Total 61201300 - Prestaciones superiores</v>
          </cell>
          <cell r="C916">
            <v>286542.53000000003</v>
          </cell>
          <cell r="D916">
            <v>7794.67</v>
          </cell>
          <cell r="F916">
            <v>294337.2</v>
          </cell>
          <cell r="H916" t="str">
            <v>Total 61201300 - Prestaciones superiores</v>
          </cell>
          <cell r="I916">
            <v>294337.2</v>
          </cell>
          <cell r="J916">
            <v>1498.17</v>
          </cell>
          <cell r="L916">
            <v>295835.37</v>
          </cell>
        </row>
        <row r="918">
          <cell r="B918" t="str">
            <v>61201400 - Herramientas</v>
          </cell>
          <cell r="H918" t="str">
            <v>61201400 - Herramientas</v>
          </cell>
        </row>
        <row r="920">
          <cell r="B920" t="str">
            <v>61201401 - Gasolina ventas</v>
          </cell>
          <cell r="C920">
            <v>61496.23</v>
          </cell>
          <cell r="D920">
            <v>3528.91</v>
          </cell>
          <cell r="F920">
            <v>65025.14</v>
          </cell>
          <cell r="H920" t="str">
            <v>61201401 - Gasolina ventas</v>
          </cell>
          <cell r="I920">
            <v>65025.14</v>
          </cell>
          <cell r="J920">
            <v>475.76</v>
          </cell>
          <cell r="L920">
            <v>65500.9</v>
          </cell>
        </row>
        <row r="921">
          <cell r="B921" t="str">
            <v>61201402 - Telefono ventas</v>
          </cell>
          <cell r="C921">
            <v>41643.120000000003</v>
          </cell>
          <cell r="D921">
            <v>4294.5</v>
          </cell>
          <cell r="F921">
            <v>45937.62</v>
          </cell>
          <cell r="H921" t="str">
            <v>61201402 - Telefono ventas</v>
          </cell>
          <cell r="I921">
            <v>45937.62</v>
          </cell>
          <cell r="J921">
            <v>3791.55</v>
          </cell>
          <cell r="L921">
            <v>49729.17</v>
          </cell>
        </row>
        <row r="922">
          <cell r="B922" t="str">
            <v>61201403 - Uniformes ventas</v>
          </cell>
          <cell r="C922">
            <v>17430</v>
          </cell>
          <cell r="F922">
            <v>17430</v>
          </cell>
          <cell r="H922" t="str">
            <v>61201403 - Uniformes ventas</v>
          </cell>
          <cell r="I922">
            <v>17430</v>
          </cell>
          <cell r="L922">
            <v>17430</v>
          </cell>
        </row>
        <row r="923">
          <cell r="C923" t="str">
            <v>__________________</v>
          </cell>
          <cell r="D923" t="str">
            <v>__________________</v>
          </cell>
          <cell r="E923" t="str">
            <v>__________________</v>
          </cell>
          <cell r="F923" t="str">
            <v>__________________</v>
          </cell>
          <cell r="I923" t="str">
            <v>__________________</v>
          </cell>
          <cell r="J923" t="str">
            <v>__________________</v>
          </cell>
          <cell r="K923" t="str">
            <v>__________________</v>
          </cell>
          <cell r="L923" t="str">
            <v>__________________</v>
          </cell>
        </row>
        <row r="924">
          <cell r="B924" t="str">
            <v>Total 61201400 - Herramientas</v>
          </cell>
          <cell r="C924">
            <v>120569.35</v>
          </cell>
          <cell r="D924">
            <v>7823.41</v>
          </cell>
          <cell r="F924">
            <v>128392.76</v>
          </cell>
          <cell r="H924" t="str">
            <v>Total 61201400 - Herramientas</v>
          </cell>
          <cell r="I924">
            <v>128392.76</v>
          </cell>
          <cell r="J924">
            <v>4267.3100000000004</v>
          </cell>
          <cell r="L924">
            <v>132660.07</v>
          </cell>
        </row>
        <row r="926">
          <cell r="C926" t="str">
            <v>__________________</v>
          </cell>
          <cell r="D926" t="str">
            <v>__________________</v>
          </cell>
          <cell r="E926" t="str">
            <v>__________________</v>
          </cell>
          <cell r="F926" t="str">
            <v>__________________</v>
          </cell>
          <cell r="I926" t="str">
            <v>__________________</v>
          </cell>
          <cell r="J926" t="str">
            <v>__________________</v>
          </cell>
          <cell r="K926" t="str">
            <v>__________________</v>
          </cell>
          <cell r="L926" t="str">
            <v>__________________</v>
          </cell>
        </row>
        <row r="927">
          <cell r="B927" t="str">
            <v>Total 61201000 - Personal de Ventas</v>
          </cell>
          <cell r="C927">
            <v>7253841.46</v>
          </cell>
          <cell r="D927">
            <v>643908.36</v>
          </cell>
          <cell r="F927">
            <v>7897749.8200000003</v>
          </cell>
          <cell r="H927" t="str">
            <v>Total 61201000 - Personal de Ventas</v>
          </cell>
          <cell r="I927">
            <v>7897749.8200000003</v>
          </cell>
          <cell r="J927">
            <v>600291.74</v>
          </cell>
          <cell r="L927">
            <v>8498041.5600000005</v>
          </cell>
        </row>
        <row r="929">
          <cell r="B929" t="str">
            <v>61203000 - Depreciación y amortizaciones</v>
          </cell>
          <cell r="H929" t="str">
            <v>61203000 - Depreciación y amortizaciones</v>
          </cell>
        </row>
        <row r="931">
          <cell r="B931" t="str">
            <v>61203100 - Depreciaciones equipo de audio y remodelacion</v>
          </cell>
          <cell r="H931" t="str">
            <v>61203100 - Depreciaciones equipo de audio y remodelacion</v>
          </cell>
        </row>
        <row r="933">
          <cell r="B933" t="str">
            <v>61203001 - Depreciación equipo para demostraciones</v>
          </cell>
          <cell r="C933">
            <v>40403.4</v>
          </cell>
          <cell r="D933">
            <v>3366.95</v>
          </cell>
          <cell r="F933">
            <v>43770.35</v>
          </cell>
          <cell r="H933" t="str">
            <v>61203001 - Depreciación equipo para demostraciones</v>
          </cell>
          <cell r="I933">
            <v>43770.35</v>
          </cell>
          <cell r="J933">
            <v>3366.95</v>
          </cell>
          <cell r="L933">
            <v>47137.3</v>
          </cell>
        </row>
        <row r="934">
          <cell r="B934" t="str">
            <v>61203002 - Amortización inversión en remodelación</v>
          </cell>
          <cell r="C934">
            <v>141955.57</v>
          </cell>
          <cell r="D934">
            <v>12524.31</v>
          </cell>
          <cell r="F934">
            <v>154479.88</v>
          </cell>
          <cell r="H934" t="str">
            <v>61203002 - Amortización inversión en remodelación</v>
          </cell>
          <cell r="I934">
            <v>154479.88</v>
          </cell>
          <cell r="J934">
            <v>12524.31</v>
          </cell>
          <cell r="L934">
            <v>167004.19</v>
          </cell>
        </row>
        <row r="935">
          <cell r="C935" t="str">
            <v>__________________</v>
          </cell>
          <cell r="D935" t="str">
            <v>__________________</v>
          </cell>
          <cell r="E935" t="str">
            <v>__________________</v>
          </cell>
          <cell r="F935" t="str">
            <v>__________________</v>
          </cell>
          <cell r="I935" t="str">
            <v>__________________</v>
          </cell>
          <cell r="J935" t="str">
            <v>__________________</v>
          </cell>
          <cell r="K935" t="str">
            <v>__________________</v>
          </cell>
          <cell r="L935" t="str">
            <v>__________________</v>
          </cell>
        </row>
        <row r="936">
          <cell r="B936" t="str">
            <v>Total 61203100 - Depreciaciones equipo de audio y remodelacion</v>
          </cell>
          <cell r="C936">
            <v>182358.97</v>
          </cell>
          <cell r="D936">
            <v>15891.26</v>
          </cell>
          <cell r="F936">
            <v>198250.23</v>
          </cell>
          <cell r="H936" t="str">
            <v>Total 61203100 - Depreciaciones equipo de audio y remodelacion</v>
          </cell>
          <cell r="I936">
            <v>198250.23</v>
          </cell>
          <cell r="J936">
            <v>15891.26</v>
          </cell>
          <cell r="L936">
            <v>214141.49</v>
          </cell>
        </row>
        <row r="938">
          <cell r="C938" t="str">
            <v>__________________</v>
          </cell>
          <cell r="D938" t="str">
            <v>__________________</v>
          </cell>
          <cell r="E938" t="str">
            <v>__________________</v>
          </cell>
          <cell r="F938" t="str">
            <v>__________________</v>
          </cell>
          <cell r="I938" t="str">
            <v>__________________</v>
          </cell>
          <cell r="J938" t="str">
            <v>__________________</v>
          </cell>
          <cell r="K938" t="str">
            <v>__________________</v>
          </cell>
          <cell r="L938" t="str">
            <v>__________________</v>
          </cell>
        </row>
        <row r="939">
          <cell r="B939" t="str">
            <v>Total 61203000 - Depreciación y amortizaciones</v>
          </cell>
          <cell r="C939">
            <v>182358.97</v>
          </cell>
          <cell r="D939">
            <v>15891.26</v>
          </cell>
          <cell r="F939">
            <v>198250.23</v>
          </cell>
          <cell r="H939" t="str">
            <v>Total 61203000 - Depreciación y amortizaciones</v>
          </cell>
          <cell r="I939">
            <v>198250.23</v>
          </cell>
          <cell r="J939">
            <v>15891.26</v>
          </cell>
          <cell r="L939">
            <v>214141.49</v>
          </cell>
        </row>
        <row r="941">
          <cell r="B941" t="str">
            <v>61205000 - Viaticos y gastos de viaje</v>
          </cell>
          <cell r="H941" t="str">
            <v>61205000 - Viaticos y gastos de viaje</v>
          </cell>
        </row>
        <row r="943">
          <cell r="B943" t="str">
            <v>61205100 - Gastos de viaje</v>
          </cell>
          <cell r="H943" t="str">
            <v>61205100 - Gastos de viaje</v>
          </cell>
        </row>
        <row r="945">
          <cell r="B945" t="str">
            <v>61205001 - Boletos de avión</v>
          </cell>
          <cell r="C945">
            <v>327923.96000000002</v>
          </cell>
          <cell r="D945">
            <v>25888.959999999999</v>
          </cell>
          <cell r="F945">
            <v>353812.92</v>
          </cell>
          <cell r="H945" t="str">
            <v>61205001 - Boletos de avión</v>
          </cell>
          <cell r="I945">
            <v>353812.92</v>
          </cell>
          <cell r="J945">
            <v>61192.85</v>
          </cell>
          <cell r="L945">
            <v>415005.77</v>
          </cell>
        </row>
        <row r="946">
          <cell r="B946" t="str">
            <v>61205002 - Hoteles</v>
          </cell>
          <cell r="C946">
            <v>112286.7</v>
          </cell>
          <cell r="D946">
            <v>51581.14</v>
          </cell>
          <cell r="F946">
            <v>163867.84</v>
          </cell>
          <cell r="H946" t="str">
            <v>61205002 - Hoteles</v>
          </cell>
          <cell r="I946">
            <v>163867.84</v>
          </cell>
          <cell r="J946">
            <v>40801.279999999999</v>
          </cell>
          <cell r="L946">
            <v>204669.12</v>
          </cell>
        </row>
        <row r="947">
          <cell r="B947" t="str">
            <v>61205003 - Alimentos y víaticos</v>
          </cell>
          <cell r="C947">
            <v>150239.85999999999</v>
          </cell>
          <cell r="D947">
            <v>26945.59</v>
          </cell>
          <cell r="F947">
            <v>177185.45</v>
          </cell>
          <cell r="H947" t="str">
            <v>61205003 - Alimentos y víaticos</v>
          </cell>
          <cell r="I947">
            <v>182615.08</v>
          </cell>
          <cell r="J947">
            <v>16386.759999999998</v>
          </cell>
          <cell r="L947">
            <v>199001.84</v>
          </cell>
        </row>
        <row r="948">
          <cell r="C948" t="str">
            <v>__________________</v>
          </cell>
          <cell r="D948" t="str">
            <v>__________________</v>
          </cell>
          <cell r="E948" t="str">
            <v>__________________</v>
          </cell>
          <cell r="F948" t="str">
            <v>__________________</v>
          </cell>
          <cell r="I948" t="str">
            <v>__________________</v>
          </cell>
          <cell r="J948" t="str">
            <v>__________________</v>
          </cell>
          <cell r="K948" t="str">
            <v>__________________</v>
          </cell>
          <cell r="L948" t="str">
            <v>__________________</v>
          </cell>
        </row>
        <row r="949">
          <cell r="B949" t="str">
            <v>Total 61205100 - Gastos de viaje</v>
          </cell>
          <cell r="C949">
            <v>590450.52</v>
          </cell>
          <cell r="D949">
            <v>104415.69</v>
          </cell>
          <cell r="F949">
            <v>694866.21</v>
          </cell>
          <cell r="H949" t="str">
            <v>Total 61205100 - Gastos de viaje</v>
          </cell>
          <cell r="I949">
            <v>700295.84</v>
          </cell>
          <cell r="J949">
            <v>118380.89</v>
          </cell>
          <cell r="L949">
            <v>818676.73</v>
          </cell>
        </row>
        <row r="951">
          <cell r="C951" t="str">
            <v>__________________</v>
          </cell>
          <cell r="D951" t="str">
            <v>__________________</v>
          </cell>
          <cell r="E951" t="str">
            <v>__________________</v>
          </cell>
          <cell r="F951" t="str">
            <v>__________________</v>
          </cell>
          <cell r="I951" t="str">
            <v>__________________</v>
          </cell>
          <cell r="J951" t="str">
            <v>__________________</v>
          </cell>
          <cell r="K951" t="str">
            <v>__________________</v>
          </cell>
          <cell r="L951" t="str">
            <v>__________________</v>
          </cell>
        </row>
        <row r="952">
          <cell r="B952" t="str">
            <v>Total 61205000 - Viaticos y gastos de viaje</v>
          </cell>
          <cell r="C952">
            <v>590450.52</v>
          </cell>
          <cell r="D952">
            <v>104415.69</v>
          </cell>
          <cell r="F952">
            <v>694866.21</v>
          </cell>
          <cell r="H952" t="str">
            <v>Total 61205000 - Viaticos y gastos de viaje</v>
          </cell>
          <cell r="I952">
            <v>700295.84</v>
          </cell>
          <cell r="J952">
            <v>118380.89</v>
          </cell>
          <cell r="L952">
            <v>818676.73</v>
          </cell>
        </row>
        <row r="954">
          <cell r="B954" t="str">
            <v>61206000 - Tiendas</v>
          </cell>
          <cell r="H954" t="str">
            <v>61206000 - Tiendas</v>
          </cell>
        </row>
        <row r="956">
          <cell r="B956" t="str">
            <v>61206100 - Tiendas</v>
          </cell>
          <cell r="H956" t="str">
            <v>61206100 - Tiendas</v>
          </cell>
        </row>
        <row r="958">
          <cell r="B958" t="str">
            <v>61603001 - Renta tiendas</v>
          </cell>
          <cell r="C958">
            <v>5055489.82</v>
          </cell>
          <cell r="D958">
            <v>504029.39</v>
          </cell>
          <cell r="F958">
            <v>5559519.21</v>
          </cell>
          <cell r="H958" t="str">
            <v>61603001 - Renta tiendas</v>
          </cell>
          <cell r="I958">
            <v>5559519.21</v>
          </cell>
          <cell r="J958">
            <v>498082.68</v>
          </cell>
          <cell r="L958">
            <v>6057601.8899999997</v>
          </cell>
        </row>
        <row r="959">
          <cell r="B959" t="str">
            <v>61603002 - Teléfono e internet tiendas</v>
          </cell>
          <cell r="C959">
            <v>100320.42</v>
          </cell>
          <cell r="D959">
            <v>8939.85</v>
          </cell>
          <cell r="F959">
            <v>109260.27</v>
          </cell>
          <cell r="H959" t="str">
            <v>61603002 - Teléfono e internet tiendas</v>
          </cell>
          <cell r="I959">
            <v>109260.27</v>
          </cell>
          <cell r="J959">
            <v>9000.48</v>
          </cell>
          <cell r="L959">
            <v>118260.75</v>
          </cell>
        </row>
        <row r="960">
          <cell r="B960" t="str">
            <v>61603003 - Alarma tiendas</v>
          </cell>
          <cell r="C960">
            <v>45346.26</v>
          </cell>
          <cell r="D960">
            <v>4700.91</v>
          </cell>
          <cell r="F960">
            <v>50047.17</v>
          </cell>
          <cell r="H960" t="str">
            <v>61603003 - Alarma tiendas</v>
          </cell>
          <cell r="I960">
            <v>50047.17</v>
          </cell>
          <cell r="J960">
            <v>4772.91</v>
          </cell>
          <cell r="L960">
            <v>54820.08</v>
          </cell>
        </row>
        <row r="961">
          <cell r="B961" t="str">
            <v>61603004 - Luz tiendas</v>
          </cell>
          <cell r="C961">
            <v>112757.26</v>
          </cell>
          <cell r="D961">
            <v>15980.95</v>
          </cell>
          <cell r="F961">
            <v>128738.21</v>
          </cell>
          <cell r="H961" t="str">
            <v>61603004 - Luz tiendas</v>
          </cell>
          <cell r="I961">
            <v>128738.21</v>
          </cell>
          <cell r="J961">
            <v>4407.32</v>
          </cell>
          <cell r="L961">
            <v>133145.53</v>
          </cell>
        </row>
        <row r="962">
          <cell r="B962" t="str">
            <v>61206001 - Agua</v>
          </cell>
          <cell r="C962">
            <v>6587.69</v>
          </cell>
          <cell r="D962">
            <v>293.75</v>
          </cell>
          <cell r="F962">
            <v>6881.44</v>
          </cell>
          <cell r="H962" t="str">
            <v>61206001 - Agua</v>
          </cell>
          <cell r="I962">
            <v>6881.44</v>
          </cell>
          <cell r="J962">
            <v>892.62</v>
          </cell>
          <cell r="L962">
            <v>7774.06</v>
          </cell>
        </row>
        <row r="963">
          <cell r="B963" t="str">
            <v>61206002 - Limpieza tiendas</v>
          </cell>
          <cell r="C963">
            <v>1200</v>
          </cell>
          <cell r="F963">
            <v>1200</v>
          </cell>
          <cell r="H963" t="str">
            <v>61206002 - Limpieza tiendas</v>
          </cell>
          <cell r="I963">
            <v>1200</v>
          </cell>
          <cell r="L963">
            <v>1200</v>
          </cell>
        </row>
        <row r="964">
          <cell r="B964" t="str">
            <v>61604001 - Mantenimiento de intalaciones tiendas</v>
          </cell>
          <cell r="C964">
            <v>21978.82</v>
          </cell>
          <cell r="D964">
            <v>1974.66</v>
          </cell>
          <cell r="F964">
            <v>23953.48</v>
          </cell>
          <cell r="H964" t="str">
            <v>61604001 - Mantenimiento de intalaciones tiendas</v>
          </cell>
          <cell r="I964">
            <v>27526.32</v>
          </cell>
          <cell r="J964">
            <v>8594.51</v>
          </cell>
          <cell r="L964">
            <v>36120.83</v>
          </cell>
        </row>
        <row r="965">
          <cell r="B965" t="str">
            <v>61206003 - Mobiliario y equipo promocional para tiendas</v>
          </cell>
          <cell r="C965">
            <v>586.22</v>
          </cell>
          <cell r="F965">
            <v>586.22</v>
          </cell>
          <cell r="H965" t="str">
            <v>61206003 - Mobiliario y equipo promocional para tiendas</v>
          </cell>
          <cell r="I965">
            <v>586.22</v>
          </cell>
          <cell r="L965">
            <v>586.22</v>
          </cell>
        </row>
        <row r="966">
          <cell r="B966" t="str">
            <v>61206004 - Seguro establecimiento y robo</v>
          </cell>
          <cell r="H966" t="str">
            <v>61206004 - Seguro establecimiento y robo</v>
          </cell>
        </row>
        <row r="967">
          <cell r="B967" t="str">
            <v>61206005 - Impuestos, derechos y trámites</v>
          </cell>
          <cell r="C967">
            <v>38000.769999999997</v>
          </cell>
          <cell r="F967">
            <v>38000.769999999997</v>
          </cell>
          <cell r="H967" t="str">
            <v>61206005 - Impuestos, derechos y trámites</v>
          </cell>
          <cell r="I967">
            <v>38000.769999999997</v>
          </cell>
          <cell r="J967">
            <v>7902</v>
          </cell>
          <cell r="L967">
            <v>45902.77</v>
          </cell>
        </row>
        <row r="968">
          <cell r="B968" t="str">
            <v>61206006 - Trasporte de stocks</v>
          </cell>
          <cell r="C968">
            <v>32660.16</v>
          </cell>
          <cell r="D968">
            <v>16349.64</v>
          </cell>
          <cell r="F968">
            <v>49009.8</v>
          </cell>
          <cell r="H968" t="str">
            <v>61206006 - Trasporte de stocks</v>
          </cell>
          <cell r="I968">
            <v>49009.8</v>
          </cell>
          <cell r="L968">
            <v>49009.8</v>
          </cell>
        </row>
        <row r="969">
          <cell r="C969" t="str">
            <v>__________________</v>
          </cell>
          <cell r="D969" t="str">
            <v>__________________</v>
          </cell>
          <cell r="E969" t="str">
            <v>__________________</v>
          </cell>
          <cell r="F969" t="str">
            <v>__________________</v>
          </cell>
          <cell r="I969" t="str">
            <v>__________________</v>
          </cell>
          <cell r="J969" t="str">
            <v>__________________</v>
          </cell>
          <cell r="K969" t="str">
            <v>__________________</v>
          </cell>
          <cell r="L969" t="str">
            <v>__________________</v>
          </cell>
        </row>
        <row r="970">
          <cell r="B970" t="str">
            <v>Total 61206100 - Tiendas</v>
          </cell>
          <cell r="C970">
            <v>5414927.4199999999</v>
          </cell>
          <cell r="D970">
            <v>552269.15</v>
          </cell>
          <cell r="F970">
            <v>5967196.5700000003</v>
          </cell>
          <cell r="H970" t="str">
            <v>Total 61206100 - Tiendas</v>
          </cell>
          <cell r="I970">
            <v>5970769.4100000001</v>
          </cell>
          <cell r="J970">
            <v>533652.52</v>
          </cell>
          <cell r="L970">
            <v>6504421.9299999997</v>
          </cell>
        </row>
        <row r="972">
          <cell r="C972" t="str">
            <v>__________________</v>
          </cell>
          <cell r="D972" t="str">
            <v>__________________</v>
          </cell>
          <cell r="E972" t="str">
            <v>__________________</v>
          </cell>
          <cell r="F972" t="str">
            <v>__________________</v>
          </cell>
          <cell r="I972" t="str">
            <v>__________________</v>
          </cell>
          <cell r="J972" t="str">
            <v>__________________</v>
          </cell>
          <cell r="K972" t="str">
            <v>__________________</v>
          </cell>
          <cell r="L972" t="str">
            <v>__________________</v>
          </cell>
        </row>
        <row r="973">
          <cell r="B973" t="str">
            <v>Total 61206000 - Tiendas</v>
          </cell>
          <cell r="C973">
            <v>5414927.4199999999</v>
          </cell>
          <cell r="D973">
            <v>552269.15</v>
          </cell>
          <cell r="F973">
            <v>5967196.5700000003</v>
          </cell>
          <cell r="H973" t="str">
            <v>Total 61206000 - Tiendas</v>
          </cell>
          <cell r="I973">
            <v>5970769.4100000001</v>
          </cell>
          <cell r="J973">
            <v>533652.52</v>
          </cell>
          <cell r="L973">
            <v>6504421.9299999997</v>
          </cell>
        </row>
        <row r="975">
          <cell r="C975" t="str">
            <v>__________________</v>
          </cell>
          <cell r="D975" t="str">
            <v>__________________</v>
          </cell>
          <cell r="E975" t="str">
            <v>__________________</v>
          </cell>
          <cell r="F975" t="str">
            <v>__________________</v>
          </cell>
          <cell r="I975" t="str">
            <v>__________________</v>
          </cell>
          <cell r="J975" t="str">
            <v>__________________</v>
          </cell>
          <cell r="K975" t="str">
            <v>__________________</v>
          </cell>
          <cell r="L975" t="str">
            <v>__________________</v>
          </cell>
        </row>
        <row r="976">
          <cell r="B976" t="str">
            <v>Total 61200000 - Gastos de venta</v>
          </cell>
          <cell r="C976">
            <v>13441578.369999999</v>
          </cell>
          <cell r="D976">
            <v>1316484.46</v>
          </cell>
          <cell r="F976">
            <v>14758062.83</v>
          </cell>
          <cell r="H976" t="str">
            <v>Total 61200000 - Gastos de venta</v>
          </cell>
          <cell r="I976">
            <v>14767065.300000001</v>
          </cell>
          <cell r="J976">
            <v>1268216.4099999999</v>
          </cell>
          <cell r="L976">
            <v>16035281.710000001</v>
          </cell>
        </row>
        <row r="978">
          <cell r="B978" t="str">
            <v>61111000 - Marketing</v>
          </cell>
          <cell r="H978" t="str">
            <v>61111000 - Marketing</v>
          </cell>
        </row>
        <row r="980">
          <cell r="B980" t="str">
            <v>61100000 - Personal de marketing</v>
          </cell>
          <cell r="H980" t="str">
            <v>61100000 - Personal de marketing</v>
          </cell>
        </row>
        <row r="982">
          <cell r="B982" t="str">
            <v>61104000 - Remuneraciones</v>
          </cell>
          <cell r="H982" t="str">
            <v>61104000 - Remuneraciones</v>
          </cell>
        </row>
        <row r="984">
          <cell r="B984" t="str">
            <v>61104004 - Sueldos marketing</v>
          </cell>
          <cell r="C984">
            <v>597952.16</v>
          </cell>
          <cell r="D984">
            <v>26000</v>
          </cell>
          <cell r="F984">
            <v>623952.16</v>
          </cell>
          <cell r="H984" t="str">
            <v>61104004 - Sueldos marketing</v>
          </cell>
          <cell r="I984">
            <v>623952.16</v>
          </cell>
          <cell r="J984">
            <v>26000</v>
          </cell>
          <cell r="L984">
            <v>649952.16</v>
          </cell>
        </row>
        <row r="985">
          <cell r="B985" t="str">
            <v>61104005 - Honorarios marketing</v>
          </cell>
          <cell r="C985">
            <v>1750</v>
          </cell>
          <cell r="D985">
            <v>1027</v>
          </cell>
          <cell r="F985">
            <v>2777</v>
          </cell>
          <cell r="H985" t="str">
            <v>61104005 - Honorarios marketing</v>
          </cell>
          <cell r="I985">
            <v>2777</v>
          </cell>
          <cell r="L985">
            <v>2777</v>
          </cell>
        </row>
        <row r="986">
          <cell r="B986" t="str">
            <v>61104006 - Consultoría marketing</v>
          </cell>
          <cell r="H986" t="str">
            <v>61104006 - Consultoría marketing</v>
          </cell>
        </row>
        <row r="987">
          <cell r="B987" t="str">
            <v>61104011 - Asimilados marketing</v>
          </cell>
          <cell r="C987">
            <v>32143</v>
          </cell>
          <cell r="D987">
            <v>8028.4</v>
          </cell>
          <cell r="F987">
            <v>40171.4</v>
          </cell>
          <cell r="H987" t="str">
            <v>61104011 - Asimilados marketing</v>
          </cell>
          <cell r="I987">
            <v>40171.4</v>
          </cell>
          <cell r="J987">
            <v>8028.4</v>
          </cell>
          <cell r="L987">
            <v>48199.8</v>
          </cell>
        </row>
        <row r="988">
          <cell r="C988" t="str">
            <v>__________________</v>
          </cell>
          <cell r="D988" t="str">
            <v>__________________</v>
          </cell>
          <cell r="E988" t="str">
            <v>__________________</v>
          </cell>
          <cell r="F988" t="str">
            <v>__________________</v>
          </cell>
          <cell r="I988" t="str">
            <v>__________________</v>
          </cell>
          <cell r="J988" t="str">
            <v>__________________</v>
          </cell>
          <cell r="K988" t="str">
            <v>__________________</v>
          </cell>
          <cell r="L988" t="str">
            <v>__________________</v>
          </cell>
        </row>
        <row r="989">
          <cell r="B989" t="str">
            <v>Total 61104000 - Remuneraciones</v>
          </cell>
          <cell r="C989">
            <v>631845.16</v>
          </cell>
          <cell r="D989">
            <v>35055.4</v>
          </cell>
          <cell r="F989">
            <v>666900.56000000006</v>
          </cell>
          <cell r="H989" t="str">
            <v>Total 61104000 - Remuneraciones</v>
          </cell>
          <cell r="I989">
            <v>666900.56000000006</v>
          </cell>
          <cell r="J989">
            <v>34028.400000000001</v>
          </cell>
          <cell r="L989">
            <v>700928.96</v>
          </cell>
        </row>
        <row r="991">
          <cell r="B991" t="str">
            <v>61140000 - Prestaciones de ley</v>
          </cell>
          <cell r="H991" t="str">
            <v>61140000 - Prestaciones de ley</v>
          </cell>
        </row>
        <row r="993">
          <cell r="B993" t="str">
            <v>61104007 - IMSS Marketing</v>
          </cell>
          <cell r="C993">
            <v>48662.81</v>
          </cell>
          <cell r="D993">
            <v>2878.55</v>
          </cell>
          <cell r="F993">
            <v>51541.36</v>
          </cell>
          <cell r="H993" t="str">
            <v>61104007 - IMSS Marketing</v>
          </cell>
          <cell r="I993">
            <v>51541.36</v>
          </cell>
          <cell r="L993">
            <v>51541.36</v>
          </cell>
        </row>
        <row r="994">
          <cell r="B994" t="str">
            <v>61104008 - SAR Marketing</v>
          </cell>
          <cell r="C994">
            <v>40616.74</v>
          </cell>
          <cell r="F994">
            <v>40616.74</v>
          </cell>
          <cell r="H994" t="str">
            <v>61104008 - SAR Marketing</v>
          </cell>
          <cell r="I994">
            <v>40616.74</v>
          </cell>
          <cell r="L994">
            <v>40616.74</v>
          </cell>
        </row>
        <row r="995">
          <cell r="B995" t="str">
            <v>61104009 - INFONAVIT Marketing</v>
          </cell>
          <cell r="C995">
            <v>29885.69</v>
          </cell>
          <cell r="F995">
            <v>29885.69</v>
          </cell>
          <cell r="H995" t="str">
            <v>61104009 - INFONAVIT Marketing</v>
          </cell>
          <cell r="I995">
            <v>29885.69</v>
          </cell>
          <cell r="L995">
            <v>29885.69</v>
          </cell>
        </row>
        <row r="996">
          <cell r="B996" t="str">
            <v>61104010 - Impuesto s/nomina Marketing</v>
          </cell>
          <cell r="C996">
            <v>14643.06</v>
          </cell>
          <cell r="F996">
            <v>14643.06</v>
          </cell>
          <cell r="H996" t="str">
            <v>61104010 - Impuesto s/nomina Marketing</v>
          </cell>
          <cell r="I996">
            <v>14643.06</v>
          </cell>
          <cell r="L996">
            <v>14643.06</v>
          </cell>
        </row>
        <row r="997">
          <cell r="B997" t="str">
            <v>61104012 - Aguinaldo marketing</v>
          </cell>
          <cell r="C997">
            <v>26924.39</v>
          </cell>
          <cell r="F997">
            <v>26924.39</v>
          </cell>
          <cell r="H997" t="str">
            <v>61104012 - Aguinaldo marketing</v>
          </cell>
          <cell r="I997">
            <v>26924.39</v>
          </cell>
          <cell r="L997">
            <v>26924.39</v>
          </cell>
        </row>
        <row r="998">
          <cell r="B998" t="str">
            <v>61104013 - Prima vacacional marketing</v>
          </cell>
          <cell r="C998">
            <v>11851.97</v>
          </cell>
          <cell r="F998">
            <v>11851.97</v>
          </cell>
          <cell r="H998" t="str">
            <v>61104013 - Prima vacacional marketing</v>
          </cell>
          <cell r="I998">
            <v>11851.97</v>
          </cell>
          <cell r="L998">
            <v>11851.97</v>
          </cell>
        </row>
        <row r="999">
          <cell r="C999" t="str">
            <v>__________________</v>
          </cell>
          <cell r="D999" t="str">
            <v>__________________</v>
          </cell>
          <cell r="E999" t="str">
            <v>__________________</v>
          </cell>
          <cell r="F999" t="str">
            <v>__________________</v>
          </cell>
          <cell r="I999" t="str">
            <v>__________________</v>
          </cell>
          <cell r="J999" t="str">
            <v>__________________</v>
          </cell>
          <cell r="K999" t="str">
            <v>__________________</v>
          </cell>
          <cell r="L999" t="str">
            <v>__________________</v>
          </cell>
        </row>
        <row r="1000">
          <cell r="B1000" t="str">
            <v>Total 61140000 - Prestaciones de ley</v>
          </cell>
          <cell r="C1000">
            <v>172584.66</v>
          </cell>
          <cell r="D1000">
            <v>2878.55</v>
          </cell>
          <cell r="F1000">
            <v>175463.21</v>
          </cell>
          <cell r="H1000" t="str">
            <v>Total 61140000 - Prestaciones de ley</v>
          </cell>
          <cell r="I1000">
            <v>175463.21</v>
          </cell>
          <cell r="L1000">
            <v>175463.21</v>
          </cell>
        </row>
        <row r="1002">
          <cell r="B1002" t="str">
            <v>61150000 - Prestaciones superiores</v>
          </cell>
          <cell r="H1002" t="str">
            <v>61150000 - Prestaciones superiores</v>
          </cell>
        </row>
        <row r="1004">
          <cell r="B1004" t="str">
            <v>61150001 - Despensa marketing</v>
          </cell>
          <cell r="C1004">
            <v>10200</v>
          </cell>
          <cell r="F1004">
            <v>10200</v>
          </cell>
          <cell r="H1004" t="str">
            <v>61150001 - Despensa marketing</v>
          </cell>
          <cell r="I1004">
            <v>10200</v>
          </cell>
          <cell r="L1004">
            <v>10200</v>
          </cell>
        </row>
        <row r="1005">
          <cell r="B1005" t="str">
            <v>61150002 - Seguro gastos medicos marketing</v>
          </cell>
          <cell r="C1005">
            <v>12668.07</v>
          </cell>
          <cell r="F1005">
            <v>12668.07</v>
          </cell>
          <cell r="H1005" t="str">
            <v>61150002 - Seguro gastos medicos marketing</v>
          </cell>
          <cell r="I1005">
            <v>12668.07</v>
          </cell>
          <cell r="L1005">
            <v>12668.07</v>
          </cell>
        </row>
        <row r="1006">
          <cell r="B1006" t="str">
            <v>61150003 - Seguro de vida marketing</v>
          </cell>
          <cell r="C1006">
            <v>2367.1999999999998</v>
          </cell>
          <cell r="D1006">
            <v>229.94</v>
          </cell>
          <cell r="F1006">
            <v>2597.14</v>
          </cell>
          <cell r="H1006" t="str">
            <v>61150003 - Seguro de vida marketing</v>
          </cell>
          <cell r="I1006">
            <v>2597.14</v>
          </cell>
          <cell r="J1006">
            <v>229.94</v>
          </cell>
          <cell r="L1006">
            <v>2827.08</v>
          </cell>
        </row>
        <row r="1007">
          <cell r="C1007" t="str">
            <v>__________________</v>
          </cell>
          <cell r="D1007" t="str">
            <v>__________________</v>
          </cell>
          <cell r="E1007" t="str">
            <v>__________________</v>
          </cell>
          <cell r="F1007" t="str">
            <v>__________________</v>
          </cell>
          <cell r="I1007" t="str">
            <v>__________________</v>
          </cell>
          <cell r="J1007" t="str">
            <v>__________________</v>
          </cell>
          <cell r="K1007" t="str">
            <v>__________________</v>
          </cell>
          <cell r="L1007" t="str">
            <v>__________________</v>
          </cell>
        </row>
        <row r="1008">
          <cell r="B1008" t="str">
            <v>Total 61150000 - Prestaciones superiores</v>
          </cell>
          <cell r="C1008">
            <v>25235.27</v>
          </cell>
          <cell r="D1008">
            <v>229.94</v>
          </cell>
          <cell r="F1008">
            <v>25465.21</v>
          </cell>
          <cell r="H1008" t="str">
            <v>Total 61150000 - Prestaciones superiores</v>
          </cell>
          <cell r="I1008">
            <v>25465.21</v>
          </cell>
          <cell r="J1008">
            <v>229.94</v>
          </cell>
          <cell r="L1008">
            <v>25695.15</v>
          </cell>
        </row>
        <row r="1010">
          <cell r="B1010" t="str">
            <v>61160000 - Herramientas</v>
          </cell>
          <cell r="H1010" t="str">
            <v>61160000 - Herramientas</v>
          </cell>
        </row>
        <row r="1012">
          <cell r="B1012" t="str">
            <v>61160001 - Gasolina marketing</v>
          </cell>
          <cell r="C1012">
            <v>12308.41</v>
          </cell>
          <cell r="F1012">
            <v>12308.41</v>
          </cell>
          <cell r="H1012" t="str">
            <v>61160001 - Gasolina marketing</v>
          </cell>
          <cell r="I1012">
            <v>12308.41</v>
          </cell>
          <cell r="L1012">
            <v>12308.41</v>
          </cell>
        </row>
        <row r="1013">
          <cell r="C1013" t="str">
            <v>__________________</v>
          </cell>
          <cell r="D1013" t="str">
            <v>__________________</v>
          </cell>
          <cell r="E1013" t="str">
            <v>__________________</v>
          </cell>
          <cell r="F1013" t="str">
            <v>__________________</v>
          </cell>
          <cell r="I1013" t="str">
            <v>__________________</v>
          </cell>
          <cell r="J1013" t="str">
            <v>__________________</v>
          </cell>
          <cell r="K1013" t="str">
            <v>__________________</v>
          </cell>
          <cell r="L1013" t="str">
            <v>__________________</v>
          </cell>
        </row>
        <row r="1014">
          <cell r="B1014" t="str">
            <v>Total 61160000 - Herramientas</v>
          </cell>
          <cell r="C1014">
            <v>12308.41</v>
          </cell>
          <cell r="F1014">
            <v>12308.41</v>
          </cell>
          <cell r="H1014" t="str">
            <v>Total 61160000 - Herramientas</v>
          </cell>
          <cell r="I1014">
            <v>12308.41</v>
          </cell>
          <cell r="L1014">
            <v>12308.41</v>
          </cell>
        </row>
        <row r="1016">
          <cell r="B1016" t="str">
            <v>61170000 - Gratificaciones</v>
          </cell>
          <cell r="H1016" t="str">
            <v>61170000 - Gratificaciones</v>
          </cell>
        </row>
        <row r="1018">
          <cell r="B1018" t="str">
            <v>61170001 - Bonos marketing</v>
          </cell>
          <cell r="C1018">
            <v>6150</v>
          </cell>
          <cell r="F1018">
            <v>6150</v>
          </cell>
          <cell r="H1018" t="str">
            <v>61170001 - Bonos marketing</v>
          </cell>
          <cell r="I1018">
            <v>6150</v>
          </cell>
          <cell r="L1018">
            <v>6150</v>
          </cell>
        </row>
        <row r="1019">
          <cell r="C1019" t="str">
            <v>__________________</v>
          </cell>
          <cell r="D1019" t="str">
            <v>__________________</v>
          </cell>
          <cell r="E1019" t="str">
            <v>__________________</v>
          </cell>
          <cell r="F1019" t="str">
            <v>__________________</v>
          </cell>
          <cell r="I1019" t="str">
            <v>__________________</v>
          </cell>
          <cell r="J1019" t="str">
            <v>__________________</v>
          </cell>
          <cell r="K1019" t="str">
            <v>__________________</v>
          </cell>
          <cell r="L1019" t="str">
            <v>__________________</v>
          </cell>
        </row>
        <row r="1020">
          <cell r="B1020" t="str">
            <v>Total 61170000 - Gratificaciones</v>
          </cell>
          <cell r="C1020">
            <v>6150</v>
          </cell>
          <cell r="F1020">
            <v>6150</v>
          </cell>
          <cell r="H1020" t="str">
            <v>Total 61170000 - Gratificaciones</v>
          </cell>
          <cell r="I1020">
            <v>6150</v>
          </cell>
          <cell r="L1020">
            <v>6150</v>
          </cell>
        </row>
        <row r="1022">
          <cell r="C1022" t="str">
            <v>__________________</v>
          </cell>
          <cell r="D1022" t="str">
            <v>__________________</v>
          </cell>
          <cell r="E1022" t="str">
            <v>__________________</v>
          </cell>
          <cell r="F1022" t="str">
            <v>__________________</v>
          </cell>
          <cell r="I1022" t="str">
            <v>__________________</v>
          </cell>
          <cell r="J1022" t="str">
            <v>__________________</v>
          </cell>
          <cell r="K1022" t="str">
            <v>__________________</v>
          </cell>
          <cell r="L1022" t="str">
            <v>__________________</v>
          </cell>
        </row>
        <row r="1023">
          <cell r="B1023" t="str">
            <v>Total 61100000 - Personal de marketing</v>
          </cell>
          <cell r="C1023">
            <v>848123.5</v>
          </cell>
          <cell r="D1023">
            <v>38163.89</v>
          </cell>
          <cell r="F1023">
            <v>886287.39</v>
          </cell>
          <cell r="H1023" t="str">
            <v>Total 61100000 - Personal de marketing</v>
          </cell>
          <cell r="I1023">
            <v>886287.39</v>
          </cell>
          <cell r="J1023">
            <v>34258.339999999997</v>
          </cell>
          <cell r="L1023">
            <v>920545.73</v>
          </cell>
        </row>
        <row r="1025">
          <cell r="B1025" t="str">
            <v>61180000 - Propaganda y publicidad</v>
          </cell>
          <cell r="H1025" t="str">
            <v>61180000 - Propaganda y publicidad</v>
          </cell>
        </row>
        <row r="1027">
          <cell r="B1027" t="str">
            <v>61101000 - Publicidad</v>
          </cell>
          <cell r="H1027" t="str">
            <v>61101000 - Publicidad</v>
          </cell>
        </row>
        <row r="1029">
          <cell r="B1029" t="str">
            <v>61101001 - Impresos d&amp;b</v>
          </cell>
          <cell r="C1029">
            <v>126374.97</v>
          </cell>
          <cell r="F1029">
            <v>126374.97</v>
          </cell>
          <cell r="H1029" t="str">
            <v>61101001 - Impresos d&amp;b</v>
          </cell>
          <cell r="I1029">
            <v>126374.97</v>
          </cell>
          <cell r="L1029">
            <v>126374.97</v>
          </cell>
        </row>
        <row r="1030">
          <cell r="B1030" t="str">
            <v>61101002 - Impresos hta</v>
          </cell>
          <cell r="C1030">
            <v>437619.44</v>
          </cell>
          <cell r="F1030">
            <v>437619.44</v>
          </cell>
          <cell r="H1030" t="str">
            <v>61101002 - Impresos hta</v>
          </cell>
          <cell r="I1030">
            <v>437619.44</v>
          </cell>
          <cell r="L1030">
            <v>437619.44</v>
          </cell>
        </row>
        <row r="1031">
          <cell r="B1031" t="str">
            <v>61101005 - Vinil, lonas y roll ups</v>
          </cell>
          <cell r="C1031">
            <v>113786.76</v>
          </cell>
          <cell r="F1031">
            <v>113786.76</v>
          </cell>
          <cell r="H1031" t="str">
            <v>61101005 - Vinil, lonas y roll ups</v>
          </cell>
          <cell r="I1031">
            <v>113786.76</v>
          </cell>
          <cell r="L1031">
            <v>113786.76</v>
          </cell>
        </row>
        <row r="1032">
          <cell r="C1032" t="str">
            <v>__________________</v>
          </cell>
          <cell r="D1032" t="str">
            <v>__________________</v>
          </cell>
          <cell r="E1032" t="str">
            <v>__________________</v>
          </cell>
          <cell r="F1032" t="str">
            <v>__________________</v>
          </cell>
          <cell r="I1032" t="str">
            <v>__________________</v>
          </cell>
          <cell r="J1032" t="str">
            <v>__________________</v>
          </cell>
          <cell r="K1032" t="str">
            <v>__________________</v>
          </cell>
          <cell r="L1032" t="str">
            <v>__________________</v>
          </cell>
        </row>
        <row r="1033">
          <cell r="B1033" t="str">
            <v>Total 61101000 - Publicidad</v>
          </cell>
          <cell r="C1033">
            <v>677781.17</v>
          </cell>
          <cell r="F1033">
            <v>677781.17</v>
          </cell>
          <cell r="H1033" t="str">
            <v>Total 61101000 - Publicidad</v>
          </cell>
          <cell r="I1033">
            <v>677781.17</v>
          </cell>
          <cell r="L1033">
            <v>677781.17</v>
          </cell>
        </row>
        <row r="1035">
          <cell r="B1035" t="str">
            <v>61105000 - Catálogos y folletos</v>
          </cell>
          <cell r="H1035" t="str">
            <v>61105000 - Catálogos y folletos</v>
          </cell>
        </row>
        <row r="1037">
          <cell r="B1037" t="str">
            <v>61101004 - Compra de catálogos y folletos</v>
          </cell>
          <cell r="H1037" t="str">
            <v>61101004 - Compra de catálogos y folletos</v>
          </cell>
        </row>
        <row r="1038">
          <cell r="B1038" t="str">
            <v>61105002 - Impresión de catálogos y folletos</v>
          </cell>
          <cell r="H1038" t="str">
            <v>61105002 - Impresión de catálogos y folletos</v>
          </cell>
        </row>
        <row r="1039">
          <cell r="C1039" t="str">
            <v>__________________</v>
          </cell>
          <cell r="D1039" t="str">
            <v>__________________</v>
          </cell>
          <cell r="E1039" t="str">
            <v>__________________</v>
          </cell>
          <cell r="F1039" t="str">
            <v>__________________</v>
          </cell>
          <cell r="I1039" t="str">
            <v>__________________</v>
          </cell>
          <cell r="J1039" t="str">
            <v>__________________</v>
          </cell>
          <cell r="K1039" t="str">
            <v>__________________</v>
          </cell>
          <cell r="L1039" t="str">
            <v>__________________</v>
          </cell>
        </row>
        <row r="1040">
          <cell r="B1040" t="str">
            <v>Total 61105000 - Catálogos y folletos</v>
          </cell>
          <cell r="H1040" t="str">
            <v>Total 61105000 - Catálogos y folletos</v>
          </cell>
        </row>
        <row r="1042">
          <cell r="B1042" t="str">
            <v>61103000 - Expos</v>
          </cell>
          <cell r="H1042" t="str">
            <v>61103000 - Expos</v>
          </cell>
        </row>
        <row r="1044">
          <cell r="B1044" t="str">
            <v>61103001 - Espacio para d&amp;b</v>
          </cell>
          <cell r="C1044">
            <v>21875.05</v>
          </cell>
          <cell r="F1044">
            <v>21875.05</v>
          </cell>
          <cell r="H1044" t="str">
            <v>61103001 - Espacio para d&amp;b</v>
          </cell>
          <cell r="I1044">
            <v>21875.05</v>
          </cell>
          <cell r="L1044">
            <v>21875.05</v>
          </cell>
        </row>
        <row r="1045">
          <cell r="B1045" t="str">
            <v>61103002 - Espacio para HTA</v>
          </cell>
          <cell r="C1045">
            <v>785208.63</v>
          </cell>
          <cell r="F1045">
            <v>785208.63</v>
          </cell>
          <cell r="H1045" t="str">
            <v>61103002 - Espacio para HTA</v>
          </cell>
          <cell r="I1045">
            <v>785208.63</v>
          </cell>
          <cell r="L1045">
            <v>785208.63</v>
          </cell>
        </row>
        <row r="1046">
          <cell r="B1046" t="str">
            <v>61104001 - Construcción de stand d&amp;b</v>
          </cell>
          <cell r="H1046" t="str">
            <v>61104001 - Construcción de stand d&amp;b</v>
          </cell>
        </row>
        <row r="1047">
          <cell r="B1047" t="str">
            <v>61104002 - Construcción de stand HTA</v>
          </cell>
          <cell r="C1047">
            <v>1517266.29</v>
          </cell>
          <cell r="F1047">
            <v>1517266.29</v>
          </cell>
          <cell r="H1047" t="str">
            <v>61104002 - Construcción de stand HTA</v>
          </cell>
          <cell r="I1047">
            <v>1517266.29</v>
          </cell>
          <cell r="L1047">
            <v>1517266.29</v>
          </cell>
        </row>
        <row r="1048">
          <cell r="B1048" t="str">
            <v>61105001 - Gastos varios en expos para d&amp;b</v>
          </cell>
          <cell r="C1048">
            <v>9030.67</v>
          </cell>
          <cell r="F1048">
            <v>9030.67</v>
          </cell>
          <cell r="H1048" t="str">
            <v>61105001 - Gastos varios en expos para d&amp;b</v>
          </cell>
          <cell r="I1048">
            <v>9030.67</v>
          </cell>
          <cell r="L1048">
            <v>9030.67</v>
          </cell>
        </row>
        <row r="1049">
          <cell r="B1049" t="str">
            <v>61103003 - Gastos varios en expos para HTA</v>
          </cell>
          <cell r="C1049">
            <v>69557.97</v>
          </cell>
          <cell r="F1049">
            <v>69557.97</v>
          </cell>
          <cell r="H1049" t="str">
            <v>61103003 - Gastos varios en expos para HTA</v>
          </cell>
          <cell r="I1049">
            <v>69557.97</v>
          </cell>
          <cell r="L1049">
            <v>69557.97</v>
          </cell>
        </row>
        <row r="1050">
          <cell r="B1050" t="str">
            <v>61104003 - Subarrendamiento de transporte para expos</v>
          </cell>
          <cell r="H1050" t="str">
            <v>61104003 - Subarrendamiento de transporte para expos</v>
          </cell>
        </row>
        <row r="1051">
          <cell r="C1051" t="str">
            <v>__________________</v>
          </cell>
          <cell r="D1051" t="str">
            <v>__________________</v>
          </cell>
          <cell r="E1051" t="str">
            <v>__________________</v>
          </cell>
          <cell r="F1051" t="str">
            <v>__________________</v>
          </cell>
          <cell r="I1051" t="str">
            <v>__________________</v>
          </cell>
          <cell r="J1051" t="str">
            <v>__________________</v>
          </cell>
          <cell r="K1051" t="str">
            <v>__________________</v>
          </cell>
          <cell r="L1051" t="str">
            <v>__________________</v>
          </cell>
        </row>
        <row r="1052">
          <cell r="B1052" t="str">
            <v>Total 61103000 - Expos</v>
          </cell>
          <cell r="C1052">
            <v>2402938.61</v>
          </cell>
          <cell r="F1052">
            <v>2402938.61</v>
          </cell>
          <cell r="H1052" t="str">
            <v>Total 61103000 - Expos</v>
          </cell>
          <cell r="I1052">
            <v>2402938.61</v>
          </cell>
          <cell r="L1052">
            <v>2402938.61</v>
          </cell>
        </row>
        <row r="1054">
          <cell r="B1054" t="str">
            <v>61106000 - Cursos</v>
          </cell>
          <cell r="H1054" t="str">
            <v>61106000 - Cursos</v>
          </cell>
        </row>
        <row r="1056">
          <cell r="B1056" t="str">
            <v>61106001 - Honorarios a instructores cursos</v>
          </cell>
          <cell r="C1056">
            <v>18300</v>
          </cell>
          <cell r="F1056">
            <v>18300</v>
          </cell>
          <cell r="H1056" t="str">
            <v>61106001 - Honorarios a instructores cursos</v>
          </cell>
          <cell r="I1056">
            <v>18300</v>
          </cell>
          <cell r="L1056">
            <v>18300</v>
          </cell>
        </row>
        <row r="1057">
          <cell r="B1057" t="str">
            <v>61106003 - Salones y jardines para cursos</v>
          </cell>
          <cell r="H1057" t="str">
            <v>61106003 - Salones y jardines para cursos</v>
          </cell>
        </row>
        <row r="1058">
          <cell r="B1058" t="str">
            <v>61106004 - Catering para cursos</v>
          </cell>
          <cell r="C1058">
            <v>29315.4</v>
          </cell>
          <cell r="F1058">
            <v>29315.4</v>
          </cell>
          <cell r="H1058" t="str">
            <v>61106004 - Catering para cursos</v>
          </cell>
          <cell r="I1058">
            <v>29315.4</v>
          </cell>
          <cell r="J1058">
            <v>390.82</v>
          </cell>
          <cell r="L1058">
            <v>29706.22</v>
          </cell>
        </row>
        <row r="1059">
          <cell r="B1059" t="str">
            <v>61106005 - Renta de equipo para cursos</v>
          </cell>
          <cell r="C1059">
            <v>1200</v>
          </cell>
          <cell r="F1059">
            <v>1200</v>
          </cell>
          <cell r="H1059" t="str">
            <v>61106005 - Renta de equipo para cursos</v>
          </cell>
          <cell r="I1059">
            <v>1200</v>
          </cell>
          <cell r="L1059">
            <v>1200</v>
          </cell>
        </row>
        <row r="1060">
          <cell r="B1060" t="str">
            <v>61106007 - Gastos de viaje cursos</v>
          </cell>
          <cell r="C1060">
            <v>2150.38</v>
          </cell>
          <cell r="F1060">
            <v>2150.38</v>
          </cell>
          <cell r="H1060" t="str">
            <v>61106007 - Gastos de viaje cursos</v>
          </cell>
          <cell r="I1060">
            <v>2150.38</v>
          </cell>
          <cell r="L1060">
            <v>2150.38</v>
          </cell>
        </row>
        <row r="1061">
          <cell r="C1061" t="str">
            <v>__________________</v>
          </cell>
          <cell r="D1061" t="str">
            <v>__________________</v>
          </cell>
          <cell r="E1061" t="str">
            <v>__________________</v>
          </cell>
          <cell r="F1061" t="str">
            <v>__________________</v>
          </cell>
          <cell r="I1061" t="str">
            <v>__________________</v>
          </cell>
          <cell r="J1061" t="str">
            <v>__________________</v>
          </cell>
          <cell r="K1061" t="str">
            <v>__________________</v>
          </cell>
          <cell r="L1061" t="str">
            <v>__________________</v>
          </cell>
        </row>
        <row r="1062">
          <cell r="B1062" t="str">
            <v>Total 61106000 - Cursos</v>
          </cell>
          <cell r="C1062">
            <v>50965.78</v>
          </cell>
          <cell r="F1062">
            <v>50965.78</v>
          </cell>
          <cell r="H1062" t="str">
            <v>Total 61106000 - Cursos</v>
          </cell>
          <cell r="I1062">
            <v>50965.78</v>
          </cell>
          <cell r="J1062">
            <v>390.82</v>
          </cell>
          <cell r="L1062">
            <v>51356.6</v>
          </cell>
        </row>
        <row r="1064">
          <cell r="B1064" t="str">
            <v>61107000 - Demostraciones</v>
          </cell>
          <cell r="H1064" t="str">
            <v>61107000 - Demostraciones</v>
          </cell>
        </row>
        <row r="1066">
          <cell r="B1066" t="str">
            <v>61107007 - Honorarios demos</v>
          </cell>
          <cell r="H1066" t="str">
            <v>61107007 - Honorarios demos</v>
          </cell>
        </row>
        <row r="1067">
          <cell r="B1067" t="str">
            <v>61107004 - Salones y mobiliario para demos</v>
          </cell>
          <cell r="C1067">
            <v>6000</v>
          </cell>
          <cell r="F1067">
            <v>6000</v>
          </cell>
          <cell r="H1067" t="str">
            <v>61107004 - Salones y mobiliario para demos</v>
          </cell>
          <cell r="I1067">
            <v>6000</v>
          </cell>
          <cell r="L1067">
            <v>6000</v>
          </cell>
        </row>
        <row r="1068">
          <cell r="B1068" t="str">
            <v>61107005 - Catering para demos</v>
          </cell>
          <cell r="H1068" t="str">
            <v>61107005 - Catering para demos</v>
          </cell>
        </row>
        <row r="1069">
          <cell r="B1069" t="str">
            <v>61107001 - Renta de equipo para demos</v>
          </cell>
          <cell r="C1069">
            <v>46900</v>
          </cell>
          <cell r="F1069">
            <v>46900</v>
          </cell>
          <cell r="H1069" t="str">
            <v>61107001 - Renta de equipo para demos</v>
          </cell>
          <cell r="I1069">
            <v>46900</v>
          </cell>
          <cell r="L1069">
            <v>46900</v>
          </cell>
        </row>
        <row r="1070">
          <cell r="B1070" t="str">
            <v>61107003 - Boletos de avion para demos</v>
          </cell>
          <cell r="H1070" t="str">
            <v>61107003 - Boletos de avion para demos</v>
          </cell>
        </row>
        <row r="1071">
          <cell r="B1071" t="str">
            <v>61107002 - Gastos de viaje demos</v>
          </cell>
          <cell r="C1071">
            <v>133</v>
          </cell>
          <cell r="F1071">
            <v>133</v>
          </cell>
          <cell r="H1071" t="str">
            <v>61107002 - Gastos de viaje demos</v>
          </cell>
          <cell r="I1071">
            <v>133</v>
          </cell>
          <cell r="L1071">
            <v>133</v>
          </cell>
        </row>
        <row r="1072">
          <cell r="B1072" t="str">
            <v>61107006 - Subarrendamiento de transporte para demos</v>
          </cell>
          <cell r="H1072" t="str">
            <v>61107006 - Subarrendamiento de transporte para demos</v>
          </cell>
        </row>
        <row r="1073">
          <cell r="C1073" t="str">
            <v>__________________</v>
          </cell>
          <cell r="D1073" t="str">
            <v>__________________</v>
          </cell>
          <cell r="E1073" t="str">
            <v>__________________</v>
          </cell>
          <cell r="F1073" t="str">
            <v>__________________</v>
          </cell>
          <cell r="I1073" t="str">
            <v>__________________</v>
          </cell>
          <cell r="J1073" t="str">
            <v>__________________</v>
          </cell>
          <cell r="K1073" t="str">
            <v>__________________</v>
          </cell>
          <cell r="L1073" t="str">
            <v>__________________</v>
          </cell>
        </row>
        <row r="1074">
          <cell r="B1074" t="str">
            <v>Total 61107000 - Demostraciones</v>
          </cell>
          <cell r="C1074">
            <v>53033</v>
          </cell>
          <cell r="F1074">
            <v>53033</v>
          </cell>
          <cell r="H1074" t="str">
            <v>Total 61107000 - Demostraciones</v>
          </cell>
          <cell r="I1074">
            <v>53033</v>
          </cell>
          <cell r="L1074">
            <v>53033</v>
          </cell>
        </row>
        <row r="1076">
          <cell r="B1076" t="str">
            <v>61108000 - Publicidad en medios eléctronicos</v>
          </cell>
          <cell r="H1076" t="str">
            <v>61108000 - Publicidad en medios eléctronicos</v>
          </cell>
        </row>
        <row r="1078">
          <cell r="B1078" t="str">
            <v>61108001 - Programación y mantenimiento d&amp;b</v>
          </cell>
          <cell r="H1078" t="str">
            <v>61108001 - Programación y mantenimiento d&amp;b</v>
          </cell>
        </row>
        <row r="1079">
          <cell r="B1079" t="str">
            <v>61108002 - Programación y mantenimiento HTA</v>
          </cell>
          <cell r="C1079">
            <v>450</v>
          </cell>
          <cell r="D1079">
            <v>157050</v>
          </cell>
          <cell r="F1079">
            <v>157500</v>
          </cell>
          <cell r="H1079" t="str">
            <v>61108002 - Programación y mantenimiento HTA</v>
          </cell>
          <cell r="I1079">
            <v>157500</v>
          </cell>
          <cell r="L1079">
            <v>157500</v>
          </cell>
        </row>
        <row r="1080">
          <cell r="B1080" t="str">
            <v>61108003 - Contratación de banners para d&amp;b</v>
          </cell>
          <cell r="H1080" t="str">
            <v>61108003 - Contratación de banners para d&amp;b</v>
          </cell>
        </row>
        <row r="1081">
          <cell r="B1081" t="str">
            <v>61108004 - Contratación de banners para HTA</v>
          </cell>
          <cell r="C1081">
            <v>40284.639999999999</v>
          </cell>
          <cell r="F1081">
            <v>40284.639999999999</v>
          </cell>
          <cell r="H1081" t="str">
            <v>61108004 - Contratación de banners para HTA</v>
          </cell>
          <cell r="I1081">
            <v>40284.639999999999</v>
          </cell>
          <cell r="L1081">
            <v>40284.639999999999</v>
          </cell>
        </row>
        <row r="1082">
          <cell r="B1082" t="str">
            <v>61108005 - Gestión en redes sociales</v>
          </cell>
          <cell r="C1082">
            <v>60000</v>
          </cell>
          <cell r="F1082">
            <v>60000</v>
          </cell>
          <cell r="H1082" t="str">
            <v>61108005 - Gestión en redes sociales</v>
          </cell>
          <cell r="I1082">
            <v>60000</v>
          </cell>
          <cell r="L1082">
            <v>60000</v>
          </cell>
        </row>
        <row r="1083">
          <cell r="B1083" t="str">
            <v>61108006 - Hosting y dominios</v>
          </cell>
          <cell r="C1083">
            <v>109766.6</v>
          </cell>
          <cell r="D1083">
            <v>16064.81</v>
          </cell>
          <cell r="F1083">
            <v>125831.41</v>
          </cell>
          <cell r="H1083" t="str">
            <v>61108006 - Hosting y dominios</v>
          </cell>
          <cell r="I1083">
            <v>125831.41</v>
          </cell>
          <cell r="J1083">
            <v>1620</v>
          </cell>
          <cell r="L1083">
            <v>127451.41</v>
          </cell>
        </row>
        <row r="1084">
          <cell r="C1084" t="str">
            <v>__________________</v>
          </cell>
          <cell r="D1084" t="str">
            <v>__________________</v>
          </cell>
          <cell r="E1084" t="str">
            <v>__________________</v>
          </cell>
          <cell r="F1084" t="str">
            <v>__________________</v>
          </cell>
          <cell r="I1084" t="str">
            <v>__________________</v>
          </cell>
          <cell r="J1084" t="str">
            <v>__________________</v>
          </cell>
          <cell r="K1084" t="str">
            <v>__________________</v>
          </cell>
          <cell r="L1084" t="str">
            <v>__________________</v>
          </cell>
        </row>
        <row r="1085">
          <cell r="B1085" t="str">
            <v>Total 61108000 - Publicidad en medios eléctronicos</v>
          </cell>
          <cell r="C1085">
            <v>210501.24</v>
          </cell>
          <cell r="D1085">
            <v>173114.81</v>
          </cell>
          <cell r="F1085">
            <v>383616.05</v>
          </cell>
          <cell r="H1085" t="str">
            <v>Total 61108000 - Publicidad en medios eléctronicos</v>
          </cell>
          <cell r="I1085">
            <v>383616.05</v>
          </cell>
          <cell r="J1085">
            <v>1620</v>
          </cell>
          <cell r="L1085">
            <v>385236.05</v>
          </cell>
        </row>
        <row r="1087">
          <cell r="B1087" t="str">
            <v>61109000 - Ropa y artículos promocionales</v>
          </cell>
          <cell r="H1087" t="str">
            <v>61109000 - Ropa y artículos promocionales</v>
          </cell>
        </row>
        <row r="1089">
          <cell r="B1089" t="str">
            <v>61109001 - Camisetas, gorras, etc.</v>
          </cell>
          <cell r="C1089">
            <v>5000</v>
          </cell>
          <cell r="F1089">
            <v>5000</v>
          </cell>
          <cell r="H1089" t="str">
            <v>61109001 - Camisetas, gorras, etc.</v>
          </cell>
          <cell r="I1089">
            <v>5000</v>
          </cell>
          <cell r="L1089">
            <v>5000</v>
          </cell>
        </row>
        <row r="1090">
          <cell r="B1090" t="str">
            <v>61109002 - Etiquetas, impresion de lonas, sellos</v>
          </cell>
          <cell r="C1090">
            <v>12491.92</v>
          </cell>
          <cell r="F1090">
            <v>12491.92</v>
          </cell>
          <cell r="H1090" t="str">
            <v>61109002 - Etiquetas, impresion de lonas, sellos</v>
          </cell>
          <cell r="I1090">
            <v>12879.86</v>
          </cell>
          <cell r="L1090">
            <v>12879.86</v>
          </cell>
        </row>
        <row r="1091">
          <cell r="C1091" t="str">
            <v>__________________</v>
          </cell>
          <cell r="D1091" t="str">
            <v>__________________</v>
          </cell>
          <cell r="E1091" t="str">
            <v>__________________</v>
          </cell>
          <cell r="F1091" t="str">
            <v>__________________</v>
          </cell>
          <cell r="I1091" t="str">
            <v>__________________</v>
          </cell>
          <cell r="J1091" t="str">
            <v>__________________</v>
          </cell>
          <cell r="K1091" t="str">
            <v>__________________</v>
          </cell>
          <cell r="L1091" t="str">
            <v>__________________</v>
          </cell>
        </row>
        <row r="1092">
          <cell r="B1092" t="str">
            <v>Total 61109000 - Ropa y artículos promocionales</v>
          </cell>
          <cell r="C1092">
            <v>17491.919999999998</v>
          </cell>
          <cell r="F1092">
            <v>17491.919999999998</v>
          </cell>
          <cell r="H1092" t="str">
            <v>Total 61109000 - Ropa y artículos promocionales</v>
          </cell>
          <cell r="I1092">
            <v>17879.86</v>
          </cell>
          <cell r="L1092">
            <v>17879.86</v>
          </cell>
        </row>
        <row r="1094">
          <cell r="B1094" t="str">
            <v>61120000 - Relaciones públicas</v>
          </cell>
          <cell r="H1094" t="str">
            <v>61120000 - Relaciones públicas</v>
          </cell>
        </row>
        <row r="1096">
          <cell r="B1096" t="str">
            <v>61110000 - Comidas Ejecutivas</v>
          </cell>
          <cell r="C1096">
            <v>57310.7</v>
          </cell>
          <cell r="D1096">
            <v>12733.13</v>
          </cell>
          <cell r="F1096">
            <v>70043.83</v>
          </cell>
          <cell r="H1096" t="str">
            <v>61110000 - Comidas Ejecutivas</v>
          </cell>
          <cell r="I1096">
            <v>70043.83</v>
          </cell>
          <cell r="J1096">
            <v>6206.29</v>
          </cell>
          <cell r="L1096">
            <v>76250.12</v>
          </cell>
        </row>
        <row r="1097">
          <cell r="B1097" t="str">
            <v>61112000 - Regalos clientes</v>
          </cell>
          <cell r="C1097">
            <v>1584.88</v>
          </cell>
          <cell r="D1097">
            <v>1396.7</v>
          </cell>
          <cell r="F1097">
            <v>2981.58</v>
          </cell>
          <cell r="H1097" t="str">
            <v>61112000 - Regalos clientes</v>
          </cell>
          <cell r="I1097">
            <v>2981.58</v>
          </cell>
          <cell r="L1097">
            <v>2981.58</v>
          </cell>
        </row>
        <row r="1098">
          <cell r="B1098" t="str">
            <v>61120001 - Gastos de viaje de clientes</v>
          </cell>
          <cell r="C1098">
            <v>56203.31</v>
          </cell>
          <cell r="F1098">
            <v>56203.31</v>
          </cell>
          <cell r="H1098" t="str">
            <v>61120001 - Gastos de viaje de clientes</v>
          </cell>
          <cell r="I1098">
            <v>56203.31</v>
          </cell>
          <cell r="L1098">
            <v>56203.31</v>
          </cell>
        </row>
        <row r="1099">
          <cell r="B1099" t="str">
            <v>61120002 - Programa de lealtad</v>
          </cell>
          <cell r="H1099" t="str">
            <v>61120002 - Programa de lealtad</v>
          </cell>
        </row>
        <row r="1100">
          <cell r="C1100" t="str">
            <v>__________________</v>
          </cell>
          <cell r="D1100" t="str">
            <v>__________________</v>
          </cell>
          <cell r="E1100" t="str">
            <v>__________________</v>
          </cell>
          <cell r="F1100" t="str">
            <v>__________________</v>
          </cell>
          <cell r="I1100" t="str">
            <v>__________________</v>
          </cell>
          <cell r="J1100" t="str">
            <v>__________________</v>
          </cell>
          <cell r="K1100" t="str">
            <v>__________________</v>
          </cell>
          <cell r="L1100" t="str">
            <v>__________________</v>
          </cell>
        </row>
        <row r="1101">
          <cell r="B1101" t="str">
            <v>Total 61120000 - Relaciones públicas</v>
          </cell>
          <cell r="C1101">
            <v>115098.89</v>
          </cell>
          <cell r="D1101">
            <v>14129.83</v>
          </cell>
          <cell r="F1101">
            <v>129228.72</v>
          </cell>
          <cell r="H1101" t="str">
            <v>Total 61120000 - Relaciones públicas</v>
          </cell>
          <cell r="I1101">
            <v>129228.72</v>
          </cell>
          <cell r="J1101">
            <v>6206.29</v>
          </cell>
          <cell r="L1101">
            <v>135435.01</v>
          </cell>
        </row>
        <row r="1103">
          <cell r="C1103" t="str">
            <v>__________________</v>
          </cell>
          <cell r="D1103" t="str">
            <v>__________________</v>
          </cell>
          <cell r="E1103" t="str">
            <v>__________________</v>
          </cell>
          <cell r="F1103" t="str">
            <v>__________________</v>
          </cell>
          <cell r="I1103" t="str">
            <v>__________________</v>
          </cell>
          <cell r="J1103" t="str">
            <v>__________________</v>
          </cell>
          <cell r="K1103" t="str">
            <v>__________________</v>
          </cell>
          <cell r="L1103" t="str">
            <v>__________________</v>
          </cell>
        </row>
        <row r="1104">
          <cell r="B1104" t="str">
            <v>Total 61180000 - Propaganda y publicidad</v>
          </cell>
          <cell r="C1104">
            <v>3527810.61</v>
          </cell>
          <cell r="D1104">
            <v>187244.64</v>
          </cell>
          <cell r="F1104">
            <v>3715055.25</v>
          </cell>
          <cell r="H1104" t="str">
            <v>Total 61180000 - Propaganda y publicidad</v>
          </cell>
          <cell r="I1104">
            <v>3715443.19</v>
          </cell>
          <cell r="J1104">
            <v>8217.11</v>
          </cell>
          <cell r="L1104">
            <v>3723660.3</v>
          </cell>
        </row>
        <row r="1106">
          <cell r="B1106" t="str">
            <v>61130000 - Patrocinios</v>
          </cell>
          <cell r="C1106">
            <v>40000</v>
          </cell>
          <cell r="F1106">
            <v>40000</v>
          </cell>
          <cell r="H1106" t="str">
            <v>61130000 - Patrocinios</v>
          </cell>
          <cell r="I1106">
            <v>40000</v>
          </cell>
          <cell r="L1106">
            <v>40000</v>
          </cell>
        </row>
        <row r="1107">
          <cell r="C1107" t="str">
            <v>__________________</v>
          </cell>
          <cell r="D1107" t="str">
            <v>__________________</v>
          </cell>
          <cell r="E1107" t="str">
            <v>__________________</v>
          </cell>
          <cell r="F1107" t="str">
            <v>__________________</v>
          </cell>
          <cell r="I1107" t="str">
            <v>__________________</v>
          </cell>
          <cell r="J1107" t="str">
            <v>__________________</v>
          </cell>
          <cell r="K1107" t="str">
            <v>__________________</v>
          </cell>
          <cell r="L1107" t="str">
            <v>__________________</v>
          </cell>
        </row>
        <row r="1108">
          <cell r="B1108" t="str">
            <v>Total 61111000 - Marketing</v>
          </cell>
          <cell r="C1108">
            <v>4415934.1100000003</v>
          </cell>
          <cell r="D1108">
            <v>225408.53</v>
          </cell>
          <cell r="F1108">
            <v>4641342.6399999997</v>
          </cell>
          <cell r="H1108" t="str">
            <v>Total 61111000 - Marketing</v>
          </cell>
          <cell r="I1108">
            <v>4641730.58</v>
          </cell>
          <cell r="J1108">
            <v>42475.45</v>
          </cell>
          <cell r="L1108">
            <v>4684206.03</v>
          </cell>
        </row>
        <row r="1110">
          <cell r="B1110" t="str">
            <v>61202000 - Servicio</v>
          </cell>
          <cell r="H1110" t="str">
            <v>61202000 - Servicio</v>
          </cell>
        </row>
        <row r="1112">
          <cell r="B1112" t="str">
            <v>61211000 - Personal de servicio</v>
          </cell>
          <cell r="H1112" t="str">
            <v>61211000 - Personal de servicio</v>
          </cell>
        </row>
        <row r="1114">
          <cell r="B1114" t="str">
            <v>61202100 - Remuneraciones</v>
          </cell>
          <cell r="H1114" t="str">
            <v>61202100 - Remuneraciones</v>
          </cell>
        </row>
        <row r="1116">
          <cell r="B1116" t="str">
            <v>61202101 - Sueldo servicio</v>
          </cell>
          <cell r="C1116">
            <v>1006614.52</v>
          </cell>
          <cell r="D1116">
            <v>100563.35</v>
          </cell>
          <cell r="F1116">
            <v>1107177.8700000001</v>
          </cell>
          <cell r="H1116" t="str">
            <v>61202101 - Sueldo servicio</v>
          </cell>
          <cell r="I1116">
            <v>1107177.8700000001</v>
          </cell>
          <cell r="J1116">
            <v>100005.54</v>
          </cell>
          <cell r="L1116">
            <v>1207183.4099999999</v>
          </cell>
        </row>
        <row r="1117">
          <cell r="B1117" t="str">
            <v>61202002 - Honorarios servicio</v>
          </cell>
          <cell r="H1117" t="str">
            <v>61202002 - Honorarios servicio</v>
          </cell>
        </row>
        <row r="1118">
          <cell r="B1118" t="str">
            <v>61202003 - Consultoria en servicio</v>
          </cell>
          <cell r="C1118">
            <v>23898</v>
          </cell>
          <cell r="D1118">
            <v>20699.5</v>
          </cell>
          <cell r="F1118">
            <v>44597.5</v>
          </cell>
          <cell r="H1118" t="str">
            <v>61202003 - Consultoria en servicio</v>
          </cell>
          <cell r="I1118">
            <v>44597.5</v>
          </cell>
          <cell r="J1118">
            <v>76423.53</v>
          </cell>
          <cell r="L1118">
            <v>121021.03</v>
          </cell>
        </row>
        <row r="1119">
          <cell r="C1119" t="str">
            <v>__________________</v>
          </cell>
          <cell r="D1119" t="str">
            <v>__________________</v>
          </cell>
          <cell r="E1119" t="str">
            <v>__________________</v>
          </cell>
          <cell r="F1119" t="str">
            <v>__________________</v>
          </cell>
          <cell r="I1119" t="str">
            <v>__________________</v>
          </cell>
          <cell r="J1119" t="str">
            <v>__________________</v>
          </cell>
          <cell r="K1119" t="str">
            <v>__________________</v>
          </cell>
          <cell r="L1119" t="str">
            <v>__________________</v>
          </cell>
        </row>
        <row r="1120">
          <cell r="B1120" t="str">
            <v>Total 61202100 - Remuneraciones</v>
          </cell>
          <cell r="C1120">
            <v>1030512.52</v>
          </cell>
          <cell r="D1120">
            <v>121262.85</v>
          </cell>
          <cell r="F1120">
            <v>1151775.3700000001</v>
          </cell>
          <cell r="H1120" t="str">
            <v>Total 61202100 - Remuneraciones</v>
          </cell>
          <cell r="I1120">
            <v>1151775.3700000001</v>
          </cell>
          <cell r="J1120">
            <v>176429.07</v>
          </cell>
          <cell r="L1120">
            <v>1328204.44</v>
          </cell>
        </row>
        <row r="1122">
          <cell r="B1122" t="str">
            <v>61202111 - Prestaciones de ley</v>
          </cell>
          <cell r="H1122" t="str">
            <v>61202111 - Prestaciones de ley</v>
          </cell>
        </row>
        <row r="1124">
          <cell r="B1124" t="str">
            <v>61202004 - IMSS Servicio</v>
          </cell>
          <cell r="C1124">
            <v>76214.600000000006</v>
          </cell>
          <cell r="D1124">
            <v>7946.96</v>
          </cell>
          <cell r="F1124">
            <v>84161.56</v>
          </cell>
          <cell r="H1124" t="str">
            <v>61202004 - IMSS Servicio</v>
          </cell>
          <cell r="I1124">
            <v>84161.56</v>
          </cell>
          <cell r="L1124">
            <v>84161.56</v>
          </cell>
        </row>
        <row r="1125">
          <cell r="B1125" t="str">
            <v>61202005 - SAR Servicio</v>
          </cell>
          <cell r="C1125">
            <v>70244.789999999994</v>
          </cell>
          <cell r="F1125">
            <v>70244.789999999994</v>
          </cell>
          <cell r="H1125" t="str">
            <v>61202005 - SAR Servicio</v>
          </cell>
          <cell r="I1125">
            <v>70244.789999999994</v>
          </cell>
          <cell r="L1125">
            <v>70244.789999999994</v>
          </cell>
        </row>
        <row r="1126">
          <cell r="B1126" t="str">
            <v>61202006 - INFONAVIT Servicio</v>
          </cell>
          <cell r="C1126">
            <v>34907.85</v>
          </cell>
          <cell r="F1126">
            <v>34907.85</v>
          </cell>
          <cell r="H1126" t="str">
            <v>61202006 - INFONAVIT Servicio</v>
          </cell>
          <cell r="I1126">
            <v>34907.85</v>
          </cell>
          <cell r="L1126">
            <v>34907.85</v>
          </cell>
        </row>
        <row r="1127">
          <cell r="B1127" t="str">
            <v>61202007 - Impuesto s/ nomina Servicio</v>
          </cell>
          <cell r="C1127">
            <v>20777.099999999999</v>
          </cell>
          <cell r="F1127">
            <v>20777.099999999999</v>
          </cell>
          <cell r="H1127" t="str">
            <v>61202007 - Impuesto s/ nomina Servicio</v>
          </cell>
          <cell r="I1127">
            <v>20777.099999999999</v>
          </cell>
          <cell r="L1127">
            <v>20777.099999999999</v>
          </cell>
        </row>
        <row r="1128">
          <cell r="B1128" t="str">
            <v>61202009 - Aguinaldo Servicio</v>
          </cell>
          <cell r="C1128">
            <v>41729.410000000003</v>
          </cell>
          <cell r="F1128">
            <v>41729.410000000003</v>
          </cell>
          <cell r="H1128" t="str">
            <v>61202009 - Aguinaldo Servicio</v>
          </cell>
          <cell r="I1128">
            <v>41729.410000000003</v>
          </cell>
          <cell r="J1128">
            <v>3494.33</v>
          </cell>
          <cell r="L1128">
            <v>45223.74</v>
          </cell>
        </row>
        <row r="1129">
          <cell r="B1129" t="str">
            <v>61202010 - Prima vacacional servicio</v>
          </cell>
          <cell r="C1129">
            <v>2749.18</v>
          </cell>
          <cell r="D1129">
            <v>1701.98</v>
          </cell>
          <cell r="F1129">
            <v>4451.16</v>
          </cell>
          <cell r="H1129" t="str">
            <v>61202010 - Prima vacacional servicio</v>
          </cell>
          <cell r="I1129">
            <v>4451.16</v>
          </cell>
          <cell r="J1129">
            <v>13367.07</v>
          </cell>
          <cell r="L1129">
            <v>17818.23</v>
          </cell>
        </row>
        <row r="1130">
          <cell r="C1130" t="str">
            <v>__________________</v>
          </cell>
          <cell r="D1130" t="str">
            <v>__________________</v>
          </cell>
          <cell r="E1130" t="str">
            <v>__________________</v>
          </cell>
          <cell r="F1130" t="str">
            <v>__________________</v>
          </cell>
          <cell r="I1130" t="str">
            <v>__________________</v>
          </cell>
          <cell r="J1130" t="str">
            <v>__________________</v>
          </cell>
          <cell r="K1130" t="str">
            <v>__________________</v>
          </cell>
          <cell r="L1130" t="str">
            <v>__________________</v>
          </cell>
        </row>
        <row r="1131">
          <cell r="B1131" t="str">
            <v>Total 61202111 - Prestaciones de ley</v>
          </cell>
          <cell r="C1131">
            <v>246622.93</v>
          </cell>
          <cell r="D1131">
            <v>9648.94</v>
          </cell>
          <cell r="F1131">
            <v>256271.87</v>
          </cell>
          <cell r="H1131" t="str">
            <v>Total 61202111 - Prestaciones de ley</v>
          </cell>
          <cell r="I1131">
            <v>256271.87</v>
          </cell>
          <cell r="J1131">
            <v>16861.400000000001</v>
          </cell>
          <cell r="L1131">
            <v>273133.27</v>
          </cell>
        </row>
        <row r="1133">
          <cell r="B1133" t="str">
            <v>61202112 - Prestaciones superiores</v>
          </cell>
          <cell r="H1133" t="str">
            <v>61202112 - Prestaciones superiores</v>
          </cell>
        </row>
        <row r="1135">
          <cell r="B1135" t="str">
            <v>61202011 - Despensa de servicio</v>
          </cell>
          <cell r="C1135">
            <v>19910</v>
          </cell>
          <cell r="F1135">
            <v>19910</v>
          </cell>
          <cell r="H1135" t="str">
            <v>61202011 - Despensa de servicio</v>
          </cell>
          <cell r="I1135">
            <v>19910</v>
          </cell>
          <cell r="L1135">
            <v>19910</v>
          </cell>
        </row>
        <row r="1136">
          <cell r="B1136" t="str">
            <v>61202008 - Seguro gastos medicos mayores Servicio</v>
          </cell>
          <cell r="C1136">
            <v>28100.42</v>
          </cell>
          <cell r="D1136">
            <v>807.6</v>
          </cell>
          <cell r="F1136">
            <v>28908.02</v>
          </cell>
          <cell r="H1136" t="str">
            <v>61202008 - Seguro gastos medicos mayores Servicio</v>
          </cell>
          <cell r="I1136">
            <v>28908.02</v>
          </cell>
          <cell r="L1136">
            <v>28908.02</v>
          </cell>
        </row>
        <row r="1137">
          <cell r="B1137" t="str">
            <v>61202012 - Seguro de vida servicio</v>
          </cell>
          <cell r="C1137">
            <v>3880.68</v>
          </cell>
          <cell r="D1137">
            <v>612.11</v>
          </cell>
          <cell r="F1137">
            <v>4492.79</v>
          </cell>
          <cell r="H1137" t="str">
            <v>61202012 - Seguro de vida servicio</v>
          </cell>
          <cell r="I1137">
            <v>4492.79</v>
          </cell>
          <cell r="J1137">
            <v>612.11</v>
          </cell>
          <cell r="L1137">
            <v>5104.8999999999996</v>
          </cell>
        </row>
        <row r="1138">
          <cell r="C1138" t="str">
            <v>__________________</v>
          </cell>
          <cell r="D1138" t="str">
            <v>__________________</v>
          </cell>
          <cell r="E1138" t="str">
            <v>__________________</v>
          </cell>
          <cell r="F1138" t="str">
            <v>__________________</v>
          </cell>
          <cell r="I1138" t="str">
            <v>__________________</v>
          </cell>
          <cell r="J1138" t="str">
            <v>__________________</v>
          </cell>
          <cell r="K1138" t="str">
            <v>__________________</v>
          </cell>
          <cell r="L1138" t="str">
            <v>__________________</v>
          </cell>
        </row>
        <row r="1139">
          <cell r="B1139" t="str">
            <v>Total 61202112 - Prestaciones superiores</v>
          </cell>
          <cell r="C1139">
            <v>51891.1</v>
          </cell>
          <cell r="D1139">
            <v>1419.71</v>
          </cell>
          <cell r="F1139">
            <v>53310.81</v>
          </cell>
          <cell r="H1139" t="str">
            <v>Total 61202112 - Prestaciones superiores</v>
          </cell>
          <cell r="I1139">
            <v>53310.81</v>
          </cell>
          <cell r="J1139">
            <v>612.11</v>
          </cell>
          <cell r="L1139">
            <v>53922.92</v>
          </cell>
        </row>
        <row r="1141">
          <cell r="B1141" t="str">
            <v>61202113 - Herramientas</v>
          </cell>
          <cell r="H1141" t="str">
            <v>61202113 - Herramientas</v>
          </cell>
        </row>
        <row r="1143">
          <cell r="B1143" t="str">
            <v>61202013 - Gasolina servicio</v>
          </cell>
          <cell r="C1143">
            <v>6234.08</v>
          </cell>
          <cell r="F1143">
            <v>6234.08</v>
          </cell>
          <cell r="H1143" t="str">
            <v>61202013 - Gasolina servicio</v>
          </cell>
          <cell r="I1143">
            <v>6234.08</v>
          </cell>
          <cell r="L1143">
            <v>6234.08</v>
          </cell>
        </row>
        <row r="1144">
          <cell r="B1144" t="str">
            <v>61202014 - Telefono servicio</v>
          </cell>
          <cell r="C1144">
            <v>6813.84</v>
          </cell>
          <cell r="D1144">
            <v>929.31</v>
          </cell>
          <cell r="F1144">
            <v>7743.15</v>
          </cell>
          <cell r="H1144" t="str">
            <v>61202014 - Telefono servicio</v>
          </cell>
          <cell r="I1144">
            <v>7743.15</v>
          </cell>
          <cell r="J1144">
            <v>756.9</v>
          </cell>
          <cell r="L1144">
            <v>8500.0499999999993</v>
          </cell>
        </row>
        <row r="1145">
          <cell r="B1145" t="str">
            <v>61202015 - Uniformes servicio</v>
          </cell>
          <cell r="C1145">
            <v>3075</v>
          </cell>
          <cell r="F1145">
            <v>3075</v>
          </cell>
          <cell r="H1145" t="str">
            <v>61202015 - Uniformes servicio</v>
          </cell>
          <cell r="I1145">
            <v>3075</v>
          </cell>
          <cell r="L1145">
            <v>3075</v>
          </cell>
        </row>
        <row r="1146">
          <cell r="C1146" t="str">
            <v>__________________</v>
          </cell>
          <cell r="D1146" t="str">
            <v>__________________</v>
          </cell>
          <cell r="E1146" t="str">
            <v>__________________</v>
          </cell>
          <cell r="F1146" t="str">
            <v>__________________</v>
          </cell>
          <cell r="I1146" t="str">
            <v>__________________</v>
          </cell>
          <cell r="J1146" t="str">
            <v>__________________</v>
          </cell>
          <cell r="K1146" t="str">
            <v>__________________</v>
          </cell>
          <cell r="L1146" t="str">
            <v>__________________</v>
          </cell>
        </row>
        <row r="1147">
          <cell r="B1147" t="str">
            <v>Total 61202113 - Herramientas</v>
          </cell>
          <cell r="C1147">
            <v>16122.92</v>
          </cell>
          <cell r="D1147">
            <v>929.31</v>
          </cell>
          <cell r="F1147">
            <v>17052.23</v>
          </cell>
          <cell r="H1147" t="str">
            <v>Total 61202113 - Herramientas</v>
          </cell>
          <cell r="I1147">
            <v>17052.23</v>
          </cell>
          <cell r="J1147">
            <v>756.9</v>
          </cell>
          <cell r="L1147">
            <v>17809.13</v>
          </cell>
        </row>
        <row r="1149">
          <cell r="C1149" t="str">
            <v>__________________</v>
          </cell>
          <cell r="D1149" t="str">
            <v>__________________</v>
          </cell>
          <cell r="E1149" t="str">
            <v>__________________</v>
          </cell>
          <cell r="F1149" t="str">
            <v>__________________</v>
          </cell>
          <cell r="I1149" t="str">
            <v>__________________</v>
          </cell>
          <cell r="J1149" t="str">
            <v>__________________</v>
          </cell>
          <cell r="K1149" t="str">
            <v>__________________</v>
          </cell>
          <cell r="L1149" t="str">
            <v>__________________</v>
          </cell>
        </row>
        <row r="1150">
          <cell r="B1150" t="str">
            <v>Total 61211000 - Personal de servicio</v>
          </cell>
          <cell r="C1150">
            <v>1345149.47</v>
          </cell>
          <cell r="D1150">
            <v>133260.81</v>
          </cell>
          <cell r="F1150">
            <v>1478410.28</v>
          </cell>
          <cell r="H1150" t="str">
            <v>Total 61211000 - Personal de servicio</v>
          </cell>
          <cell r="I1150">
            <v>1478410.28</v>
          </cell>
          <cell r="J1150">
            <v>194659.48</v>
          </cell>
          <cell r="L1150">
            <v>1673069.76</v>
          </cell>
        </row>
        <row r="1152">
          <cell r="B1152" t="str">
            <v>61204100 - Servicio a clientes</v>
          </cell>
          <cell r="H1152" t="str">
            <v>61204100 - Servicio a clientes</v>
          </cell>
        </row>
        <row r="1154">
          <cell r="B1154" t="str">
            <v>61204000 - Departamento de servicio</v>
          </cell>
          <cell r="H1154" t="str">
            <v>61204000 - Departamento de servicio</v>
          </cell>
        </row>
        <row r="1156">
          <cell r="B1156" t="str">
            <v>61204001 - Herramienta</v>
          </cell>
          <cell r="C1156">
            <v>7465.56</v>
          </cell>
          <cell r="F1156">
            <v>7465.56</v>
          </cell>
          <cell r="H1156" t="str">
            <v>61204001 - Herramienta</v>
          </cell>
          <cell r="I1156">
            <v>7465.56</v>
          </cell>
          <cell r="L1156">
            <v>7465.56</v>
          </cell>
        </row>
        <row r="1157">
          <cell r="B1157" t="str">
            <v>61204004 - Consumibles (Pintura, tornillos, etc.)</v>
          </cell>
          <cell r="C1157">
            <v>3872.85</v>
          </cell>
          <cell r="D1157">
            <v>37.93</v>
          </cell>
          <cell r="F1157">
            <v>3910.78</v>
          </cell>
          <cell r="H1157" t="str">
            <v>61204004 - Consumibles (Pintura, tornillos, etc.)</v>
          </cell>
          <cell r="I1157">
            <v>4140.79</v>
          </cell>
          <cell r="L1157">
            <v>4140.79</v>
          </cell>
        </row>
        <row r="1158">
          <cell r="B1158" t="str">
            <v>61204005 - Mobiliario de servicio</v>
          </cell>
          <cell r="C1158">
            <v>16255.69</v>
          </cell>
          <cell r="F1158">
            <v>16255.69</v>
          </cell>
          <cell r="H1158" t="str">
            <v>61204005 - Mobiliario de servicio</v>
          </cell>
          <cell r="I1158">
            <v>16255.69</v>
          </cell>
          <cell r="L1158">
            <v>16255.69</v>
          </cell>
        </row>
        <row r="1159">
          <cell r="C1159" t="str">
            <v>__________________</v>
          </cell>
          <cell r="D1159" t="str">
            <v>__________________</v>
          </cell>
          <cell r="E1159" t="str">
            <v>__________________</v>
          </cell>
          <cell r="F1159" t="str">
            <v>__________________</v>
          </cell>
          <cell r="I1159" t="str">
            <v>__________________</v>
          </cell>
          <cell r="J1159" t="str">
            <v>__________________</v>
          </cell>
          <cell r="K1159" t="str">
            <v>__________________</v>
          </cell>
          <cell r="L1159" t="str">
            <v>__________________</v>
          </cell>
        </row>
        <row r="1160">
          <cell r="B1160" t="str">
            <v>Total 61204000 - Departamento de servicio</v>
          </cell>
          <cell r="C1160">
            <v>27594.1</v>
          </cell>
          <cell r="D1160">
            <v>37.93</v>
          </cell>
          <cell r="F1160">
            <v>27632.03</v>
          </cell>
          <cell r="H1160" t="str">
            <v>Total 61204000 - Departamento de servicio</v>
          </cell>
          <cell r="I1160">
            <v>27862.04</v>
          </cell>
          <cell r="L1160">
            <v>27862.04</v>
          </cell>
        </row>
        <row r="1162">
          <cell r="C1162" t="str">
            <v>__________________</v>
          </cell>
          <cell r="D1162" t="str">
            <v>__________________</v>
          </cell>
          <cell r="E1162" t="str">
            <v>__________________</v>
          </cell>
          <cell r="F1162" t="str">
            <v>__________________</v>
          </cell>
          <cell r="I1162" t="str">
            <v>__________________</v>
          </cell>
          <cell r="J1162" t="str">
            <v>__________________</v>
          </cell>
          <cell r="K1162" t="str">
            <v>__________________</v>
          </cell>
          <cell r="L1162" t="str">
            <v>__________________</v>
          </cell>
        </row>
        <row r="1163">
          <cell r="B1163" t="str">
            <v>Total 61204100 - Servicio a clientes</v>
          </cell>
          <cell r="C1163">
            <v>27594.1</v>
          </cell>
          <cell r="D1163">
            <v>37.93</v>
          </cell>
          <cell r="F1163">
            <v>27632.03</v>
          </cell>
          <cell r="H1163" t="str">
            <v>Total 61204100 - Servicio a clientes</v>
          </cell>
          <cell r="I1163">
            <v>27862.04</v>
          </cell>
          <cell r="L1163">
            <v>27862.04</v>
          </cell>
        </row>
        <row r="1165">
          <cell r="C1165" t="str">
            <v>__________________</v>
          </cell>
          <cell r="D1165" t="str">
            <v>__________________</v>
          </cell>
          <cell r="E1165" t="str">
            <v>__________________</v>
          </cell>
          <cell r="F1165" t="str">
            <v>__________________</v>
          </cell>
          <cell r="I1165" t="str">
            <v>__________________</v>
          </cell>
          <cell r="J1165" t="str">
            <v>__________________</v>
          </cell>
          <cell r="K1165" t="str">
            <v>__________________</v>
          </cell>
          <cell r="L1165" t="str">
            <v>__________________</v>
          </cell>
        </row>
        <row r="1166">
          <cell r="B1166" t="str">
            <v>Total 61202000 - Servicio</v>
          </cell>
          <cell r="C1166">
            <v>1372743.57</v>
          </cell>
          <cell r="D1166">
            <v>133298.74</v>
          </cell>
          <cell r="F1166">
            <v>1506042.31</v>
          </cell>
          <cell r="H1166" t="str">
            <v>Total 61202000 - Servicio</v>
          </cell>
          <cell r="I1166">
            <v>1506272.32</v>
          </cell>
          <cell r="J1166">
            <v>194659.48</v>
          </cell>
          <cell r="L1166">
            <v>1700931.8</v>
          </cell>
        </row>
        <row r="1168">
          <cell r="B1168" t="str">
            <v>61900000 - CUENTA INACTIVA Nuevos proyectos</v>
          </cell>
          <cell r="H1168" t="str">
            <v>61900000 - CUENTA INACTIVA Nuevos proyectos</v>
          </cell>
        </row>
        <row r="1170">
          <cell r="B1170" t="str">
            <v>61901000 - CUENTA INACTIVA Gastos de inicio</v>
          </cell>
          <cell r="H1170" t="str">
            <v>61901000 - CUENTA INACTIVA Gastos de inicio</v>
          </cell>
        </row>
        <row r="1171">
          <cell r="B1171" t="str">
            <v>61102000 - CUENTA INACTIVA GASTOS DE MARKETING Diseño Gráfico</v>
          </cell>
          <cell r="H1171" t="str">
            <v>61102000 - CUENTA INACTIVA GASTOS DE MARKETING Diseño Gráfico</v>
          </cell>
        </row>
        <row r="1173">
          <cell r="B1173" t="str">
            <v>61102001 - CUENTA INACTIVA GASTOS DE MARKETING Diseño Gráfico - d&amp;b audiotechnik</v>
          </cell>
          <cell r="H1173" t="str">
            <v>61102001 - CUENTA INACTIVA GASTOS DE MARKETING Diseño Gráfico - d&amp;b audiotechnik</v>
          </cell>
        </row>
        <row r="1174">
          <cell r="B1174" t="str">
            <v>61102002 - CUENTA INACTIVA GASTOS DE MARKETING Diseño Gráfico - HTA</v>
          </cell>
          <cell r="H1174" t="str">
            <v>61102002 - CUENTA INACTIVA GASTOS DE MARKETING Diseño Gráfico - HTA</v>
          </cell>
        </row>
        <row r="1175">
          <cell r="B1175" t="str">
            <v>61102003 - CUENTA INACTIVA GASTOS DE MARKETING  Diseño Gráfico - DiGiCo</v>
          </cell>
          <cell r="H1175" t="str">
            <v>61102003 - CUENTA INACTIVA GASTOS DE MARKETING  Diseño Gráfico - DiGiCo</v>
          </cell>
        </row>
        <row r="1176">
          <cell r="B1176" t="str">
            <v>61106002 - CUENTA INACTIVA GASTOS DE MARKETING Gastos Varios - Demos y Seminarios</v>
          </cell>
          <cell r="H1176" t="str">
            <v>61106002 - CUENTA INACTIVA GASTOS DE MARKETING Gastos Varios - Demos y Seminarios</v>
          </cell>
        </row>
        <row r="1177">
          <cell r="B1177" t="str">
            <v>61101003 - CUENTA INACTIVA GASTOS DE MARKETING  Publicidad en Web</v>
          </cell>
          <cell r="H1177" t="str">
            <v>61101003 - CUENTA INACTIVA GASTOS DE MARKETING  Publicidad en Web</v>
          </cell>
        </row>
        <row r="1178">
          <cell r="C1178" t="str">
            <v>__________________</v>
          </cell>
          <cell r="D1178" t="str">
            <v>__________________</v>
          </cell>
          <cell r="E1178" t="str">
            <v>__________________</v>
          </cell>
          <cell r="F1178" t="str">
            <v>__________________</v>
          </cell>
          <cell r="I1178" t="str">
            <v>__________________</v>
          </cell>
          <cell r="J1178" t="str">
            <v>__________________</v>
          </cell>
          <cell r="K1178" t="str">
            <v>__________________</v>
          </cell>
          <cell r="L1178" t="str">
            <v>__________________</v>
          </cell>
        </row>
        <row r="1179">
          <cell r="B1179" t="str">
            <v>Total 61102000 - CUENTA INACTIVA GASTOS DE MARKETING Diseño Gráfico</v>
          </cell>
          <cell r="H1179" t="str">
            <v>Total 61102000 - CUENTA INACTIVA GASTOS DE MARKETING Diseño Gráfico</v>
          </cell>
        </row>
        <row r="1180">
          <cell r="C1180" t="str">
            <v>__________________</v>
          </cell>
          <cell r="D1180" t="str">
            <v>__________________</v>
          </cell>
          <cell r="E1180" t="str">
            <v>__________________</v>
          </cell>
          <cell r="F1180" t="str">
            <v>__________________</v>
          </cell>
          <cell r="I1180" t="str">
            <v>__________________</v>
          </cell>
          <cell r="J1180" t="str">
            <v>__________________</v>
          </cell>
          <cell r="K1180" t="str">
            <v>__________________</v>
          </cell>
          <cell r="L1180" t="str">
            <v>__________________</v>
          </cell>
        </row>
        <row r="1181">
          <cell r="B1181" t="str">
            <v>Total 61900000 - CUENTA INACTIVA Nuevos proyectos</v>
          </cell>
          <cell r="H1181" t="str">
            <v>Total 61900000 - CUENTA INACTIVA Nuevos proyectos</v>
          </cell>
        </row>
        <row r="1182">
          <cell r="C1182" t="str">
            <v>__________________</v>
          </cell>
          <cell r="D1182" t="str">
            <v>__________________</v>
          </cell>
          <cell r="E1182" t="str">
            <v>__________________</v>
          </cell>
          <cell r="F1182" t="str">
            <v>__________________</v>
          </cell>
          <cell r="I1182" t="str">
            <v>__________________</v>
          </cell>
          <cell r="J1182" t="str">
            <v>__________________</v>
          </cell>
          <cell r="K1182" t="str">
            <v>__________________</v>
          </cell>
          <cell r="L1182" t="str">
            <v>__________________</v>
          </cell>
        </row>
        <row r="1183">
          <cell r="B1183" t="str">
            <v>Total Gastos</v>
          </cell>
          <cell r="C1183">
            <v>38332858.579999998</v>
          </cell>
          <cell r="D1183">
            <v>3005647.16</v>
          </cell>
          <cell r="F1183">
            <v>41338505.740000002</v>
          </cell>
          <cell r="H1183" t="str">
            <v>Total Gastos</v>
          </cell>
          <cell r="I1183">
            <v>41543818.289999999</v>
          </cell>
          <cell r="J1183">
            <v>2907471.97</v>
          </cell>
          <cell r="L1183">
            <v>44451290.259999998</v>
          </cell>
        </row>
        <row r="1185">
          <cell r="B1185" t="str">
            <v>Financieros</v>
          </cell>
          <cell r="H1185" t="str">
            <v>Financieros</v>
          </cell>
        </row>
        <row r="1187">
          <cell r="B1187" t="str">
            <v>71000000 - Ingresos y Gastos Financieros</v>
          </cell>
          <cell r="H1187" t="str">
            <v>71000000 - Ingresos y Gastos Financieros</v>
          </cell>
        </row>
        <row r="1189">
          <cell r="B1189" t="str">
            <v>71100000 - Descuentos e Intereses</v>
          </cell>
          <cell r="H1189" t="str">
            <v>71100000 - Descuentos e Intereses</v>
          </cell>
        </row>
        <row r="1191">
          <cell r="B1191" t="str">
            <v>71130000 - Intereses pagados</v>
          </cell>
          <cell r="C1191">
            <v>525885.06000000006</v>
          </cell>
          <cell r="D1191">
            <v>23712.45</v>
          </cell>
          <cell r="F1191">
            <v>549597.51</v>
          </cell>
          <cell r="H1191" t="str">
            <v>71130000 - Intereses pagados</v>
          </cell>
          <cell r="I1191">
            <v>549597.51</v>
          </cell>
          <cell r="J1191">
            <v>365006.86</v>
          </cell>
          <cell r="L1191">
            <v>914604.37</v>
          </cell>
        </row>
        <row r="1192">
          <cell r="B1192" t="str">
            <v>71140000 - Intereses ganados</v>
          </cell>
          <cell r="C1192">
            <v>-98852.6</v>
          </cell>
          <cell r="F1192">
            <v>-98852.6</v>
          </cell>
          <cell r="H1192" t="str">
            <v>71140000 - Intereses ganados</v>
          </cell>
          <cell r="I1192">
            <v>-98852.6</v>
          </cell>
          <cell r="L1192">
            <v>-98852.6</v>
          </cell>
        </row>
        <row r="1193">
          <cell r="B1193" t="str">
            <v>71150000 - Comisiones bancarias</v>
          </cell>
          <cell r="C1193">
            <v>359895.11</v>
          </cell>
          <cell r="D1193">
            <v>19969.3</v>
          </cell>
          <cell r="F1193">
            <v>379864.41</v>
          </cell>
          <cell r="H1193" t="str">
            <v>71150000 - Comisiones bancarias</v>
          </cell>
          <cell r="I1193">
            <v>428111.83</v>
          </cell>
          <cell r="J1193">
            <v>47368.84</v>
          </cell>
          <cell r="L1193">
            <v>475480.67</v>
          </cell>
        </row>
        <row r="1194">
          <cell r="B1194" t="str">
            <v>71160000 - Redondeo de ingresos y gastos financieros</v>
          </cell>
          <cell r="C1194">
            <v>312.55</v>
          </cell>
          <cell r="D1194">
            <v>0.12</v>
          </cell>
          <cell r="E1194">
            <v>1.0900000000000001</v>
          </cell>
          <cell r="F1194">
            <v>311.58</v>
          </cell>
          <cell r="H1194" t="str">
            <v>71160000 - Redondeo de ingresos y gastos financieros</v>
          </cell>
          <cell r="I1194">
            <v>311.58999999999997</v>
          </cell>
          <cell r="J1194">
            <v>0.03</v>
          </cell>
          <cell r="K1194">
            <v>17.12</v>
          </cell>
          <cell r="L1194">
            <v>294.5</v>
          </cell>
        </row>
        <row r="1195">
          <cell r="B1195" t="str">
            <v>71170000 - Diferencias de reconciliación</v>
          </cell>
          <cell r="C1195">
            <v>-4149.25</v>
          </cell>
          <cell r="F1195">
            <v>-4149.25</v>
          </cell>
          <cell r="H1195" t="str">
            <v>71170000 - Diferencias de reconciliación</v>
          </cell>
          <cell r="I1195">
            <v>-4149.25</v>
          </cell>
          <cell r="L1195">
            <v>-4149.25</v>
          </cell>
        </row>
        <row r="1196">
          <cell r="C1196" t="str">
            <v>__________________</v>
          </cell>
          <cell r="D1196" t="str">
            <v>__________________</v>
          </cell>
          <cell r="E1196" t="str">
            <v>__________________</v>
          </cell>
          <cell r="F1196" t="str">
            <v>__________________</v>
          </cell>
          <cell r="I1196" t="str">
            <v>__________________</v>
          </cell>
          <cell r="J1196" t="str">
            <v>__________________</v>
          </cell>
          <cell r="K1196" t="str">
            <v>__________________</v>
          </cell>
          <cell r="L1196" t="str">
            <v>__________________</v>
          </cell>
        </row>
        <row r="1197">
          <cell r="B1197" t="str">
            <v>Total 71100000 - Descuentos e Intereses</v>
          </cell>
          <cell r="C1197">
            <v>783090.87</v>
          </cell>
          <cell r="D1197">
            <v>43681.87</v>
          </cell>
          <cell r="E1197">
            <v>1.0900000000000001</v>
          </cell>
          <cell r="F1197">
            <v>826771.65</v>
          </cell>
          <cell r="H1197" t="str">
            <v>Total 71100000 - Descuentos e Intereses</v>
          </cell>
          <cell r="I1197">
            <v>875019.08</v>
          </cell>
          <cell r="J1197">
            <v>412375.73</v>
          </cell>
          <cell r="K1197">
            <v>17.12</v>
          </cell>
          <cell r="L1197">
            <v>1287377.69</v>
          </cell>
        </row>
        <row r="1199">
          <cell r="C1199" t="str">
            <v>__________________</v>
          </cell>
          <cell r="D1199" t="str">
            <v>__________________</v>
          </cell>
          <cell r="E1199" t="str">
            <v>__________________</v>
          </cell>
          <cell r="F1199" t="str">
            <v>__________________</v>
          </cell>
          <cell r="I1199" t="str">
            <v>__________________</v>
          </cell>
          <cell r="J1199" t="str">
            <v>__________________</v>
          </cell>
          <cell r="K1199" t="str">
            <v>__________________</v>
          </cell>
          <cell r="L1199" t="str">
            <v>__________________</v>
          </cell>
        </row>
        <row r="1200">
          <cell r="B1200" t="str">
            <v>Total 71000000 - Ingresos y Gastos Financieros</v>
          </cell>
          <cell r="C1200">
            <v>783090.87</v>
          </cell>
          <cell r="D1200">
            <v>43681.87</v>
          </cell>
          <cell r="E1200">
            <v>1.0900000000000001</v>
          </cell>
          <cell r="F1200">
            <v>826771.65</v>
          </cell>
          <cell r="H1200" t="str">
            <v>Total 71000000 - Ingresos y Gastos Financieros</v>
          </cell>
          <cell r="I1200">
            <v>875019.08</v>
          </cell>
          <cell r="J1200">
            <v>412375.73</v>
          </cell>
          <cell r="K1200">
            <v>17.12</v>
          </cell>
          <cell r="L1200">
            <v>1287377.69</v>
          </cell>
        </row>
        <row r="1202">
          <cell r="B1202" t="str">
            <v>72000000 - Diferencia cambiaria</v>
          </cell>
          <cell r="H1202" t="str">
            <v>72000000 - Diferencia cambiaria</v>
          </cell>
        </row>
        <row r="1204">
          <cell r="B1204" t="str">
            <v>72100000 - Diferencia cambiaria</v>
          </cell>
          <cell r="H1204" t="str">
            <v>72100000 - Diferencia cambiaria</v>
          </cell>
        </row>
        <row r="1206">
          <cell r="B1206" t="str">
            <v>72110000 - Ganancias y pérdidas cambiarias en inventario</v>
          </cell>
          <cell r="H1206" t="str">
            <v>72110000 - Ganancias y pérdidas cambiarias en inventario</v>
          </cell>
        </row>
        <row r="1207">
          <cell r="B1207" t="str">
            <v>72120000 - Pérdida cambiaria</v>
          </cell>
          <cell r="C1207">
            <v>1792860.42</v>
          </cell>
          <cell r="D1207">
            <v>7006.16</v>
          </cell>
          <cell r="F1207">
            <v>1799866.58</v>
          </cell>
          <cell r="H1207" t="str">
            <v>72120000 - Pérdida cambiaria</v>
          </cell>
          <cell r="I1207">
            <v>1799866.58</v>
          </cell>
          <cell r="J1207">
            <v>-1236.21</v>
          </cell>
          <cell r="L1207">
            <v>1798630.37</v>
          </cell>
        </row>
        <row r="1208">
          <cell r="B1208" t="str">
            <v>72130000 - Ganancia cambiaria</v>
          </cell>
          <cell r="C1208">
            <v>-1494826.85</v>
          </cell>
          <cell r="E1208">
            <v>151825.13</v>
          </cell>
          <cell r="F1208">
            <v>-1646651.98</v>
          </cell>
          <cell r="H1208" t="str">
            <v>72130000 - Ganancia cambiaria</v>
          </cell>
          <cell r="I1208">
            <v>-1646651.98</v>
          </cell>
          <cell r="K1208">
            <v>-6881.96</v>
          </cell>
          <cell r="L1208">
            <v>-1639770.02</v>
          </cell>
        </row>
        <row r="1209">
          <cell r="B1209" t="str">
            <v>72140000 - Pérdida cambiaria NO realizada</v>
          </cell>
          <cell r="H1209" t="str">
            <v>72140000 - Pérdida cambiaria NO realizada</v>
          </cell>
        </row>
        <row r="1210">
          <cell r="B1210" t="str">
            <v>72150000 - Ganancia cambiaria NO realizada</v>
          </cell>
          <cell r="H1210" t="str">
            <v>72150000 - Ganancia cambiaria NO realizada</v>
          </cell>
        </row>
        <row r="1211">
          <cell r="C1211" t="str">
            <v>__________________</v>
          </cell>
          <cell r="D1211" t="str">
            <v>__________________</v>
          </cell>
          <cell r="E1211" t="str">
            <v>__________________</v>
          </cell>
          <cell r="F1211" t="str">
            <v>__________________</v>
          </cell>
          <cell r="I1211" t="str">
            <v>__________________</v>
          </cell>
          <cell r="J1211" t="str">
            <v>__________________</v>
          </cell>
          <cell r="K1211" t="str">
            <v>__________________</v>
          </cell>
          <cell r="L1211" t="str">
            <v>__________________</v>
          </cell>
        </row>
        <row r="1212">
          <cell r="B1212" t="str">
            <v>Total 72100000 - Diferencia cambiaria</v>
          </cell>
          <cell r="C1212">
            <v>298033.57</v>
          </cell>
          <cell r="D1212">
            <v>7006.16</v>
          </cell>
          <cell r="E1212">
            <v>151825.13</v>
          </cell>
          <cell r="F1212">
            <v>153214.6</v>
          </cell>
          <cell r="H1212" t="str">
            <v>Total 72100000 - Diferencia cambiaria</v>
          </cell>
          <cell r="I1212">
            <v>153214.6</v>
          </cell>
          <cell r="J1212">
            <v>-1236.21</v>
          </cell>
          <cell r="K1212">
            <v>-6881.96</v>
          </cell>
          <cell r="L1212">
            <v>158860.35</v>
          </cell>
        </row>
        <row r="1214">
          <cell r="C1214" t="str">
            <v>__________________</v>
          </cell>
          <cell r="D1214" t="str">
            <v>__________________</v>
          </cell>
          <cell r="E1214" t="str">
            <v>__________________</v>
          </cell>
          <cell r="F1214" t="str">
            <v>__________________</v>
          </cell>
          <cell r="I1214" t="str">
            <v>__________________</v>
          </cell>
          <cell r="J1214" t="str">
            <v>__________________</v>
          </cell>
          <cell r="K1214" t="str">
            <v>__________________</v>
          </cell>
          <cell r="L1214" t="str">
            <v>__________________</v>
          </cell>
        </row>
        <row r="1215">
          <cell r="B1215" t="str">
            <v>Total 72000000 - Diferencia cambiaria</v>
          </cell>
          <cell r="C1215">
            <v>298033.57</v>
          </cell>
          <cell r="D1215">
            <v>7006.16</v>
          </cell>
          <cell r="E1215">
            <v>151825.13</v>
          </cell>
          <cell r="F1215">
            <v>153214.6</v>
          </cell>
          <cell r="H1215" t="str">
            <v>Total 72000000 - Diferencia cambiaria</v>
          </cell>
          <cell r="I1215">
            <v>153214.6</v>
          </cell>
          <cell r="J1215">
            <v>-1236.21</v>
          </cell>
          <cell r="K1215">
            <v>-6881.96</v>
          </cell>
          <cell r="L1215">
            <v>158860.35</v>
          </cell>
        </row>
        <row r="1217">
          <cell r="B1217" t="str">
            <v>73000000 - Otros gastos financieros</v>
          </cell>
          <cell r="H1217" t="str">
            <v>73000000 - Otros gastos financieros</v>
          </cell>
        </row>
        <row r="1219">
          <cell r="B1219" t="str">
            <v>73100000 - Otros gastos financieros</v>
          </cell>
          <cell r="H1219" t="str">
            <v>73100000 - Otros gastos financieros</v>
          </cell>
        </row>
        <row r="1221">
          <cell r="B1221" t="str">
            <v>73110000 - Redondeo de cobranza</v>
          </cell>
          <cell r="H1221" t="str">
            <v>73110000 - Redondeo de cobranza</v>
          </cell>
        </row>
        <row r="1222">
          <cell r="B1222" t="str">
            <v>73120000 - Redondeo de pagos efectuados</v>
          </cell>
          <cell r="H1222" t="str">
            <v>73120000 - Redondeo de pagos efectuados</v>
          </cell>
        </row>
        <row r="1223">
          <cell r="B1223" t="str">
            <v>73130000 - Otros gastos financieros</v>
          </cell>
          <cell r="H1223" t="str">
            <v>73130000 - Otros gastos financieros</v>
          </cell>
        </row>
        <row r="1224">
          <cell r="B1224" t="str">
            <v>73140000 - Otros ingresos financierios</v>
          </cell>
          <cell r="C1224">
            <v>-8684.42</v>
          </cell>
          <cell r="F1224">
            <v>-8684.42</v>
          </cell>
          <cell r="H1224" t="str">
            <v>73140000 - Otros ingresos financierios</v>
          </cell>
          <cell r="I1224">
            <v>-8684.42</v>
          </cell>
          <cell r="L1224">
            <v>-8684.42</v>
          </cell>
        </row>
        <row r="1225">
          <cell r="C1225" t="str">
            <v>__________________</v>
          </cell>
          <cell r="D1225" t="str">
            <v>__________________</v>
          </cell>
          <cell r="E1225" t="str">
            <v>__________________</v>
          </cell>
          <cell r="F1225" t="str">
            <v>__________________</v>
          </cell>
          <cell r="I1225" t="str">
            <v>__________________</v>
          </cell>
          <cell r="J1225" t="str">
            <v>__________________</v>
          </cell>
          <cell r="K1225" t="str">
            <v>__________________</v>
          </cell>
          <cell r="L1225" t="str">
            <v>__________________</v>
          </cell>
        </row>
        <row r="1226">
          <cell r="B1226" t="str">
            <v>Total 73100000 - Otros gastos financieros</v>
          </cell>
          <cell r="C1226">
            <v>-8684.42</v>
          </cell>
          <cell r="F1226">
            <v>-8684.42</v>
          </cell>
          <cell r="H1226" t="str">
            <v>Total 73100000 - Otros gastos financieros</v>
          </cell>
          <cell r="I1226">
            <v>-8684.42</v>
          </cell>
          <cell r="L1226">
            <v>-8684.42</v>
          </cell>
        </row>
        <row r="1227">
          <cell r="C1227" t="str">
            <v>__________________</v>
          </cell>
          <cell r="D1227" t="str">
            <v>__________________</v>
          </cell>
          <cell r="E1227" t="str">
            <v>__________________</v>
          </cell>
          <cell r="F1227" t="str">
            <v>__________________</v>
          </cell>
          <cell r="I1227" t="str">
            <v>__________________</v>
          </cell>
          <cell r="J1227" t="str">
            <v>__________________</v>
          </cell>
          <cell r="K1227" t="str">
            <v>__________________</v>
          </cell>
          <cell r="L1227" t="str">
            <v>__________________</v>
          </cell>
        </row>
        <row r="1228">
          <cell r="B1228" t="str">
            <v>Total 73000000 - Otros gastos financieros</v>
          </cell>
          <cell r="C1228">
            <v>-8684.42</v>
          </cell>
          <cell r="F1228">
            <v>-8684.42</v>
          </cell>
          <cell r="H1228" t="str">
            <v>Total 73000000 - Otros gastos financieros</v>
          </cell>
          <cell r="I1228">
            <v>-8684.42</v>
          </cell>
          <cell r="L1228">
            <v>-8684.42</v>
          </cell>
        </row>
        <row r="1229">
          <cell r="C1229" t="str">
            <v>__________________</v>
          </cell>
          <cell r="D1229" t="str">
            <v>__________________</v>
          </cell>
          <cell r="E1229" t="str">
            <v>__________________</v>
          </cell>
          <cell r="F1229" t="str">
            <v>__________________</v>
          </cell>
          <cell r="I1229" t="str">
            <v>__________________</v>
          </cell>
          <cell r="J1229" t="str">
            <v>__________________</v>
          </cell>
          <cell r="K1229" t="str">
            <v>__________________</v>
          </cell>
          <cell r="L1229" t="str">
            <v>__________________</v>
          </cell>
        </row>
        <row r="1230">
          <cell r="B1230" t="str">
            <v>Total Financieros</v>
          </cell>
          <cell r="C1230">
            <v>1072440.02</v>
          </cell>
          <cell r="D1230">
            <v>50688.03</v>
          </cell>
          <cell r="E1230">
            <v>151826.22</v>
          </cell>
          <cell r="F1230">
            <v>971301.83</v>
          </cell>
          <cell r="H1230" t="str">
            <v>Total Financieros</v>
          </cell>
          <cell r="I1230">
            <v>1019549.26</v>
          </cell>
          <cell r="J1230">
            <v>411139.52</v>
          </cell>
          <cell r="K1230">
            <v>-6864.84</v>
          </cell>
          <cell r="L1230">
            <v>1437553.62</v>
          </cell>
        </row>
        <row r="1232">
          <cell r="B1232" t="str">
            <v>Otros Ingresos y Egresos</v>
          </cell>
          <cell r="H1232" t="str">
            <v>Otros Ingresos y Egresos</v>
          </cell>
        </row>
        <row r="1234">
          <cell r="B1234" t="str">
            <v>81000000 - Otros Ingresos y Gastos</v>
          </cell>
          <cell r="H1234" t="str">
            <v>81000000 - Otros Ingresos y Gastos</v>
          </cell>
        </row>
        <row r="1236">
          <cell r="B1236" t="str">
            <v>81100000 - Baja de activo fijo</v>
          </cell>
          <cell r="H1236" t="str">
            <v>81100000 - Baja de activo fijo</v>
          </cell>
        </row>
        <row r="1238">
          <cell r="B1238" t="str">
            <v>81110000 - Ganancias y pérdidas AF</v>
          </cell>
          <cell r="H1238" t="str">
            <v>81110000 - Ganancias y pérdidas AF</v>
          </cell>
        </row>
        <row r="1239">
          <cell r="C1239" t="str">
            <v>__________________</v>
          </cell>
          <cell r="D1239" t="str">
            <v>__________________</v>
          </cell>
          <cell r="E1239" t="str">
            <v>__________________</v>
          </cell>
          <cell r="F1239" t="str">
            <v>__________________</v>
          </cell>
          <cell r="I1239" t="str">
            <v>__________________</v>
          </cell>
          <cell r="J1239" t="str">
            <v>__________________</v>
          </cell>
          <cell r="K1239" t="str">
            <v>__________________</v>
          </cell>
          <cell r="L1239" t="str">
            <v>__________________</v>
          </cell>
        </row>
        <row r="1240">
          <cell r="B1240" t="str">
            <v>Total 81100000 - Baja de activo fijo</v>
          </cell>
          <cell r="H1240" t="str">
            <v>Total 81100000 - Baja de activo fijo</v>
          </cell>
        </row>
        <row r="1242">
          <cell r="B1242" t="str">
            <v>81200000 - Ingresos y gastos extraordinarios</v>
          </cell>
          <cell r="H1242" t="str">
            <v>81200000 - Ingresos y gastos extraordinarios</v>
          </cell>
        </row>
        <row r="1244">
          <cell r="B1244" t="str">
            <v>81210000 - Ingresos y gastos extraordinarios</v>
          </cell>
          <cell r="C1244">
            <v>-1148395.7</v>
          </cell>
          <cell r="F1244">
            <v>-1148395.7</v>
          </cell>
          <cell r="H1244" t="str">
            <v>81210000 - Ingresos y gastos extraordinarios</v>
          </cell>
          <cell r="I1244">
            <v>-1148395.7</v>
          </cell>
          <cell r="L1244">
            <v>-1148395.7</v>
          </cell>
        </row>
        <row r="1245">
          <cell r="B1245" t="str">
            <v>81220000 - Mermas y robos</v>
          </cell>
          <cell r="C1245">
            <v>1222692.76</v>
          </cell>
          <cell r="E1245">
            <v>1509419.61</v>
          </cell>
          <cell r="F1245">
            <v>-286726.84999999998</v>
          </cell>
          <cell r="H1245" t="str">
            <v>81220000 - Mermas y robos</v>
          </cell>
          <cell r="I1245">
            <v>-286726.84999999998</v>
          </cell>
          <cell r="K1245">
            <v>88353.32</v>
          </cell>
          <cell r="L1245">
            <v>-375080.17</v>
          </cell>
        </row>
        <row r="1246">
          <cell r="C1246" t="str">
            <v>__________________</v>
          </cell>
          <cell r="D1246" t="str">
            <v>__________________</v>
          </cell>
          <cell r="E1246" t="str">
            <v>__________________</v>
          </cell>
          <cell r="F1246" t="str">
            <v>__________________</v>
          </cell>
          <cell r="I1246" t="str">
            <v>__________________</v>
          </cell>
          <cell r="J1246" t="str">
            <v>__________________</v>
          </cell>
          <cell r="K1246" t="str">
            <v>__________________</v>
          </cell>
          <cell r="L1246" t="str">
            <v>__________________</v>
          </cell>
        </row>
        <row r="1247">
          <cell r="B1247" t="str">
            <v>Total 81200000 - Ingresos y gastos extraordinarios</v>
          </cell>
          <cell r="C1247">
            <v>74297.06</v>
          </cell>
          <cell r="E1247">
            <v>1509419.61</v>
          </cell>
          <cell r="F1247">
            <v>-1435122.55</v>
          </cell>
          <cell r="H1247" t="str">
            <v>Total 81200000 - Ingresos y gastos extraordinarios</v>
          </cell>
          <cell r="I1247">
            <v>-1435122.55</v>
          </cell>
          <cell r="K1247">
            <v>88353.32</v>
          </cell>
          <cell r="L1247">
            <v>-1523475.87</v>
          </cell>
        </row>
        <row r="1249">
          <cell r="B1249" t="str">
            <v>81300000 - Reexpresión de la inflación</v>
          </cell>
          <cell r="H1249" t="str">
            <v>81300000 - Reexpresión de la inflación</v>
          </cell>
        </row>
        <row r="1251">
          <cell r="B1251" t="str">
            <v>89000000 - Saldo Inicial</v>
          </cell>
          <cell r="H1251" t="str">
            <v>89000000 - Saldo Inicial</v>
          </cell>
        </row>
        <row r="1252">
          <cell r="C1252" t="str">
            <v>__________________</v>
          </cell>
          <cell r="D1252" t="str">
            <v>__________________</v>
          </cell>
          <cell r="E1252" t="str">
            <v>__________________</v>
          </cell>
          <cell r="F1252" t="str">
            <v>__________________</v>
          </cell>
          <cell r="I1252" t="str">
            <v>__________________</v>
          </cell>
          <cell r="J1252" t="str">
            <v>__________________</v>
          </cell>
          <cell r="K1252" t="str">
            <v>__________________</v>
          </cell>
          <cell r="L1252" t="str">
            <v>__________________</v>
          </cell>
        </row>
        <row r="1253">
          <cell r="B1253" t="str">
            <v>Total 81300000 - Reexpresión de la inflación</v>
          </cell>
          <cell r="H1253" t="str">
            <v>Total 81300000 - Reexpresión de la inflación</v>
          </cell>
        </row>
        <row r="1255">
          <cell r="B1255" t="str">
            <v>81400000 - Impuestos a la utilidad</v>
          </cell>
          <cell r="H1255" t="str">
            <v>81400000 - Impuestos a la utilidad</v>
          </cell>
        </row>
        <row r="1257">
          <cell r="B1257" t="str">
            <v>81410000 - ISR del ejercicio</v>
          </cell>
          <cell r="H1257" t="str">
            <v>81410000 - ISR del ejercicio</v>
          </cell>
        </row>
        <row r="1258">
          <cell r="C1258" t="str">
            <v>__________________</v>
          </cell>
          <cell r="D1258" t="str">
            <v>__________________</v>
          </cell>
          <cell r="E1258" t="str">
            <v>__________________</v>
          </cell>
          <cell r="F1258" t="str">
            <v>__________________</v>
          </cell>
          <cell r="I1258" t="str">
            <v>__________________</v>
          </cell>
          <cell r="J1258" t="str">
            <v>__________________</v>
          </cell>
          <cell r="K1258" t="str">
            <v>__________________</v>
          </cell>
          <cell r="L1258" t="str">
            <v>__________________</v>
          </cell>
        </row>
        <row r="1259">
          <cell r="B1259" t="str">
            <v>Total 81400000 - Impuestos a la utilidad</v>
          </cell>
          <cell r="H1259" t="str">
            <v>Total 81400000 - Impuestos a la utilidad</v>
          </cell>
        </row>
        <row r="1261">
          <cell r="C1261" t="str">
            <v>__________________</v>
          </cell>
          <cell r="D1261" t="str">
            <v>__________________</v>
          </cell>
          <cell r="E1261" t="str">
            <v>__________________</v>
          </cell>
          <cell r="F1261" t="str">
            <v>__________________</v>
          </cell>
          <cell r="I1261" t="str">
            <v>__________________</v>
          </cell>
          <cell r="J1261" t="str">
            <v>__________________</v>
          </cell>
          <cell r="K1261" t="str">
            <v>__________________</v>
          </cell>
          <cell r="L1261" t="str">
            <v>__________________</v>
          </cell>
        </row>
        <row r="1262">
          <cell r="B1262" t="str">
            <v>Total 81000000 - Otros Ingresos y Gastos</v>
          </cell>
          <cell r="C1262">
            <v>74297.06</v>
          </cell>
          <cell r="E1262">
            <v>1509419.61</v>
          </cell>
          <cell r="F1262">
            <v>-1435122.55</v>
          </cell>
          <cell r="H1262" t="str">
            <v>Total 81000000 - Otros Ingresos y Gastos</v>
          </cell>
          <cell r="I1262">
            <v>-1435122.55</v>
          </cell>
          <cell r="K1262">
            <v>88353.32</v>
          </cell>
          <cell r="L1262">
            <v>-1523475.87</v>
          </cell>
        </row>
        <row r="1264">
          <cell r="B1264" t="str">
            <v>82000000 - Cuentas de orden</v>
          </cell>
          <cell r="H1264" t="str">
            <v>82000000 - Cuentas de orden</v>
          </cell>
        </row>
        <row r="1266">
          <cell r="B1266" t="str">
            <v>82100000 - Cuentas de orden deudoras</v>
          </cell>
          <cell r="H1266" t="str">
            <v>82100000 - Cuentas de orden deudoras</v>
          </cell>
        </row>
        <row r="1267">
          <cell r="C1267" t="str">
            <v>__________________</v>
          </cell>
          <cell r="D1267" t="str">
            <v>__________________</v>
          </cell>
          <cell r="E1267" t="str">
            <v>__________________</v>
          </cell>
          <cell r="F1267" t="str">
            <v>__________________</v>
          </cell>
          <cell r="I1267" t="str">
            <v>__________________</v>
          </cell>
          <cell r="J1267" t="str">
            <v>__________________</v>
          </cell>
          <cell r="K1267" t="str">
            <v>__________________</v>
          </cell>
          <cell r="L1267" t="str">
            <v>__________________</v>
          </cell>
        </row>
        <row r="1268">
          <cell r="B1268" t="str">
            <v>Total 82100000 - Cuentas de orden deudoras</v>
          </cell>
          <cell r="H1268" t="str">
            <v>Total 82100000 - Cuentas de orden deudoras</v>
          </cell>
        </row>
        <row r="1270">
          <cell r="B1270" t="str">
            <v>80200000 - Cuentas de orden acreedoras</v>
          </cell>
          <cell r="H1270" t="str">
            <v>80200000 - Cuentas de orden acreedoras</v>
          </cell>
        </row>
        <row r="1271">
          <cell r="C1271" t="str">
            <v>__________________</v>
          </cell>
          <cell r="D1271" t="str">
            <v>__________________</v>
          </cell>
          <cell r="E1271" t="str">
            <v>__________________</v>
          </cell>
          <cell r="F1271" t="str">
            <v>__________________</v>
          </cell>
          <cell r="I1271" t="str">
            <v>__________________</v>
          </cell>
          <cell r="J1271" t="str">
            <v>__________________</v>
          </cell>
          <cell r="K1271" t="str">
            <v>__________________</v>
          </cell>
          <cell r="L1271" t="str">
            <v>__________________</v>
          </cell>
        </row>
        <row r="1272">
          <cell r="B1272" t="str">
            <v>Total 80200000 - Cuentas de orden acreedoras</v>
          </cell>
          <cell r="H1272" t="str">
            <v>Total 80200000 - Cuentas de orden acreedoras</v>
          </cell>
        </row>
        <row r="1273">
          <cell r="C1273" t="str">
            <v>__________________</v>
          </cell>
          <cell r="D1273" t="str">
            <v>__________________</v>
          </cell>
          <cell r="E1273" t="str">
            <v>__________________</v>
          </cell>
          <cell r="F1273" t="str">
            <v>__________________</v>
          </cell>
          <cell r="I1273" t="str">
            <v>__________________</v>
          </cell>
          <cell r="J1273" t="str">
            <v>__________________</v>
          </cell>
          <cell r="K1273" t="str">
            <v>__________________</v>
          </cell>
          <cell r="L1273" t="str">
            <v>__________________</v>
          </cell>
        </row>
        <row r="1274">
          <cell r="B1274" t="str">
            <v>Total 82000000 - Cuentas de orden</v>
          </cell>
          <cell r="H1274" t="str">
            <v>Total 82000000 - Cuentas de orden</v>
          </cell>
        </row>
        <row r="1275">
          <cell r="C1275" t="str">
            <v>__________________</v>
          </cell>
          <cell r="D1275" t="str">
            <v>__________________</v>
          </cell>
          <cell r="E1275" t="str">
            <v>__________________</v>
          </cell>
          <cell r="F1275" t="str">
            <v>__________________</v>
          </cell>
          <cell r="I1275" t="str">
            <v>__________________</v>
          </cell>
          <cell r="J1275" t="str">
            <v>__________________</v>
          </cell>
          <cell r="K1275" t="str">
            <v>__________________</v>
          </cell>
          <cell r="L1275" t="str">
            <v>__________________</v>
          </cell>
        </row>
        <row r="1276">
          <cell r="B1276" t="str">
            <v>Total Otros Ingresos y Egresos</v>
          </cell>
          <cell r="C1276">
            <v>74297.06</v>
          </cell>
          <cell r="E1276">
            <v>1509419.61</v>
          </cell>
          <cell r="F1276">
            <v>-1435122.55</v>
          </cell>
          <cell r="H1276" t="str">
            <v>Total Otros Ingresos y Egresos</v>
          </cell>
          <cell r="I1276">
            <v>-1435122.55</v>
          </cell>
          <cell r="K1276">
            <v>88353.32</v>
          </cell>
          <cell r="L1276">
            <v>-1523475.87</v>
          </cell>
        </row>
        <row r="1278">
          <cell r="C1278" t="str">
            <v>=============</v>
          </cell>
          <cell r="D1278" t="str">
            <v>=============</v>
          </cell>
          <cell r="E1278" t="str">
            <v>=============</v>
          </cell>
          <cell r="F1278" t="str">
            <v>=============</v>
          </cell>
          <cell r="I1278" t="str">
            <v>=============</v>
          </cell>
          <cell r="J1278" t="str">
            <v>=============</v>
          </cell>
          <cell r="K1278" t="str">
            <v>=============</v>
          </cell>
          <cell r="L1278" t="str">
            <v>=============</v>
          </cell>
        </row>
        <row r="1279">
          <cell r="B1279" t="str">
            <v>Total</v>
          </cell>
          <cell r="D1279">
            <v>45444169.359999999</v>
          </cell>
          <cell r="E1279">
            <v>45444169.359999999</v>
          </cell>
          <cell r="H1279" t="str">
            <v>Total</v>
          </cell>
          <cell r="J1279">
            <v>45480141.240000002</v>
          </cell>
          <cell r="K1279">
            <v>45480141.240000002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15"/>
      <sheetName val="IVA"/>
      <sheetName val="RET08"/>
      <sheetName val="Retenciones"/>
      <sheetName val="Asimilados"/>
      <sheetName val="Resumen"/>
      <sheetName val="DIOT"/>
      <sheetName val="Tabla ISR"/>
    </sheetNames>
    <sheetDataSet>
      <sheetData sheetId="0"/>
      <sheetData sheetId="1">
        <row r="28">
          <cell r="G28">
            <v>0</v>
          </cell>
        </row>
      </sheetData>
      <sheetData sheetId="2"/>
      <sheetData sheetId="3">
        <row r="7">
          <cell r="C7">
            <v>0</v>
          </cell>
        </row>
      </sheetData>
      <sheetData sheetId="4"/>
      <sheetData sheetId="5"/>
      <sheetData sheetId="6"/>
      <sheetData sheetId="7">
        <row r="9">
          <cell r="E9">
            <v>0.01</v>
          </cell>
          <cell r="F9">
            <v>5952.84</v>
          </cell>
          <cell r="G9">
            <v>0</v>
          </cell>
          <cell r="H9">
            <v>1.92</v>
          </cell>
        </row>
        <row r="10">
          <cell r="E10">
            <v>5952.85</v>
          </cell>
          <cell r="F10">
            <v>50524.92</v>
          </cell>
          <cell r="G10">
            <v>114.29</v>
          </cell>
          <cell r="H10">
            <v>6.4</v>
          </cell>
        </row>
        <row r="11">
          <cell r="E11">
            <v>50524.93</v>
          </cell>
          <cell r="F11">
            <v>88793.04</v>
          </cell>
          <cell r="G11">
            <v>2966.91</v>
          </cell>
          <cell r="H11">
            <v>10.88</v>
          </cell>
        </row>
        <row r="12">
          <cell r="E12">
            <v>88793.05</v>
          </cell>
          <cell r="F12">
            <v>103218</v>
          </cell>
          <cell r="G12">
            <v>7130.48</v>
          </cell>
          <cell r="H12">
            <v>16</v>
          </cell>
        </row>
        <row r="13">
          <cell r="E13">
            <v>103218.01</v>
          </cell>
          <cell r="F13">
            <v>123580.2</v>
          </cell>
          <cell r="G13">
            <v>9438.4699999999993</v>
          </cell>
          <cell r="H13">
            <v>17.920000000000002</v>
          </cell>
        </row>
        <row r="14">
          <cell r="E14">
            <v>123580.21</v>
          </cell>
          <cell r="F14">
            <v>249243.48</v>
          </cell>
          <cell r="G14">
            <v>13087.37</v>
          </cell>
          <cell r="H14">
            <v>21.36</v>
          </cell>
        </row>
        <row r="15">
          <cell r="E15">
            <v>249243.49</v>
          </cell>
          <cell r="F15">
            <v>392841.96</v>
          </cell>
          <cell r="G15">
            <v>39929.050000000003</v>
          </cell>
          <cell r="H15">
            <v>23.52</v>
          </cell>
        </row>
        <row r="16">
          <cell r="E16">
            <v>392841.97</v>
          </cell>
          <cell r="F16">
            <v>750000</v>
          </cell>
          <cell r="G16">
            <v>73703.41</v>
          </cell>
          <cell r="H16">
            <v>30</v>
          </cell>
        </row>
        <row r="17">
          <cell r="E17">
            <v>750000.01</v>
          </cell>
          <cell r="F17">
            <v>1000000</v>
          </cell>
          <cell r="G17">
            <v>180850.82</v>
          </cell>
          <cell r="H17">
            <v>32</v>
          </cell>
        </row>
        <row r="18">
          <cell r="E18">
            <v>1000000.01</v>
          </cell>
          <cell r="F18">
            <v>3000000</v>
          </cell>
          <cell r="G18">
            <v>260850.81</v>
          </cell>
          <cell r="H18">
            <v>34</v>
          </cell>
        </row>
        <row r="19">
          <cell r="E19">
            <v>3000000.01</v>
          </cell>
          <cell r="F19">
            <v>999999999</v>
          </cell>
          <cell r="G19">
            <v>940850.81</v>
          </cell>
          <cell r="H19">
            <v>35</v>
          </cell>
        </row>
        <row r="34">
          <cell r="K34">
            <v>0.01</v>
          </cell>
          <cell r="L34">
            <v>578.52</v>
          </cell>
          <cell r="M34">
            <v>0</v>
          </cell>
          <cell r="N34">
            <v>1.92</v>
          </cell>
        </row>
        <row r="35">
          <cell r="K35">
            <v>578.53</v>
          </cell>
          <cell r="L35">
            <v>4910.18</v>
          </cell>
          <cell r="M35">
            <v>11.11</v>
          </cell>
          <cell r="N35">
            <v>6.4</v>
          </cell>
        </row>
        <row r="36">
          <cell r="K36">
            <v>4910.1899999999996</v>
          </cell>
          <cell r="L36">
            <v>8629.2000000000007</v>
          </cell>
          <cell r="M36">
            <v>288.33</v>
          </cell>
          <cell r="N36">
            <v>10.88</v>
          </cell>
        </row>
        <row r="37">
          <cell r="K37">
            <v>8629.2099999999991</v>
          </cell>
          <cell r="L37">
            <v>10031.07</v>
          </cell>
          <cell r="M37">
            <v>692.96</v>
          </cell>
          <cell r="N37">
            <v>16</v>
          </cell>
        </row>
        <row r="38">
          <cell r="K38">
            <v>10031.08</v>
          </cell>
          <cell r="L38">
            <v>12009.94</v>
          </cell>
          <cell r="M38">
            <v>917.26</v>
          </cell>
          <cell r="N38">
            <v>17.920000000000002</v>
          </cell>
        </row>
        <row r="39">
          <cell r="K39">
            <v>12009.95</v>
          </cell>
          <cell r="L39">
            <v>24222.31</v>
          </cell>
          <cell r="M39">
            <v>1271.8699999999999</v>
          </cell>
          <cell r="N39">
            <v>21.36</v>
          </cell>
        </row>
        <row r="40">
          <cell r="K40">
            <v>24222.32</v>
          </cell>
          <cell r="L40">
            <v>38177.69</v>
          </cell>
          <cell r="M40">
            <v>3880.44</v>
          </cell>
          <cell r="N40">
            <v>23.52</v>
          </cell>
        </row>
        <row r="41">
          <cell r="K41">
            <v>38177.699999999997</v>
          </cell>
          <cell r="L41">
            <v>72887.5</v>
          </cell>
          <cell r="M41">
            <v>7162.74</v>
          </cell>
          <cell r="N41">
            <v>30</v>
          </cell>
        </row>
        <row r="42">
          <cell r="K42">
            <v>72887.509999999995</v>
          </cell>
          <cell r="L42">
            <v>97183.33</v>
          </cell>
          <cell r="M42">
            <v>17575.689999999999</v>
          </cell>
          <cell r="N42">
            <v>32</v>
          </cell>
        </row>
        <row r="43">
          <cell r="K43">
            <v>97183.34</v>
          </cell>
          <cell r="L43">
            <v>291550</v>
          </cell>
          <cell r="M43">
            <v>25350.35</v>
          </cell>
          <cell r="N43">
            <v>34</v>
          </cell>
        </row>
        <row r="44">
          <cell r="K44">
            <v>291550.01</v>
          </cell>
          <cell r="L44">
            <v>999999999999</v>
          </cell>
          <cell r="M44">
            <v>91435.02</v>
          </cell>
          <cell r="N44">
            <v>35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Empresa"/>
      <sheetName val="Balanzas"/>
      <sheetName val="Resultados"/>
      <sheetName val="Balance"/>
      <sheetName val="Invent. Acum."/>
      <sheetName val="PTU Pagada"/>
      <sheetName val="Anticipos SC o AC"/>
      <sheetName val="Anticipos Clientes"/>
      <sheetName val="Pérdidas Fiscales"/>
      <sheetName val="P. Prov. ISR"/>
      <sheetName val="Ingresos"/>
      <sheetName val="Clientes"/>
      <sheetName val="IVA Mensual"/>
      <sheetName val="Depreciaciones"/>
      <sheetName val="Deducción Inmediata"/>
      <sheetName val="Resumen Deprec."/>
      <sheetName val="Prom. Cred. M. E."/>
      <sheetName val="Otros Imp. a Favor"/>
      <sheetName val="Prom. Créditos"/>
      <sheetName val="Prom. Deud. M.E."/>
      <sheetName val="IMSS - Infonavit"/>
      <sheetName val="Otros Imp. por Pagar"/>
      <sheetName val="Prom. Deudas"/>
      <sheetName val="Ajuste Inflación"/>
      <sheetName val="Analisis de los pagos "/>
      <sheetName val="Pagos Anticipados"/>
      <sheetName val="Provisiones de Pasivos"/>
      <sheetName val="Pasivos N.D."/>
      <sheetName val="Salarios Por Pagar"/>
      <sheetName val="Parte ND de Salarios Ex"/>
      <sheetName val="Costo de Ventas"/>
      <sheetName val="Result. Contable Fiscal"/>
      <sheetName val="Concilicacion RC y RF"/>
      <sheetName val="Datos Informativos"/>
      <sheetName val="Coeficiente de Utilidad"/>
      <sheetName val="CUFIN Hasta 2013"/>
      <sheetName val="CUFIN 2014 Ad"/>
      <sheetName val="CUFINRE"/>
      <sheetName val="CUCA"/>
      <sheetName val="Indices"/>
      <sheetName val="Tasas de Impuestos"/>
      <sheetName val="Clasificaciones de Balanza"/>
      <sheetName val="Tipos de Cambio"/>
      <sheetName val="Tablas de AF"/>
      <sheetName val="Balanza2"/>
    </sheetNames>
    <sheetDataSet>
      <sheetData sheetId="0"/>
      <sheetData sheetId="1"/>
      <sheetData sheetId="2">
        <row r="8">
          <cell r="C8">
            <v>933681.14843000006</v>
          </cell>
          <cell r="D8">
            <v>1005247.0750780001</v>
          </cell>
          <cell r="E8">
            <v>904496.63797000004</v>
          </cell>
          <cell r="F8">
            <v>813666.11151900003</v>
          </cell>
          <cell r="G8">
            <v>797531.61205300002</v>
          </cell>
          <cell r="H8">
            <v>865693.94461399992</v>
          </cell>
          <cell r="I8">
            <v>1141163.5971797702</v>
          </cell>
          <cell r="J8">
            <v>1653690.9653674846</v>
          </cell>
          <cell r="K8">
            <v>1553714.3043354838</v>
          </cell>
          <cell r="L8">
            <v>1376791.1541894851</v>
          </cell>
          <cell r="M8">
            <v>1681184.6748096095</v>
          </cell>
          <cell r="N8">
            <v>1911712.358244614</v>
          </cell>
          <cell r="O8">
            <v>1955730.1563498643</v>
          </cell>
          <cell r="P8"/>
          <cell r="Q8"/>
          <cell r="R8"/>
          <cell r="S8"/>
          <cell r="T8"/>
          <cell r="U8"/>
          <cell r="V8"/>
          <cell r="W8"/>
          <cell r="X8"/>
          <cell r="Y8" t="str">
            <v xml:space="preserve">1.1  ACTIVO </v>
          </cell>
        </row>
        <row r="9">
          <cell r="C9">
            <v>933681.14843000006</v>
          </cell>
          <cell r="D9">
            <v>1005247.0750780001</v>
          </cell>
          <cell r="E9">
            <v>899496.63797000004</v>
          </cell>
          <cell r="F9">
            <v>808666.11151900003</v>
          </cell>
          <cell r="G9">
            <v>792531.61205300002</v>
          </cell>
          <cell r="H9">
            <v>860693.94461399992</v>
          </cell>
          <cell r="I9">
            <v>1118463.5971797702</v>
          </cell>
          <cell r="J9">
            <v>1630990.9653674846</v>
          </cell>
          <cell r="K9">
            <v>1531014.3043354838</v>
          </cell>
          <cell r="L9">
            <v>1354091.1541894851</v>
          </cell>
          <cell r="M9">
            <v>1555847.0448096094</v>
          </cell>
          <cell r="N9">
            <v>1740598.1054446138</v>
          </cell>
          <cell r="O9">
            <v>1754081.2748498642</v>
          </cell>
          <cell r="P9"/>
          <cell r="Q9"/>
          <cell r="R9"/>
          <cell r="S9"/>
          <cell r="T9"/>
          <cell r="U9"/>
          <cell r="V9"/>
          <cell r="W9"/>
          <cell r="X9"/>
          <cell r="Y9" t="str">
            <v xml:space="preserve">1.1.1  ACTIVOS A CORTO PLAZO </v>
          </cell>
        </row>
        <row r="10">
          <cell r="C10">
            <v>463139.35720000009</v>
          </cell>
          <cell r="D10">
            <v>252593.14720000009</v>
          </cell>
          <cell r="E10">
            <v>155190.49720000013</v>
          </cell>
          <cell r="F10">
            <v>37424.197199999995</v>
          </cell>
          <cell r="G10">
            <v>2921.617200000037</v>
          </cell>
          <cell r="H10">
            <v>8763.537199999977</v>
          </cell>
          <cell r="I10">
            <v>121691.0172</v>
          </cell>
          <cell r="J10">
            <v>125342.65720000101</v>
          </cell>
          <cell r="K10">
            <v>128375.8670000002</v>
          </cell>
          <cell r="L10">
            <v>211466.23700000113</v>
          </cell>
          <cell r="M10">
            <v>93018.92300000113</v>
          </cell>
          <cell r="N10">
            <v>82813.273000002024</v>
          </cell>
          <cell r="O10">
            <v>73786.953000001289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 t="str">
            <v xml:space="preserve">1.1.1.1  EFECTIVO Y EQUIVALENTES DE EFECTIVO </v>
          </cell>
        </row>
        <row r="11">
          <cell r="C11">
            <v>463139.35720000009</v>
          </cell>
          <cell r="D11">
            <v>252593.14720000009</v>
          </cell>
          <cell r="E11">
            <v>155190.49720000013</v>
          </cell>
          <cell r="F11">
            <v>37424.197199999995</v>
          </cell>
          <cell r="G11">
            <v>2921.617200000037</v>
          </cell>
          <cell r="H11">
            <v>8763.537199999977</v>
          </cell>
          <cell r="I11">
            <v>121691.0172</v>
          </cell>
          <cell r="J11">
            <v>125342.65720000101</v>
          </cell>
          <cell r="K11">
            <v>128375.8670000002</v>
          </cell>
          <cell r="L11">
            <v>211466.23700000113</v>
          </cell>
          <cell r="M11">
            <v>93018.92300000113</v>
          </cell>
          <cell r="N11">
            <v>82813.273000002024</v>
          </cell>
          <cell r="O11">
            <v>73786.953000001289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 t="str">
            <v xml:space="preserve">1.1.1.1.1  EFECTIVO Y EQUIVALENTES DE EFECTIVO NO RESTRINGIDO </v>
          </cell>
        </row>
        <row r="12">
          <cell r="C12">
            <v>463139.35720000009</v>
          </cell>
          <cell r="D12">
            <v>252593.14720000009</v>
          </cell>
          <cell r="E12">
            <v>155190.49720000013</v>
          </cell>
          <cell r="F12">
            <v>37424.197199999995</v>
          </cell>
          <cell r="G12">
            <v>2921.617200000037</v>
          </cell>
          <cell r="H12">
            <v>8763.537199999977</v>
          </cell>
          <cell r="I12">
            <v>121691.0172</v>
          </cell>
          <cell r="J12">
            <v>125342.65720000101</v>
          </cell>
          <cell r="K12">
            <v>128375.8670000002</v>
          </cell>
          <cell r="L12">
            <v>211466.23700000113</v>
          </cell>
          <cell r="M12">
            <v>93018.92300000113</v>
          </cell>
          <cell r="N12">
            <v>82813.273000002024</v>
          </cell>
          <cell r="O12">
            <v>73786.953000001289</v>
          </cell>
          <cell r="P12"/>
          <cell r="Q12"/>
          <cell r="R12"/>
          <cell r="S12"/>
          <cell r="T12"/>
          <cell r="U12"/>
          <cell r="V12"/>
          <cell r="W12"/>
          <cell r="X12"/>
          <cell r="Y12" t="str">
            <v xml:space="preserve">1.1.1.1.1.1  EFECTIVO EN CAJA Y BANCOS 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1000</v>
          </cell>
          <cell r="L13">
            <v>1000</v>
          </cell>
          <cell r="M13">
            <v>1000</v>
          </cell>
          <cell r="N13">
            <v>1000</v>
          </cell>
          <cell r="O13">
            <v>1000</v>
          </cell>
          <cell r="P13"/>
          <cell r="Q13"/>
          <cell r="R13" t="str">
            <v>Caja y Bancos Nacionales</v>
          </cell>
          <cell r="S13"/>
          <cell r="T13"/>
          <cell r="U13"/>
          <cell r="V13"/>
          <cell r="W13"/>
          <cell r="X13"/>
          <cell r="Y13" t="str">
            <v xml:space="preserve">1.1.1.1.1.1.1  CAJA 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/>
          <cell r="Q14"/>
          <cell r="R14"/>
          <cell r="S14"/>
          <cell r="T14"/>
          <cell r="U14"/>
          <cell r="V14"/>
          <cell r="W14"/>
          <cell r="X14"/>
          <cell r="Y14" t="str">
            <v xml:space="preserve">1.1.1.1.1.1.1.1  CAJA Y EFECTIVO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</v>
          </cell>
          <cell r="K15">
            <v>1000</v>
          </cell>
          <cell r="L15">
            <v>1000</v>
          </cell>
          <cell r="M15">
            <v>1000</v>
          </cell>
          <cell r="N15">
            <v>1000</v>
          </cell>
          <cell r="O15">
            <v>1000</v>
          </cell>
          <cell r="P15"/>
          <cell r="Q15"/>
          <cell r="R15"/>
          <cell r="S15"/>
          <cell r="T15"/>
          <cell r="U15"/>
          <cell r="V15"/>
          <cell r="W15"/>
          <cell r="X15"/>
          <cell r="Y15" t="str">
            <v>1.1.1.1.1.1.1.1.1 CAJA CHICA MFBG</v>
          </cell>
        </row>
        <row r="16">
          <cell r="C16">
            <v>463139.35720000009</v>
          </cell>
          <cell r="D16">
            <v>252593.14720000009</v>
          </cell>
          <cell r="E16">
            <v>155190.49720000013</v>
          </cell>
          <cell r="F16">
            <v>37424.197199999995</v>
          </cell>
          <cell r="G16">
            <v>2921.617200000037</v>
          </cell>
          <cell r="H16">
            <v>8763.537199999977</v>
          </cell>
          <cell r="I16">
            <v>121691.0172</v>
          </cell>
          <cell r="J16">
            <v>124342.65720000101</v>
          </cell>
          <cell r="K16">
            <v>127375.8670000002</v>
          </cell>
          <cell r="L16">
            <v>210466.23700000113</v>
          </cell>
          <cell r="M16">
            <v>92018.92300000113</v>
          </cell>
          <cell r="N16">
            <v>81813.273000002024</v>
          </cell>
          <cell r="O16">
            <v>72786.953000001289</v>
          </cell>
          <cell r="P16"/>
          <cell r="Q16"/>
          <cell r="R16" t="str">
            <v>Caja y Bancos Nacionales</v>
          </cell>
          <cell r="S16"/>
          <cell r="T16" t="str">
            <v>Bancos (M.N.)</v>
          </cell>
          <cell r="U16"/>
          <cell r="V16"/>
          <cell r="W16"/>
          <cell r="X16"/>
          <cell r="Y16" t="str">
            <v xml:space="preserve">1.1.1.1.1.1.2  BANCOS </v>
          </cell>
        </row>
        <row r="17">
          <cell r="C17">
            <v>463139.35720000009</v>
          </cell>
          <cell r="D17">
            <v>252593.14720000009</v>
          </cell>
          <cell r="E17">
            <v>155190.49720000013</v>
          </cell>
          <cell r="F17">
            <v>37424.197199999995</v>
          </cell>
          <cell r="G17">
            <v>2921.617200000037</v>
          </cell>
          <cell r="H17">
            <v>8763.537199999977</v>
          </cell>
          <cell r="I17">
            <v>121691.0172</v>
          </cell>
          <cell r="J17">
            <v>124342.65720000101</v>
          </cell>
          <cell r="K17">
            <v>127375.8670000002</v>
          </cell>
          <cell r="L17">
            <v>210466.23700000113</v>
          </cell>
          <cell r="M17">
            <v>92018.92300000113</v>
          </cell>
          <cell r="N17">
            <v>81813.273000002024</v>
          </cell>
          <cell r="O17">
            <v>72786.953000001289</v>
          </cell>
          <cell r="P17"/>
          <cell r="Q17"/>
          <cell r="R17"/>
          <cell r="S17"/>
          <cell r="T17"/>
          <cell r="U17"/>
          <cell r="V17"/>
          <cell r="W17"/>
          <cell r="X17"/>
          <cell r="Y17" t="str">
            <v xml:space="preserve">1.1.1.1.1.1.2.1  BANCOS NACIONALES </v>
          </cell>
        </row>
        <row r="18">
          <cell r="C18">
            <v>463139.35720000009</v>
          </cell>
          <cell r="D18">
            <v>252593.14720000009</v>
          </cell>
          <cell r="E18">
            <v>155190.49720000013</v>
          </cell>
          <cell r="F18">
            <v>37424.197199999995</v>
          </cell>
          <cell r="G18">
            <v>2921.617200000037</v>
          </cell>
          <cell r="H18">
            <v>8763.537199999977</v>
          </cell>
          <cell r="I18">
            <v>121691.0172</v>
          </cell>
          <cell r="J18">
            <v>124342.65720000101</v>
          </cell>
          <cell r="K18">
            <v>127375.8670000002</v>
          </cell>
          <cell r="L18">
            <v>210466.23700000113</v>
          </cell>
          <cell r="M18">
            <v>47276.623000001127</v>
          </cell>
          <cell r="N18">
            <v>37070.973000002035</v>
          </cell>
          <cell r="O18">
            <v>74603.993000001297</v>
          </cell>
          <cell r="P18"/>
          <cell r="Q18"/>
          <cell r="R18"/>
          <cell r="S18"/>
          <cell r="T18"/>
          <cell r="U18"/>
          <cell r="V18"/>
          <cell r="W18"/>
          <cell r="X18"/>
          <cell r="Y18" t="str">
            <v>1.1.1.1.1.1.2.1.1 SANTANDER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44742.3</v>
          </cell>
          <cell r="N19">
            <v>44742.299999999988</v>
          </cell>
          <cell r="O19">
            <v>-1817.0400000000154</v>
          </cell>
          <cell r="P19"/>
          <cell r="Q19"/>
          <cell r="R19"/>
          <cell r="S19"/>
          <cell r="T19"/>
          <cell r="U19"/>
          <cell r="V19"/>
          <cell r="W19"/>
          <cell r="X19"/>
          <cell r="Y19" t="str">
            <v>1.1.1.1.1.1.2.1.2 CLARA - TARJETA DE CREDITO</v>
          </cell>
        </row>
        <row r="20">
          <cell r="C20">
            <v>29902.350000000006</v>
          </cell>
          <cell r="D20">
            <v>56751.656834032445</v>
          </cell>
          <cell r="E20">
            <v>64720.775234032408</v>
          </cell>
          <cell r="F20">
            <v>72415.355634032428</v>
          </cell>
          <cell r="G20">
            <v>93872.81123403243</v>
          </cell>
          <cell r="H20">
            <v>215672.82483403245</v>
          </cell>
          <cell r="I20">
            <v>303016.27937780268</v>
          </cell>
          <cell r="J20">
            <v>366992.81151739613</v>
          </cell>
          <cell r="K20">
            <v>386077.89011939603</v>
          </cell>
          <cell r="L20">
            <v>148293.40132239641</v>
          </cell>
          <cell r="M20">
            <v>206342.36232339661</v>
          </cell>
          <cell r="N20">
            <v>511355.5786888299</v>
          </cell>
          <cell r="O20">
            <v>616822.2512692411</v>
          </cell>
          <cell r="P20"/>
          <cell r="Q20"/>
          <cell r="R20"/>
          <cell r="S20"/>
          <cell r="T20"/>
          <cell r="U20"/>
          <cell r="V20"/>
          <cell r="W20"/>
          <cell r="X20"/>
          <cell r="Y20" t="str">
            <v xml:space="preserve">1.1.1.3  CUENTAS POR COBRAR </v>
          </cell>
        </row>
        <row r="21">
          <cell r="C21">
            <v>14865.980000000003</v>
          </cell>
          <cell r="D21">
            <v>10456.959200000001</v>
          </cell>
          <cell r="E21">
            <v>8426.0776000000078</v>
          </cell>
          <cell r="F21">
            <v>24362.958000000024</v>
          </cell>
          <cell r="G21">
            <v>35989.823600000018</v>
          </cell>
          <cell r="H21">
            <v>154809.83720000004</v>
          </cell>
          <cell r="I21">
            <v>245783.34760200002</v>
          </cell>
          <cell r="J21">
            <v>257549.51040300002</v>
          </cell>
          <cell r="K21">
            <v>276634.58900500007</v>
          </cell>
          <cell r="L21">
            <v>80361.100208000338</v>
          </cell>
          <cell r="M21">
            <v>161930.75120900053</v>
          </cell>
          <cell r="N21">
            <v>464651.06932536548</v>
          </cell>
          <cell r="O21">
            <v>570117.74401327618</v>
          </cell>
          <cell r="P21"/>
          <cell r="Q21"/>
          <cell r="R21" t="str">
            <v>Ctas. y Doctos. por Cobrar (Nac. Partes No Relac.)</v>
          </cell>
          <cell r="S21"/>
          <cell r="T21" t="str">
            <v>Clientes (M.N.)</v>
          </cell>
          <cell r="U21"/>
          <cell r="V21"/>
          <cell r="W21"/>
          <cell r="X21"/>
          <cell r="Y21" t="str">
            <v xml:space="preserve">1.1.1.3.1  A CARGO DE CLIENTES </v>
          </cell>
        </row>
        <row r="22">
          <cell r="C22">
            <v>14865.980000000003</v>
          </cell>
          <cell r="D22">
            <v>10456.959200000001</v>
          </cell>
          <cell r="E22">
            <v>8426.0776000000078</v>
          </cell>
          <cell r="F22">
            <v>24362.958000000024</v>
          </cell>
          <cell r="G22">
            <v>35989.823600000018</v>
          </cell>
          <cell r="H22">
            <v>154809.83720000004</v>
          </cell>
          <cell r="I22">
            <v>245783.34760200002</v>
          </cell>
          <cell r="J22">
            <v>257549.51040300002</v>
          </cell>
          <cell r="K22">
            <v>276634.58900500007</v>
          </cell>
          <cell r="L22">
            <v>80361.100208000338</v>
          </cell>
          <cell r="M22">
            <v>161930.75120900053</v>
          </cell>
          <cell r="N22">
            <v>464651.06932536548</v>
          </cell>
          <cell r="O22">
            <v>570117.74401327618</v>
          </cell>
          <cell r="P22"/>
          <cell r="Q22"/>
          <cell r="R22"/>
          <cell r="S22"/>
          <cell r="T22"/>
          <cell r="U22"/>
          <cell r="V22"/>
          <cell r="W22"/>
          <cell r="X22"/>
          <cell r="Y22" t="str">
            <v xml:space="preserve">1.1.1.3.1.1  CLIENTES NACIONALES </v>
          </cell>
        </row>
        <row r="23">
          <cell r="C23">
            <v>15036.37</v>
          </cell>
          <cell r="D23">
            <v>46294.69763403244</v>
          </cell>
          <cell r="E23">
            <v>56294.697634032404</v>
          </cell>
          <cell r="F23">
            <v>48052.397634032401</v>
          </cell>
          <cell r="G23">
            <v>57882.987634032412</v>
          </cell>
          <cell r="H23">
            <v>60862.987634032412</v>
          </cell>
          <cell r="I23">
            <v>57232.931775802659</v>
          </cell>
          <cell r="J23">
            <v>109443.30111439613</v>
          </cell>
          <cell r="K23">
            <v>109443.30111439597</v>
          </cell>
          <cell r="L23">
            <v>67932.30111439609</v>
          </cell>
          <cell r="M23">
            <v>44411.611114396088</v>
          </cell>
          <cell r="N23">
            <v>46704.509363464429</v>
          </cell>
          <cell r="O23">
            <v>46704.507255964883</v>
          </cell>
          <cell r="P23"/>
          <cell r="Q23"/>
          <cell r="R23"/>
          <cell r="S23"/>
          <cell r="T23"/>
          <cell r="U23"/>
          <cell r="V23"/>
          <cell r="W23"/>
          <cell r="X23"/>
          <cell r="Y23" t="str">
            <v xml:space="preserve">1.1.1.3.2  A CARGO DE OTROS DEUDORES </v>
          </cell>
        </row>
        <row r="24">
          <cell r="C24">
            <v>0</v>
          </cell>
          <cell r="D24">
            <v>0</v>
          </cell>
          <cell r="E24">
            <v>9999.9976340324065</v>
          </cell>
          <cell r="F24">
            <v>0</v>
          </cell>
          <cell r="G24">
            <v>3999.9976340324065</v>
          </cell>
          <cell r="H24">
            <v>6979.9976340324065</v>
          </cell>
          <cell r="I24">
            <v>5690.941775802652</v>
          </cell>
          <cell r="J24">
            <v>0.94111439611697278</v>
          </cell>
          <cell r="K24">
            <v>0.94111439596963464</v>
          </cell>
          <cell r="L24">
            <v>0.94111439608604996</v>
          </cell>
          <cell r="M24">
            <v>0.94111439608604996</v>
          </cell>
          <cell r="N24">
            <v>0.93936346441842034</v>
          </cell>
          <cell r="O24">
            <v>0.93725596488002338</v>
          </cell>
          <cell r="P24"/>
          <cell r="Q24"/>
          <cell r="R24" t="str">
            <v>Ctas. y Doctos. por Cobrar (Nac. Partes No Relac.)</v>
          </cell>
          <cell r="S24"/>
          <cell r="T24"/>
          <cell r="U24"/>
          <cell r="V24"/>
          <cell r="W24"/>
          <cell r="X24"/>
          <cell r="Y24" t="str">
            <v xml:space="preserve">1.1.1.3.2.4  DEUDORES DIVERSOS </v>
          </cell>
        </row>
        <row r="25">
          <cell r="C25">
            <v>0</v>
          </cell>
          <cell r="D25">
            <v>0</v>
          </cell>
          <cell r="E25">
            <v>9999.9976340324065</v>
          </cell>
          <cell r="F25">
            <v>0</v>
          </cell>
          <cell r="G25">
            <v>3999.9976340324065</v>
          </cell>
          <cell r="H25">
            <v>6979.9976340324065</v>
          </cell>
          <cell r="I25">
            <v>5690.941775802652</v>
          </cell>
          <cell r="J25">
            <v>0.94111439611697278</v>
          </cell>
          <cell r="K25">
            <v>0.94111439596963464</v>
          </cell>
          <cell r="L25">
            <v>0.94111439608604996</v>
          </cell>
          <cell r="M25">
            <v>0.94111439608604996</v>
          </cell>
          <cell r="N25">
            <v>0.93936346441842034</v>
          </cell>
          <cell r="O25">
            <v>0.93725596488002338</v>
          </cell>
          <cell r="P25"/>
          <cell r="Q25"/>
          <cell r="R25"/>
          <cell r="S25"/>
          <cell r="T25"/>
          <cell r="U25"/>
          <cell r="V25"/>
          <cell r="W25"/>
          <cell r="X25"/>
          <cell r="Y25" t="str">
            <v xml:space="preserve">1.1.1.3.2.4.1  DEUDORES DIVERSOS </v>
          </cell>
        </row>
        <row r="26">
          <cell r="C26">
            <v>15036.37</v>
          </cell>
          <cell r="D26">
            <v>46294.700000000004</v>
          </cell>
          <cell r="E26">
            <v>46294.7</v>
          </cell>
          <cell r="F26">
            <v>48052.399999999994</v>
          </cell>
          <cell r="G26">
            <v>53882.990000000005</v>
          </cell>
          <cell r="H26">
            <v>53882.990000000005</v>
          </cell>
          <cell r="I26">
            <v>51541.990000000005</v>
          </cell>
          <cell r="J26">
            <v>109442.36000000002</v>
          </cell>
          <cell r="K26">
            <v>109442.36</v>
          </cell>
          <cell r="L26">
            <v>67931.360000000001</v>
          </cell>
          <cell r="M26">
            <v>44410.67</v>
          </cell>
          <cell r="N26">
            <v>46703.570000000014</v>
          </cell>
          <cell r="O26">
            <v>46703.570000000007</v>
          </cell>
          <cell r="P26"/>
          <cell r="Q26"/>
          <cell r="R26" t="str">
            <v>Contribuciones a Favor</v>
          </cell>
          <cell r="S26"/>
          <cell r="T26"/>
          <cell r="U26"/>
          <cell r="V26"/>
          <cell r="W26"/>
          <cell r="X26"/>
          <cell r="Y26" t="str">
            <v xml:space="preserve">1.1.1.3.2.5  IMPUESTOS A FAVOR </v>
          </cell>
        </row>
        <row r="27">
          <cell r="C27">
            <v>15036.37</v>
          </cell>
          <cell r="D27">
            <v>46294.700000000004</v>
          </cell>
          <cell r="E27">
            <v>46294.7</v>
          </cell>
          <cell r="F27">
            <v>48052.399999999994</v>
          </cell>
          <cell r="G27">
            <v>53882.990000000005</v>
          </cell>
          <cell r="H27">
            <v>53882.990000000005</v>
          </cell>
          <cell r="I27">
            <v>51541.990000000005</v>
          </cell>
          <cell r="J27">
            <v>109442.36000000002</v>
          </cell>
          <cell r="K27">
            <v>109442.36</v>
          </cell>
          <cell r="L27">
            <v>67931.360000000001</v>
          </cell>
          <cell r="M27">
            <v>44410.67</v>
          </cell>
          <cell r="N27">
            <v>46703.570000000014</v>
          </cell>
          <cell r="O27">
            <v>46703.570000000007</v>
          </cell>
          <cell r="P27"/>
          <cell r="Q27"/>
          <cell r="R27"/>
          <cell r="S27"/>
          <cell r="T27"/>
          <cell r="U27"/>
          <cell r="V27"/>
          <cell r="W27"/>
          <cell r="X27"/>
          <cell r="Y27" t="str">
            <v>1.1.1.3.2.5.1 IVA A FAVOR</v>
          </cell>
        </row>
        <row r="28">
          <cell r="C28">
            <v>29232.42093</v>
          </cell>
          <cell r="D28">
            <v>299489.56667799992</v>
          </cell>
          <cell r="E28">
            <v>295625.90326999995</v>
          </cell>
          <cell r="F28">
            <v>288013.97051899997</v>
          </cell>
          <cell r="G28">
            <v>283686.59755299997</v>
          </cell>
          <cell r="H28">
            <v>218782.68981399995</v>
          </cell>
          <cell r="I28">
            <v>288441.78793599992</v>
          </cell>
          <cell r="J28">
            <v>720563.29468411999</v>
          </cell>
          <cell r="K28">
            <v>589145.62095012004</v>
          </cell>
          <cell r="L28">
            <v>554674.59030111996</v>
          </cell>
          <cell r="M28">
            <v>811599.18970323994</v>
          </cell>
          <cell r="N28">
            <v>684119.30707281013</v>
          </cell>
          <cell r="O28">
            <v>588433.10709764995</v>
          </cell>
          <cell r="P28"/>
          <cell r="Q28"/>
          <cell r="R28" t="str">
            <v>Inventarios</v>
          </cell>
          <cell r="S28"/>
          <cell r="T28"/>
          <cell r="U28"/>
          <cell r="V28"/>
          <cell r="W28"/>
          <cell r="X28"/>
          <cell r="Y28" t="str">
            <v xml:space="preserve">1.1.1.5  INVENTARIOS </v>
          </cell>
        </row>
        <row r="29">
          <cell r="C29">
            <v>29232.42093</v>
          </cell>
          <cell r="D29">
            <v>299489.56667799992</v>
          </cell>
          <cell r="E29">
            <v>295625.90326999995</v>
          </cell>
          <cell r="F29">
            <v>288013.97051899997</v>
          </cell>
          <cell r="G29">
            <v>283686.59755299997</v>
          </cell>
          <cell r="H29">
            <v>218782.68981399995</v>
          </cell>
          <cell r="I29">
            <v>288441.78793599992</v>
          </cell>
          <cell r="J29">
            <v>720563.29468411999</v>
          </cell>
          <cell r="K29">
            <v>589145.62095012004</v>
          </cell>
          <cell r="L29">
            <v>554674.59030111996</v>
          </cell>
          <cell r="M29">
            <v>811599.18970323994</v>
          </cell>
          <cell r="N29">
            <v>684119.30707281013</v>
          </cell>
          <cell r="O29">
            <v>588433.10709764995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 t="str">
            <v xml:space="preserve">1.1.1.5.1  PRODUCTOS TERMINADOS </v>
          </cell>
        </row>
        <row r="30">
          <cell r="C30">
            <v>29232.42093</v>
          </cell>
          <cell r="D30">
            <v>299489.56667799992</v>
          </cell>
          <cell r="E30">
            <v>295625.90326999995</v>
          </cell>
          <cell r="F30">
            <v>288013.97051899997</v>
          </cell>
          <cell r="G30">
            <v>283686.59755299997</v>
          </cell>
          <cell r="H30">
            <v>182246.45200299995</v>
          </cell>
          <cell r="I30">
            <v>176827.44586699994</v>
          </cell>
          <cell r="J30">
            <v>557256.82899712003</v>
          </cell>
          <cell r="K30">
            <v>336285.62087612</v>
          </cell>
          <cell r="L30">
            <v>316495.26348412002</v>
          </cell>
          <cell r="M30">
            <v>446679.76301223994</v>
          </cell>
          <cell r="N30">
            <v>335279.99747624015</v>
          </cell>
          <cell r="O30">
            <v>417461.72352807998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 t="str">
            <v xml:space="preserve">1.1.1.5.1.1  ALMACÉN MATRIZ 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36536.237810999999</v>
          </cell>
          <cell r="I31">
            <v>111614.34206899998</v>
          </cell>
          <cell r="J31">
            <v>163306.46568699999</v>
          </cell>
          <cell r="K31">
            <v>252860.00007399998</v>
          </cell>
          <cell r="L31">
            <v>238179.32681699996</v>
          </cell>
          <cell r="M31">
            <v>364919.426691</v>
          </cell>
          <cell r="N31">
            <v>348839.30959656992</v>
          </cell>
          <cell r="O31">
            <v>170971.38356956991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 t="str">
            <v xml:space="preserve">1.1.1.5.1.2  ALMACÉN MONTERREY </v>
          </cell>
        </row>
        <row r="32">
          <cell r="C32">
            <v>409948.79</v>
          </cell>
          <cell r="D32">
            <v>393018.31236596755</v>
          </cell>
          <cell r="E32">
            <v>378806.75236596755</v>
          </cell>
          <cell r="F32">
            <v>407360.60036596755</v>
          </cell>
          <cell r="G32">
            <v>407878.60036596755</v>
          </cell>
          <cell r="H32">
            <v>412974.60036596755</v>
          </cell>
          <cell r="I32">
            <v>401492.75236596755</v>
          </cell>
          <cell r="J32">
            <v>409879.75236596755</v>
          </cell>
          <cell r="K32">
            <v>423487.75236596755</v>
          </cell>
          <cell r="L32">
            <v>435073.75236596755</v>
          </cell>
          <cell r="M32">
            <v>430849.75236596755</v>
          </cell>
          <cell r="N32">
            <v>447647.75236596761</v>
          </cell>
          <cell r="O32">
            <v>466473.75236596761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 t="str">
            <v xml:space="preserve">1.1.1.9  PAGOS ANTICIPADOS </v>
          </cell>
        </row>
        <row r="33">
          <cell r="C33">
            <v>383446.75</v>
          </cell>
          <cell r="D33">
            <v>393018.31236596755</v>
          </cell>
          <cell r="E33">
            <v>378806.75236596755</v>
          </cell>
          <cell r="F33">
            <v>405464.60036596755</v>
          </cell>
          <cell r="G33">
            <v>405464.60036596755</v>
          </cell>
          <cell r="H33">
            <v>405464.60036596755</v>
          </cell>
          <cell r="I33">
            <v>384606.75236596755</v>
          </cell>
          <cell r="J33">
            <v>384606.75236596755</v>
          </cell>
          <cell r="K33">
            <v>384606.75236596755</v>
          </cell>
          <cell r="L33">
            <v>391604.75236596755</v>
          </cell>
          <cell r="M33">
            <v>378806.75236596755</v>
          </cell>
          <cell r="N33">
            <v>378806.75236596761</v>
          </cell>
          <cell r="O33">
            <v>378806.75236596761</v>
          </cell>
          <cell r="P33"/>
          <cell r="Q33"/>
          <cell r="R33" t="str">
            <v>Otros Activos Circulantes</v>
          </cell>
          <cell r="S33"/>
          <cell r="T33"/>
          <cell r="U33"/>
          <cell r="V33"/>
          <cell r="W33"/>
          <cell r="X33"/>
          <cell r="Y33" t="str">
            <v xml:space="preserve">1.1.1.9.1  ANTICIPO A PROVEEDORES </v>
          </cell>
        </row>
        <row r="34">
          <cell r="C34">
            <v>4640</v>
          </cell>
          <cell r="D34">
            <v>4640.0023659675644</v>
          </cell>
          <cell r="E34">
            <v>0</v>
          </cell>
          <cell r="F34">
            <v>5800.0023659675644</v>
          </cell>
          <cell r="G34">
            <v>5800.0023659675644</v>
          </cell>
          <cell r="H34">
            <v>5800.0023659675644</v>
          </cell>
          <cell r="I34">
            <v>5800.0023659675644</v>
          </cell>
          <cell r="J34">
            <v>5800.0023659675644</v>
          </cell>
          <cell r="K34">
            <v>5800.0023659675644</v>
          </cell>
          <cell r="L34">
            <v>12798.002365967564</v>
          </cell>
          <cell r="M34">
            <v>0</v>
          </cell>
          <cell r="N34">
            <v>0</v>
          </cell>
          <cell r="O34">
            <v>0</v>
          </cell>
          <cell r="P34"/>
          <cell r="Q34"/>
          <cell r="R34"/>
          <cell r="S34"/>
          <cell r="T34"/>
          <cell r="U34"/>
          <cell r="V34"/>
          <cell r="W34"/>
          <cell r="X34"/>
          <cell r="Y34" t="str">
            <v xml:space="preserve">1.1.1.9.1.1  ANTICIPO A PROVEEDORES NACIONAL </v>
          </cell>
        </row>
        <row r="35">
          <cell r="C35">
            <v>378806.75</v>
          </cell>
          <cell r="D35">
            <v>388378.31</v>
          </cell>
          <cell r="E35">
            <v>378806.75</v>
          </cell>
          <cell r="F35">
            <v>399664.598</v>
          </cell>
          <cell r="G35">
            <v>399664.598</v>
          </cell>
          <cell r="H35">
            <v>399664.598</v>
          </cell>
          <cell r="I35">
            <v>378806.75</v>
          </cell>
          <cell r="J35">
            <v>378806.75</v>
          </cell>
          <cell r="K35">
            <v>378806.75</v>
          </cell>
          <cell r="L35">
            <v>378806.75</v>
          </cell>
          <cell r="M35">
            <v>378806.75</v>
          </cell>
          <cell r="N35">
            <v>378806.75</v>
          </cell>
          <cell r="O35">
            <v>378806.75</v>
          </cell>
          <cell r="P35"/>
          <cell r="Q35"/>
          <cell r="R35"/>
          <cell r="S35"/>
          <cell r="T35"/>
          <cell r="U35"/>
          <cell r="V35"/>
          <cell r="W35"/>
          <cell r="X35"/>
          <cell r="Y35" t="str">
            <v xml:space="preserve">1.1.1.9.1.2  ANTICIPO A PROVEEDORES EXTRANJEROS 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1896</v>
          </cell>
          <cell r="G36">
            <v>2414</v>
          </cell>
          <cell r="H36">
            <v>7510</v>
          </cell>
          <cell r="I36">
            <v>16886</v>
          </cell>
          <cell r="J36">
            <v>25273</v>
          </cell>
          <cell r="K36">
            <v>38881</v>
          </cell>
          <cell r="L36">
            <v>43469</v>
          </cell>
          <cell r="M36">
            <v>52043</v>
          </cell>
          <cell r="N36">
            <v>68841</v>
          </cell>
          <cell r="O36">
            <v>87667</v>
          </cell>
          <cell r="P36"/>
          <cell r="Q36"/>
          <cell r="R36" t="str">
            <v>Contribuciones a Favor</v>
          </cell>
          <cell r="S36"/>
          <cell r="T36"/>
          <cell r="U36"/>
          <cell r="V36"/>
          <cell r="W36"/>
          <cell r="X36"/>
          <cell r="Y36" t="str">
            <v xml:space="preserve">1.1.1.9.6  DERECHOS Y CONTRIBUCIONES PAGADOS POR ANTICIPADO 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1896</v>
          </cell>
          <cell r="G37">
            <v>2414</v>
          </cell>
          <cell r="H37">
            <v>7510</v>
          </cell>
          <cell r="I37">
            <v>16886</v>
          </cell>
          <cell r="J37">
            <v>25273</v>
          </cell>
          <cell r="K37">
            <v>38881</v>
          </cell>
          <cell r="L37">
            <v>43469</v>
          </cell>
          <cell r="M37">
            <v>52043</v>
          </cell>
          <cell r="N37">
            <v>68841</v>
          </cell>
          <cell r="O37">
            <v>87667</v>
          </cell>
          <cell r="P37"/>
          <cell r="Q37"/>
          <cell r="R37"/>
          <cell r="S37"/>
          <cell r="T37"/>
          <cell r="U37"/>
          <cell r="V37"/>
          <cell r="W37"/>
          <cell r="X37"/>
          <cell r="Y37" t="str">
            <v>1.1.1.9.6.1 DERECHOS Y CONTRIBUCIONES PAGADOS POR ANTICIPADO</v>
          </cell>
        </row>
        <row r="38">
          <cell r="C38">
            <v>26502.04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/>
          <cell r="Q38"/>
          <cell r="R38"/>
          <cell r="S38"/>
          <cell r="T38"/>
          <cell r="U38"/>
          <cell r="V38"/>
          <cell r="W38"/>
          <cell r="X38"/>
          <cell r="Y38" t="str">
            <v xml:space="preserve">1.1.1.9.13  ANTICIPO DE SALARIOS </v>
          </cell>
        </row>
        <row r="39">
          <cell r="C39">
            <v>26502.04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 t="str">
            <v xml:space="preserve">1.1.1.9.13.1  ANTICIPO DE SALARIOS </v>
          </cell>
        </row>
        <row r="40">
          <cell r="C40">
            <v>1458.2303000000193</v>
          </cell>
          <cell r="D40">
            <v>3394.3920000000203</v>
          </cell>
          <cell r="E40">
            <v>5152.7099000000089</v>
          </cell>
          <cell r="F40">
            <v>3451.987800000009</v>
          </cell>
          <cell r="G40">
            <v>4171.9857000000175</v>
          </cell>
          <cell r="H40">
            <v>4500.2924000000157</v>
          </cell>
          <cell r="I40">
            <v>3821.7603000000026</v>
          </cell>
          <cell r="J40">
            <v>8212.4496000000108</v>
          </cell>
          <cell r="K40">
            <v>3927.1739000000371</v>
          </cell>
          <cell r="L40">
            <v>4583.1732000000457</v>
          </cell>
          <cell r="M40">
            <v>14036.817417004277</v>
          </cell>
          <cell r="N40">
            <v>14662.194317004232</v>
          </cell>
          <cell r="O40">
            <v>8565.2111170042081</v>
          </cell>
          <cell r="P40"/>
          <cell r="Q40"/>
          <cell r="R40" t="str">
            <v>Otros Activos Circulantes</v>
          </cell>
          <cell r="S40"/>
          <cell r="T40"/>
          <cell r="U40"/>
          <cell r="V40"/>
          <cell r="W40"/>
          <cell r="X40"/>
          <cell r="Y40" t="str">
            <v xml:space="preserve">1.1.1.10  OTROS ACTIVOS A CORTO PLAZO </v>
          </cell>
        </row>
        <row r="41">
          <cell r="C41">
            <v>1458.2276000000093</v>
          </cell>
          <cell r="D41">
            <v>3394.38760000001</v>
          </cell>
          <cell r="E41">
            <v>5152.7075999999997</v>
          </cell>
          <cell r="F41">
            <v>3451.987600000009</v>
          </cell>
          <cell r="G41">
            <v>4171.9876000000186</v>
          </cell>
          <cell r="H41">
            <v>4500.2964000000184</v>
          </cell>
          <cell r="I41">
            <v>3821.7663999999995</v>
          </cell>
          <cell r="J41">
            <v>8212.4573999999775</v>
          </cell>
          <cell r="K41">
            <v>3927.1817999999994</v>
          </cell>
          <cell r="L41">
            <v>4583.1817999999839</v>
          </cell>
          <cell r="M41">
            <v>14036.820917004199</v>
          </cell>
          <cell r="N41">
            <v>14662.20091700416</v>
          </cell>
          <cell r="O41">
            <v>8565.2205170041416</v>
          </cell>
          <cell r="P41"/>
          <cell r="Q41"/>
          <cell r="R41"/>
          <cell r="S41"/>
          <cell r="T41"/>
          <cell r="U41"/>
          <cell r="V41"/>
          <cell r="W41"/>
          <cell r="X41"/>
          <cell r="Y41" t="str">
            <v xml:space="preserve">1.1.1.10.2  IMPUESTOS ACREDITABLES POR PAGAR </v>
          </cell>
        </row>
        <row r="42">
          <cell r="C42">
            <v>1458.2276000000093</v>
          </cell>
          <cell r="D42">
            <v>3394.38760000001</v>
          </cell>
          <cell r="E42">
            <v>5152.7075999999997</v>
          </cell>
          <cell r="F42">
            <v>3451.987600000009</v>
          </cell>
          <cell r="G42">
            <v>4171.9876000000186</v>
          </cell>
          <cell r="H42">
            <v>4500.2964000000184</v>
          </cell>
          <cell r="I42">
            <v>3821.7663999999995</v>
          </cell>
          <cell r="J42">
            <v>8212.4573999999775</v>
          </cell>
          <cell r="K42">
            <v>3927.1817999999994</v>
          </cell>
          <cell r="L42">
            <v>4583.1817999999839</v>
          </cell>
          <cell r="M42">
            <v>14036.820917004199</v>
          </cell>
          <cell r="N42">
            <v>14662.20091700416</v>
          </cell>
          <cell r="O42">
            <v>8565.2205170041416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 t="str">
            <v xml:space="preserve">1.1.1.10.2.1  IVA PENDIENTE DE PAGO </v>
          </cell>
        </row>
        <row r="43">
          <cell r="C43">
            <v>1458.2276000000093</v>
          </cell>
          <cell r="D43">
            <v>3394.38760000001</v>
          </cell>
          <cell r="E43">
            <v>5152.7075999999997</v>
          </cell>
          <cell r="F43">
            <v>3451.987600000009</v>
          </cell>
          <cell r="G43">
            <v>4171.9876000000186</v>
          </cell>
          <cell r="H43">
            <v>4500.2964000000184</v>
          </cell>
          <cell r="I43">
            <v>3821.7663999999995</v>
          </cell>
          <cell r="J43">
            <v>8212.4573999999775</v>
          </cell>
          <cell r="K43">
            <v>3927.1817999999994</v>
          </cell>
          <cell r="L43">
            <v>4583.1817999999839</v>
          </cell>
          <cell r="M43">
            <v>14036.820917004199</v>
          </cell>
          <cell r="N43">
            <v>14662.20091700416</v>
          </cell>
          <cell r="O43">
            <v>8565.2205170041416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 t="str">
            <v>1.1.1.10.2.1.1 IVA ACREDITABLE 16% PENDIENTE DE PAGO</v>
          </cell>
        </row>
        <row r="44">
          <cell r="C44">
            <v>0</v>
          </cell>
          <cell r="D44">
            <v>0</v>
          </cell>
          <cell r="E44">
            <v>5000</v>
          </cell>
          <cell r="F44">
            <v>5000</v>
          </cell>
          <cell r="G44">
            <v>5000</v>
          </cell>
          <cell r="H44">
            <v>5000</v>
          </cell>
          <cell r="I44">
            <v>22700</v>
          </cell>
          <cell r="J44">
            <v>22700</v>
          </cell>
          <cell r="K44">
            <v>22700</v>
          </cell>
          <cell r="L44">
            <v>22700</v>
          </cell>
          <cell r="M44">
            <v>125337.63000000002</v>
          </cell>
          <cell r="N44">
            <v>171114.25280000005</v>
          </cell>
          <cell r="O44">
            <v>201648.88150000002</v>
          </cell>
          <cell r="P44"/>
          <cell r="Q44"/>
          <cell r="R44"/>
          <cell r="S44"/>
          <cell r="T44"/>
          <cell r="U44"/>
          <cell r="V44"/>
          <cell r="W44"/>
          <cell r="X44"/>
          <cell r="Y44" t="str">
            <v xml:space="preserve">1.1.2  ACTIVOS A LARGO PLAZO 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102637.63000000002</v>
          </cell>
          <cell r="N45">
            <v>148414.25280000005</v>
          </cell>
          <cell r="O45">
            <v>178948.88150000002</v>
          </cell>
          <cell r="P45"/>
          <cell r="Q45"/>
          <cell r="R45"/>
          <cell r="S45"/>
          <cell r="T45"/>
          <cell r="U45"/>
          <cell r="V45"/>
          <cell r="W45"/>
          <cell r="X45"/>
          <cell r="Y45" t="str">
            <v xml:space="preserve">1.1.2.1  PROPIEDADES, PLANTA Y EQUIPO 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102637.63000000002</v>
          </cell>
          <cell r="N46">
            <v>150124.88000000003</v>
          </cell>
          <cell r="O46">
            <v>183161.59000000003</v>
          </cell>
          <cell r="P46"/>
          <cell r="Q46"/>
          <cell r="R46"/>
          <cell r="S46"/>
          <cell r="T46"/>
          <cell r="U46"/>
          <cell r="V46"/>
          <cell r="W46"/>
          <cell r="X46"/>
          <cell r="Y46" t="str">
            <v xml:space="preserve">1.1.2.1.2  COMPONENTES SUJETOS A DEPRECIACION 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102637.63000000002</v>
          </cell>
          <cell r="N47">
            <v>150124.88000000003</v>
          </cell>
          <cell r="O47">
            <v>183161.59000000003</v>
          </cell>
          <cell r="P47"/>
          <cell r="Q47"/>
          <cell r="R47" t="str">
            <v>Maquinaria y Equipo</v>
          </cell>
          <cell r="S47"/>
          <cell r="T47"/>
          <cell r="U47"/>
          <cell r="V47"/>
          <cell r="W47"/>
          <cell r="X47"/>
          <cell r="Y47" t="str">
            <v xml:space="preserve">1.1.2.1.2.16  OTROS ACTIVOS FIJOS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102637.63000000002</v>
          </cell>
          <cell r="N48">
            <v>150124.88000000003</v>
          </cell>
          <cell r="O48">
            <v>183161.59000000003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 t="str">
            <v xml:space="preserve">1.1.2.1.2.16.1  OTROS ACTIVOS FIJOS 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1710.6271999999999</v>
          </cell>
          <cell r="O49">
            <v>4212.7084999999997</v>
          </cell>
          <cell r="P49"/>
          <cell r="Q49"/>
          <cell r="R49" t="str">
            <v>Depreciación Acumulada</v>
          </cell>
          <cell r="S49"/>
          <cell r="T49"/>
          <cell r="U49"/>
          <cell r="V49"/>
          <cell r="W49"/>
          <cell r="X49"/>
          <cell r="Y49" t="str">
            <v xml:space="preserve">1.1.2.1.3  DEPRECIACIONES ACUMULADAS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1710.6271999999999</v>
          </cell>
          <cell r="O50">
            <v>4212.7084999999997</v>
          </cell>
          <cell r="P50"/>
          <cell r="Q50"/>
          <cell r="R50"/>
          <cell r="S50"/>
          <cell r="T50"/>
          <cell r="U50"/>
          <cell r="V50"/>
          <cell r="W50"/>
          <cell r="X50"/>
          <cell r="Y50" t="str">
            <v>1.1.2.1.3.16 DEPRECIACION ACUMULADA DE OTROS ACTIVOS FIJOS</v>
          </cell>
        </row>
        <row r="51">
          <cell r="C51">
            <v>0</v>
          </cell>
          <cell r="D51">
            <v>0</v>
          </cell>
          <cell r="E51">
            <v>5000</v>
          </cell>
          <cell r="F51">
            <v>5000</v>
          </cell>
          <cell r="G51">
            <v>5000</v>
          </cell>
          <cell r="H51">
            <v>5000</v>
          </cell>
          <cell r="I51">
            <v>22700</v>
          </cell>
          <cell r="J51">
            <v>22700</v>
          </cell>
          <cell r="K51">
            <v>22700</v>
          </cell>
          <cell r="L51">
            <v>22700</v>
          </cell>
          <cell r="M51">
            <v>22700</v>
          </cell>
          <cell r="N51">
            <v>22700</v>
          </cell>
          <cell r="O51">
            <v>22700</v>
          </cell>
          <cell r="P51"/>
          <cell r="Q51"/>
          <cell r="R51" t="str">
            <v>Otros Activos Circulantes</v>
          </cell>
          <cell r="S51"/>
          <cell r="T51"/>
          <cell r="U51"/>
          <cell r="V51"/>
          <cell r="W51"/>
          <cell r="X51"/>
          <cell r="Y51" t="str">
            <v xml:space="preserve">1.1.2.5  OTROS ACTIVOS A LARGO PLAZO </v>
          </cell>
        </row>
        <row r="52">
          <cell r="C52">
            <v>0</v>
          </cell>
          <cell r="D52">
            <v>0</v>
          </cell>
          <cell r="E52">
            <v>5000</v>
          </cell>
          <cell r="F52">
            <v>5000</v>
          </cell>
          <cell r="G52">
            <v>5000</v>
          </cell>
          <cell r="H52">
            <v>5000</v>
          </cell>
          <cell r="I52">
            <v>22700</v>
          </cell>
          <cell r="J52">
            <v>22700</v>
          </cell>
          <cell r="K52">
            <v>22700</v>
          </cell>
          <cell r="L52">
            <v>22700</v>
          </cell>
          <cell r="M52">
            <v>22700</v>
          </cell>
          <cell r="N52">
            <v>22700</v>
          </cell>
          <cell r="O52">
            <v>22700</v>
          </cell>
          <cell r="P52"/>
          <cell r="Q52"/>
          <cell r="R52"/>
          <cell r="S52"/>
          <cell r="T52"/>
          <cell r="U52"/>
          <cell r="V52"/>
          <cell r="W52"/>
          <cell r="X52"/>
          <cell r="Y52" t="str">
            <v xml:space="preserve">1.1.2.5.7  DEPOSITOS EN GARANTIA </v>
          </cell>
        </row>
        <row r="53">
          <cell r="C53">
            <v>0</v>
          </cell>
          <cell r="D53">
            <v>0</v>
          </cell>
          <cell r="E53">
            <v>5000</v>
          </cell>
          <cell r="F53">
            <v>5000</v>
          </cell>
          <cell r="G53">
            <v>5000</v>
          </cell>
          <cell r="H53">
            <v>5000</v>
          </cell>
          <cell r="I53">
            <v>22700</v>
          </cell>
          <cell r="J53">
            <v>22700</v>
          </cell>
          <cell r="K53">
            <v>22700</v>
          </cell>
          <cell r="L53">
            <v>22700</v>
          </cell>
          <cell r="M53">
            <v>22700</v>
          </cell>
          <cell r="N53">
            <v>22700</v>
          </cell>
          <cell r="O53">
            <v>22700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 t="str">
            <v xml:space="preserve">1.1.2.5.7.2  DEPOSITOS EN GARANTIA DE ARRENDAMIENTO DE BIENES INMUEBLES </v>
          </cell>
        </row>
        <row r="54">
          <cell r="C54">
            <v>1004601.11658006</v>
          </cell>
          <cell r="D54">
            <v>1214066.2597018187</v>
          </cell>
          <cell r="E54">
            <v>1217071.3689932588</v>
          </cell>
          <cell r="F54">
            <v>1176296.8672932587</v>
          </cell>
          <cell r="G54">
            <v>1255611.0419319386</v>
          </cell>
          <cell r="H54">
            <v>1362299.0739319387</v>
          </cell>
          <cell r="I54">
            <v>1656027.1591977091</v>
          </cell>
          <cell r="J54">
            <v>2176366.8027189425</v>
          </cell>
          <cell r="K54">
            <v>2033071.0057750298</v>
          </cell>
          <cell r="L54">
            <v>1955383.2267750301</v>
          </cell>
          <cell r="M54">
            <v>2348084.6827957458</v>
          </cell>
          <cell r="N54">
            <v>2513862.1719679879</v>
          </cell>
          <cell r="O54">
            <v>2455482.8880883283</v>
          </cell>
          <cell r="P54"/>
          <cell r="Q54"/>
          <cell r="R54"/>
          <cell r="S54"/>
          <cell r="T54"/>
          <cell r="U54"/>
          <cell r="V54"/>
          <cell r="W54"/>
          <cell r="X54"/>
          <cell r="Y54" t="str">
            <v xml:space="preserve">1.2  PASIVO </v>
          </cell>
        </row>
        <row r="55">
          <cell r="C55">
            <v>1004601.11658006</v>
          </cell>
          <cell r="D55">
            <v>1214066.2597018187</v>
          </cell>
          <cell r="E55">
            <v>1217071.3689932588</v>
          </cell>
          <cell r="F55">
            <v>1176296.8672932587</v>
          </cell>
          <cell r="G55">
            <v>1255611.0419319386</v>
          </cell>
          <cell r="H55">
            <v>1362299.0739319387</v>
          </cell>
          <cell r="I55">
            <v>1656027.1591977091</v>
          </cell>
          <cell r="J55">
            <v>2176366.8027189425</v>
          </cell>
          <cell r="K55">
            <v>2033071.0057750298</v>
          </cell>
          <cell r="L55">
            <v>1955383.2267750301</v>
          </cell>
          <cell r="M55">
            <v>2348084.6827957458</v>
          </cell>
          <cell r="N55">
            <v>2513862.1719679879</v>
          </cell>
          <cell r="O55">
            <v>2455482.8880883283</v>
          </cell>
          <cell r="P55"/>
          <cell r="Q55"/>
          <cell r="R55"/>
          <cell r="S55"/>
          <cell r="T55"/>
          <cell r="U55"/>
          <cell r="V55"/>
          <cell r="W55"/>
          <cell r="X55"/>
          <cell r="Y55" t="str">
            <v xml:space="preserve">1.2.1  PASIVOS A CORTO PLAZO </v>
          </cell>
        </row>
        <row r="56">
          <cell r="C56">
            <v>11457.349380059999</v>
          </cell>
          <cell r="D56">
            <v>312984.31651906011</v>
          </cell>
          <cell r="E56">
            <v>326467.46639050014</v>
          </cell>
          <cell r="F56">
            <v>318536.97869050002</v>
          </cell>
          <cell r="G56">
            <v>51114.687729179976</v>
          </cell>
          <cell r="H56">
            <v>53503.716529180092</v>
          </cell>
          <cell r="I56">
            <v>170328.54925318007</v>
          </cell>
          <cell r="J56">
            <v>697484.0448358201</v>
          </cell>
          <cell r="K56">
            <v>543053.10197090788</v>
          </cell>
          <cell r="L56">
            <v>456135.34337090788</v>
          </cell>
          <cell r="M56">
            <v>790354.60009162349</v>
          </cell>
          <cell r="N56">
            <v>918229.77034819312</v>
          </cell>
          <cell r="O56">
            <v>794687.2857760333</v>
          </cell>
          <cell r="P56"/>
          <cell r="Q56"/>
          <cell r="R56"/>
          <cell r="S56"/>
          <cell r="T56" t="str">
            <v>Proveedores (M.N.)</v>
          </cell>
          <cell r="U56"/>
          <cell r="V56"/>
          <cell r="W56"/>
          <cell r="X56"/>
          <cell r="Y56" t="str">
            <v xml:space="preserve">1.2.1.1  PROVEEDORES </v>
          </cell>
        </row>
        <row r="57">
          <cell r="C57">
            <v>11457.349899999999</v>
          </cell>
          <cell r="D57">
            <v>25494.499900000003</v>
          </cell>
          <cell r="E57">
            <v>30714.499899999999</v>
          </cell>
          <cell r="F57">
            <v>25909.779900000001</v>
          </cell>
          <cell r="G57">
            <v>31129.779900000001</v>
          </cell>
          <cell r="H57">
            <v>33518.808700000001</v>
          </cell>
          <cell r="I57">
            <v>27430.6787</v>
          </cell>
          <cell r="J57">
            <v>60189.897900000004</v>
          </cell>
          <cell r="K57">
            <v>29363.8043</v>
          </cell>
          <cell r="L57">
            <v>34119.804300000003</v>
          </cell>
          <cell r="M57">
            <v>92586.671100000007</v>
          </cell>
          <cell r="N57">
            <v>90157.951099999991</v>
          </cell>
          <cell r="O57">
            <v>52114.730699999993</v>
          </cell>
          <cell r="P57"/>
          <cell r="Q57"/>
          <cell r="R57"/>
          <cell r="S57" t="str">
            <v>Ctas. y Doctos. por Pagar (Nac. Partes No Relac.)</v>
          </cell>
          <cell r="T57"/>
          <cell r="U57"/>
          <cell r="V57"/>
          <cell r="W57"/>
          <cell r="X57"/>
          <cell r="Y57" t="str">
            <v xml:space="preserve">1.2.1.1.1  PROVEEDORES NACIONALES </v>
          </cell>
        </row>
        <row r="58">
          <cell r="C58">
            <v>0</v>
          </cell>
          <cell r="D58">
            <v>287489.81661906012</v>
          </cell>
          <cell r="E58">
            <v>295752.96649050014</v>
          </cell>
          <cell r="F58">
            <v>292627.1987905</v>
          </cell>
          <cell r="G58">
            <v>19984.907829179978</v>
          </cell>
          <cell r="H58">
            <v>19984.907829180094</v>
          </cell>
          <cell r="I58">
            <v>142897.87055318008</v>
          </cell>
          <cell r="J58">
            <v>637294.14693582011</v>
          </cell>
          <cell r="K58">
            <v>513689.29767090792</v>
          </cell>
          <cell r="L58">
            <v>422015.53907090786</v>
          </cell>
          <cell r="M58">
            <v>697767.92899162346</v>
          </cell>
          <cell r="N58">
            <v>828071.81924819318</v>
          </cell>
          <cell r="O58">
            <v>742572.55507603334</v>
          </cell>
          <cell r="P58"/>
          <cell r="Q58"/>
          <cell r="R58"/>
          <cell r="S58" t="str">
            <v>Ctas. y Doctos. por Pagar (Extranj. Partes Relac.)</v>
          </cell>
          <cell r="T58"/>
          <cell r="U58"/>
          <cell r="V58"/>
          <cell r="W58"/>
          <cell r="X58"/>
          <cell r="Y58" t="str">
            <v xml:space="preserve">1.2.1.1.2  PROVEEDORES EXTRANJEROS </v>
          </cell>
        </row>
        <row r="59">
          <cell r="C59">
            <v>212531</v>
          </cell>
          <cell r="D59">
            <v>94306</v>
          </cell>
          <cell r="E59">
            <v>95244.999999999985</v>
          </cell>
          <cell r="F59">
            <v>95546.139999999985</v>
          </cell>
          <cell r="G59">
            <v>140298.56</v>
          </cell>
          <cell r="H59">
            <v>221123.96</v>
          </cell>
          <cell r="I59">
            <v>349121.65414177027</v>
          </cell>
          <cell r="J59">
            <v>343826.1836803637</v>
          </cell>
          <cell r="K59">
            <v>372143.62368036364</v>
          </cell>
          <cell r="L59">
            <v>363767.01368036366</v>
          </cell>
          <cell r="M59">
            <v>386185.54378036375</v>
          </cell>
          <cell r="N59">
            <v>434139.34202943207</v>
          </cell>
          <cell r="O59">
            <v>492796.36992193264</v>
          </cell>
          <cell r="P59"/>
          <cell r="Q59"/>
          <cell r="R59"/>
          <cell r="S59"/>
          <cell r="T59"/>
          <cell r="U59"/>
          <cell r="V59"/>
          <cell r="W59"/>
          <cell r="X59"/>
          <cell r="Y59" t="str">
            <v xml:space="preserve">1.2.1.3  OBLIGACIONES ACUMULADAS </v>
          </cell>
        </row>
        <row r="60">
          <cell r="C60">
            <v>94306</v>
          </cell>
          <cell r="D60">
            <v>94306</v>
          </cell>
          <cell r="E60">
            <v>94305.999999999985</v>
          </cell>
          <cell r="F60">
            <v>94305.999999999985</v>
          </cell>
          <cell r="G60">
            <v>127306</v>
          </cell>
          <cell r="H60">
            <v>212306</v>
          </cell>
          <cell r="I60">
            <v>331306.00414177025</v>
          </cell>
          <cell r="J60">
            <v>337306.0036803637</v>
          </cell>
          <cell r="K60">
            <v>312306.00368036365</v>
          </cell>
          <cell r="L60">
            <v>312306.00368036365</v>
          </cell>
          <cell r="M60">
            <v>363306.00378036365</v>
          </cell>
          <cell r="N60">
            <v>427306.00202943204</v>
          </cell>
          <cell r="O60">
            <v>447177.53992193262</v>
          </cell>
          <cell r="P60"/>
          <cell r="Q60"/>
          <cell r="R60"/>
          <cell r="S60" t="str">
            <v>Ctas. y Doctos. por Pagar (Nac. Partes No Relac.)</v>
          </cell>
          <cell r="T60" t="str">
            <v>Acreedores Div. (M.N.)</v>
          </cell>
          <cell r="U60"/>
          <cell r="V60"/>
          <cell r="W60"/>
          <cell r="X60"/>
          <cell r="Y60" t="str">
            <v xml:space="preserve">1.2.1.3.1  ACREEDORES DIVERSOS </v>
          </cell>
        </row>
        <row r="61">
          <cell r="C61">
            <v>94306</v>
          </cell>
          <cell r="D61">
            <v>94306</v>
          </cell>
          <cell r="E61">
            <v>94305.999999999985</v>
          </cell>
          <cell r="F61">
            <v>94305.999999999985</v>
          </cell>
          <cell r="G61">
            <v>127306</v>
          </cell>
          <cell r="H61">
            <v>212306</v>
          </cell>
          <cell r="I61">
            <v>331306.00414177025</v>
          </cell>
          <cell r="J61">
            <v>337306.0036803637</v>
          </cell>
          <cell r="K61">
            <v>312306.00368036365</v>
          </cell>
          <cell r="L61">
            <v>312306.00368036365</v>
          </cell>
          <cell r="M61">
            <v>363306.00378036365</v>
          </cell>
          <cell r="N61">
            <v>427306.00202943204</v>
          </cell>
          <cell r="O61">
            <v>447177.53992193262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 t="str">
            <v xml:space="preserve">1.2.1.3.1.1  ACREEDORES DIVERSOS NACIONALES </v>
          </cell>
        </row>
        <row r="62">
          <cell r="C62">
            <v>118225</v>
          </cell>
          <cell r="D62">
            <v>0</v>
          </cell>
          <cell r="E62">
            <v>939</v>
          </cell>
          <cell r="F62">
            <v>303</v>
          </cell>
          <cell r="G62">
            <v>1593</v>
          </cell>
          <cell r="H62">
            <v>3934</v>
          </cell>
          <cell r="I62">
            <v>1845</v>
          </cell>
          <cell r="J62">
            <v>1593</v>
          </cell>
          <cell r="K62">
            <v>43339</v>
          </cell>
          <cell r="L62">
            <v>45779</v>
          </cell>
          <cell r="M62">
            <v>2275</v>
          </cell>
          <cell r="N62">
            <v>1743</v>
          </cell>
          <cell r="O62">
            <v>26510</v>
          </cell>
          <cell r="P62"/>
          <cell r="Q62"/>
          <cell r="R62"/>
          <cell r="S62" t="str">
            <v>Contribuciones Por Pagar</v>
          </cell>
          <cell r="T62" t="str">
            <v>Impuestos por Pagar</v>
          </cell>
          <cell r="U62"/>
          <cell r="V62"/>
          <cell r="W62"/>
          <cell r="X62"/>
          <cell r="Y62" t="str">
            <v xml:space="preserve">1.2.1.3.2  IMPUESTOS Y DERECHOS POR PAGAR </v>
          </cell>
        </row>
        <row r="63">
          <cell r="C63">
            <v>118225</v>
          </cell>
          <cell r="D63">
            <v>0</v>
          </cell>
          <cell r="E63">
            <v>939</v>
          </cell>
          <cell r="F63">
            <v>0</v>
          </cell>
          <cell r="G63">
            <v>0</v>
          </cell>
          <cell r="H63">
            <v>2341</v>
          </cell>
          <cell r="I63">
            <v>166</v>
          </cell>
          <cell r="J63">
            <v>0</v>
          </cell>
          <cell r="K63">
            <v>41511</v>
          </cell>
          <cell r="L63">
            <v>43685</v>
          </cell>
          <cell r="M63">
            <v>0</v>
          </cell>
          <cell r="N63">
            <v>0</v>
          </cell>
          <cell r="O63">
            <v>24143</v>
          </cell>
          <cell r="P63"/>
          <cell r="Q63"/>
          <cell r="R63"/>
          <cell r="S63"/>
          <cell r="T63"/>
          <cell r="U63"/>
          <cell r="V63"/>
          <cell r="W63"/>
          <cell r="X63"/>
          <cell r="Y63" t="str">
            <v>1.2.1.3.2.1 IVA POR PAGAR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303</v>
          </cell>
          <cell r="G64">
            <v>1593</v>
          </cell>
          <cell r="H64">
            <v>1593</v>
          </cell>
          <cell r="I64">
            <v>1679</v>
          </cell>
          <cell r="J64">
            <v>1593</v>
          </cell>
          <cell r="K64">
            <v>1828</v>
          </cell>
          <cell r="L64">
            <v>2094</v>
          </cell>
          <cell r="M64">
            <v>2275</v>
          </cell>
          <cell r="N64">
            <v>1743</v>
          </cell>
          <cell r="O64">
            <v>2367</v>
          </cell>
          <cell r="P64"/>
          <cell r="Q64"/>
          <cell r="R64"/>
          <cell r="S64"/>
          <cell r="T64"/>
          <cell r="U64"/>
          <cell r="V64"/>
          <cell r="W64"/>
          <cell r="X64"/>
          <cell r="Y64" t="str">
            <v>1.2.1.3.2.3 IMPUESTO ESTATAL SOBRE NOMINAS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937.1400000000001</v>
          </cell>
          <cell r="G65">
            <v>11399.560000000001</v>
          </cell>
          <cell r="H65">
            <v>4883.9599999999973</v>
          </cell>
          <cell r="I65">
            <v>15970.650000000001</v>
          </cell>
          <cell r="J65">
            <v>4927.1799999999994</v>
          </cell>
          <cell r="K65">
            <v>16498.620000000003</v>
          </cell>
          <cell r="L65">
            <v>5682.01</v>
          </cell>
          <cell r="M65">
            <v>20604.54</v>
          </cell>
          <cell r="N65">
            <v>5090.34</v>
          </cell>
          <cell r="O65">
            <v>19108.830000000009</v>
          </cell>
          <cell r="P65"/>
          <cell r="Q65"/>
          <cell r="R65"/>
          <cell r="S65" t="str">
            <v>Contribuciones Por Pagar</v>
          </cell>
          <cell r="T65" t="str">
            <v>Impuestos por Pagar</v>
          </cell>
          <cell r="U65"/>
          <cell r="V65"/>
          <cell r="W65"/>
          <cell r="X65"/>
          <cell r="Y65" t="str">
            <v xml:space="preserve">1.2.1.3.3  CONTRIBUCIONES DE SEGURIDAD SOCIAL POR PAGAR 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937.1400000000001</v>
          </cell>
          <cell r="G66">
            <v>4726.3900000000012</v>
          </cell>
          <cell r="H66">
            <v>4883.9599999999973</v>
          </cell>
          <cell r="I66">
            <v>4726.3900000000012</v>
          </cell>
          <cell r="J66">
            <v>4927.1799999999994</v>
          </cell>
          <cell r="K66">
            <v>4927.180000000003</v>
          </cell>
          <cell r="L66">
            <v>5682.01</v>
          </cell>
          <cell r="M66">
            <v>6291.5299999999979</v>
          </cell>
          <cell r="N66">
            <v>5090.34</v>
          </cell>
          <cell r="O66">
            <v>5260.0700000000106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 t="str">
            <v>1.2.1.3.3.1 CUOTAS PATRONALES IMSS POR PAGAR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3287.27</v>
          </cell>
          <cell r="H67">
            <v>0</v>
          </cell>
          <cell r="I67">
            <v>5539.05</v>
          </cell>
          <cell r="J67">
            <v>0</v>
          </cell>
          <cell r="K67">
            <v>5700.22</v>
          </cell>
          <cell r="L67">
            <v>0</v>
          </cell>
          <cell r="M67">
            <v>7050.75</v>
          </cell>
          <cell r="N67">
            <v>0</v>
          </cell>
          <cell r="O67">
            <v>6141.3600000000006</v>
          </cell>
          <cell r="P67"/>
          <cell r="Q67"/>
          <cell r="R67"/>
          <cell r="S67"/>
          <cell r="T67"/>
          <cell r="U67"/>
          <cell r="V67"/>
          <cell r="W67"/>
          <cell r="X67"/>
          <cell r="Y67" t="str">
            <v>1.2.1.3.3.2 APORTACIONES AL INFONAVIT POR PAGAR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3385.9</v>
          </cell>
          <cell r="H68">
            <v>0</v>
          </cell>
          <cell r="I68">
            <v>5705.21</v>
          </cell>
          <cell r="J68">
            <v>0</v>
          </cell>
          <cell r="K68">
            <v>5871.22</v>
          </cell>
          <cell r="L68">
            <v>0</v>
          </cell>
          <cell r="M68">
            <v>7262.26</v>
          </cell>
          <cell r="N68">
            <v>0</v>
          </cell>
          <cell r="O68">
            <v>7707.4</v>
          </cell>
          <cell r="P68"/>
          <cell r="Q68"/>
          <cell r="R68"/>
          <cell r="S68"/>
          <cell r="T68"/>
          <cell r="U68"/>
          <cell r="V68"/>
          <cell r="W68"/>
          <cell r="X68"/>
          <cell r="Y68" t="str">
            <v>1.2.1.3.3.3 APORTACIONES AL SAR POR PAGAR</v>
          </cell>
        </row>
        <row r="69">
          <cell r="C69">
            <v>0</v>
          </cell>
          <cell r="D69">
            <v>11567.28</v>
          </cell>
          <cell r="E69">
            <v>15634.41</v>
          </cell>
          <cell r="F69">
            <v>6958.0400000000009</v>
          </cell>
          <cell r="G69">
            <v>8716.380000000001</v>
          </cell>
          <cell r="H69">
            <v>11222.5</v>
          </cell>
          <cell r="I69">
            <v>13748.969999999998</v>
          </cell>
          <cell r="J69">
            <v>11594.670000000002</v>
          </cell>
          <cell r="K69">
            <v>16109.569999999992</v>
          </cell>
          <cell r="L69">
            <v>16793.170000000013</v>
          </cell>
          <cell r="M69">
            <v>18760.530000000013</v>
          </cell>
          <cell r="N69">
            <v>21172.120000000039</v>
          </cell>
          <cell r="O69">
            <v>19677.710000000021</v>
          </cell>
          <cell r="P69"/>
          <cell r="Q69"/>
          <cell r="R69"/>
          <cell r="S69" t="str">
            <v>Contribuciones Por Pagar</v>
          </cell>
          <cell r="T69" t="str">
            <v>Impuestos por Pagar</v>
          </cell>
          <cell r="U69"/>
          <cell r="V69"/>
          <cell r="W69"/>
          <cell r="X69"/>
          <cell r="Y69" t="str">
            <v xml:space="preserve">1.2.1.4  RETENCIONES DE EFECTIVO Y COBROS POR CUENTA DE TERCEROS </v>
          </cell>
        </row>
        <row r="70">
          <cell r="C70">
            <v>0</v>
          </cell>
          <cell r="D70">
            <v>11567.28</v>
          </cell>
          <cell r="E70">
            <v>15634.41</v>
          </cell>
          <cell r="F70">
            <v>6958.0400000000009</v>
          </cell>
          <cell r="G70">
            <v>8716.380000000001</v>
          </cell>
          <cell r="H70">
            <v>11222.5</v>
          </cell>
          <cell r="I70">
            <v>13748.969999999998</v>
          </cell>
          <cell r="J70">
            <v>11594.670000000002</v>
          </cell>
          <cell r="K70">
            <v>16109.569999999992</v>
          </cell>
          <cell r="L70">
            <v>16793.170000000013</v>
          </cell>
          <cell r="M70">
            <v>18760.530000000013</v>
          </cell>
          <cell r="N70">
            <v>31150.040000000037</v>
          </cell>
          <cell r="O70">
            <v>19762.490000000023</v>
          </cell>
          <cell r="P70"/>
          <cell r="Q70"/>
          <cell r="R70"/>
          <cell r="S70"/>
          <cell r="T70"/>
          <cell r="U70"/>
          <cell r="V70"/>
          <cell r="W70"/>
          <cell r="X70"/>
          <cell r="Y70" t="str">
            <v xml:space="preserve">1.2.1.4.1  IMPUESTOS RETENIDOS </v>
          </cell>
        </row>
        <row r="71">
          <cell r="C71">
            <v>0</v>
          </cell>
          <cell r="D71">
            <v>11567.28</v>
          </cell>
          <cell r="E71">
            <v>14596.09</v>
          </cell>
          <cell r="F71">
            <v>6676.9600000000009</v>
          </cell>
          <cell r="G71">
            <v>7140.2900000000009</v>
          </cell>
          <cell r="H71">
            <v>9724.58</v>
          </cell>
          <cell r="I71">
            <v>11456.319999999998</v>
          </cell>
          <cell r="J71">
            <v>9937</v>
          </cell>
          <cell r="K71">
            <v>13918.949999999993</v>
          </cell>
          <cell r="L71">
            <v>14955.240000000013</v>
          </cell>
          <cell r="M71">
            <v>14438.720000000014</v>
          </cell>
          <cell r="N71">
            <v>27017.730000000036</v>
          </cell>
          <cell r="O71">
            <v>16519.050000000021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 t="str">
            <v xml:space="preserve">1.2.1.4.1.1  IMPUESTO SOBRE LA RENTA RETENIDO </v>
          </cell>
        </row>
        <row r="72">
          <cell r="C72">
            <v>0</v>
          </cell>
          <cell r="D72">
            <v>11567.28</v>
          </cell>
          <cell r="E72">
            <v>14596.09</v>
          </cell>
          <cell r="F72">
            <v>6676.9600000000009</v>
          </cell>
          <cell r="G72">
            <v>7140.2900000000009</v>
          </cell>
          <cell r="H72">
            <v>9724.58</v>
          </cell>
          <cell r="I72">
            <v>11456.319999999998</v>
          </cell>
          <cell r="J72">
            <v>9937</v>
          </cell>
          <cell r="K72">
            <v>13918.949999999993</v>
          </cell>
          <cell r="L72">
            <v>14955.240000000013</v>
          </cell>
          <cell r="M72">
            <v>14438.720000000014</v>
          </cell>
          <cell r="N72">
            <v>27017.730000000036</v>
          </cell>
          <cell r="O72">
            <v>16519.050000000021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 t="str">
            <v xml:space="preserve">1.2.1.4.1.1.1  ISR RETENIDO A RESIDENTES EN EL PAIS 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1321.69</v>
          </cell>
          <cell r="G73">
            <v>7139.02</v>
          </cell>
          <cell r="H73">
            <v>7139.34</v>
          </cell>
          <cell r="I73">
            <v>7482.68</v>
          </cell>
          <cell r="J73">
            <v>7140</v>
          </cell>
          <cell r="K73">
            <v>8382.48</v>
          </cell>
          <cell r="L73">
            <v>9647.5000000000109</v>
          </cell>
          <cell r="M73">
            <v>10303.530000000001</v>
          </cell>
          <cell r="N73">
            <v>18193.610000000015</v>
          </cell>
          <cell r="O73">
            <v>10454.730000000001</v>
          </cell>
          <cell r="P73"/>
          <cell r="Q73"/>
          <cell r="R73"/>
          <cell r="S73"/>
          <cell r="T73"/>
          <cell r="U73"/>
          <cell r="V73"/>
          <cell r="W73"/>
          <cell r="X73"/>
          <cell r="Y73" t="str">
            <v>1.2.1.4.1.1.1.1 ISR RETENIDO POR SALARIOS</v>
          </cell>
        </row>
        <row r="74">
          <cell r="C74">
            <v>0</v>
          </cell>
          <cell r="D74">
            <v>11567.28</v>
          </cell>
          <cell r="E74">
            <v>13622.66</v>
          </cell>
          <cell r="F74">
            <v>5354.84</v>
          </cell>
          <cell r="G74">
            <v>0.84000000000014552</v>
          </cell>
          <cell r="H74">
            <v>2584.81</v>
          </cell>
          <cell r="I74">
            <v>3973.2099999999978</v>
          </cell>
          <cell r="J74">
            <v>2796.5699999999993</v>
          </cell>
          <cell r="K74">
            <v>5536.0399999999927</v>
          </cell>
          <cell r="L74">
            <v>5307.3100000000013</v>
          </cell>
          <cell r="M74">
            <v>2831.9300000000121</v>
          </cell>
          <cell r="N74">
            <v>6826.4200000000219</v>
          </cell>
          <cell r="O74">
            <v>5369.1800000000185</v>
          </cell>
          <cell r="P74"/>
          <cell r="Q74"/>
          <cell r="R74"/>
          <cell r="S74"/>
          <cell r="T74"/>
          <cell r="U74"/>
          <cell r="V74"/>
          <cell r="W74"/>
          <cell r="X74"/>
          <cell r="Y74" t="str">
            <v>1.2.1.4.1.1.1.3 ISR RETENIDO POR HONORARIOS ASIMILADOS A SALARIOS</v>
          </cell>
        </row>
        <row r="75">
          <cell r="C75">
            <v>0</v>
          </cell>
          <cell r="D75">
            <v>0</v>
          </cell>
          <cell r="E75">
            <v>973.43</v>
          </cell>
          <cell r="F75">
            <v>0.42999999999994998</v>
          </cell>
          <cell r="G75">
            <v>0.42999999999994998</v>
          </cell>
          <cell r="H75">
            <v>0.42999999999994998</v>
          </cell>
          <cell r="I75">
            <v>0.42999999999994998</v>
          </cell>
          <cell r="J75">
            <v>0.42999999999994998</v>
          </cell>
          <cell r="K75">
            <v>0.42999999999994998</v>
          </cell>
          <cell r="L75">
            <v>0.42999999999994998</v>
          </cell>
          <cell r="M75">
            <v>1303.2599999999998</v>
          </cell>
          <cell r="N75">
            <v>1997.7000000000003</v>
          </cell>
          <cell r="O75">
            <v>695.13999999999987</v>
          </cell>
          <cell r="P75"/>
          <cell r="Q75"/>
          <cell r="R75"/>
          <cell r="S75"/>
          <cell r="T75"/>
          <cell r="U75"/>
          <cell r="V75"/>
          <cell r="W75"/>
          <cell r="X75"/>
          <cell r="Y75" t="str">
            <v>1.2.1.4.1.1.1.5 ISR RETENIDO POR HONORARIOS AL 10%</v>
          </cell>
        </row>
        <row r="76">
          <cell r="C76">
            <v>0</v>
          </cell>
          <cell r="D76">
            <v>0</v>
          </cell>
          <cell r="E76">
            <v>1038.32</v>
          </cell>
          <cell r="F76">
            <v>0.31999999999993634</v>
          </cell>
          <cell r="G76">
            <v>0.31999999999993634</v>
          </cell>
          <cell r="H76">
            <v>0.31999999999993634</v>
          </cell>
          <cell r="I76">
            <v>160.31999999999994</v>
          </cell>
          <cell r="J76">
            <v>100.31999999999994</v>
          </cell>
          <cell r="K76">
            <v>0.31999999999993634</v>
          </cell>
          <cell r="L76">
            <v>0.31999999999993634</v>
          </cell>
          <cell r="M76">
            <v>1522.01</v>
          </cell>
          <cell r="N76">
            <v>2421.11</v>
          </cell>
          <cell r="O76">
            <v>820.85000000000105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 t="str">
            <v xml:space="preserve">1.2.1.4.1.2  IMPUESTO AL VALOR AGREGADO RETENIDO </v>
          </cell>
        </row>
        <row r="77">
          <cell r="C77">
            <v>0</v>
          </cell>
          <cell r="D77">
            <v>0</v>
          </cell>
          <cell r="E77">
            <v>1038.32</v>
          </cell>
          <cell r="F77">
            <v>0.31999999999993634</v>
          </cell>
          <cell r="G77">
            <v>0.31999999999993634</v>
          </cell>
          <cell r="H77">
            <v>0.31999999999993634</v>
          </cell>
          <cell r="I77">
            <v>160.31999999999994</v>
          </cell>
          <cell r="J77">
            <v>100.31999999999994</v>
          </cell>
          <cell r="K77">
            <v>0.31999999999993634</v>
          </cell>
          <cell r="L77">
            <v>0.31999999999993634</v>
          </cell>
          <cell r="M77">
            <v>1522.01</v>
          </cell>
          <cell r="N77">
            <v>2421.11</v>
          </cell>
          <cell r="O77">
            <v>820.85000000000105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 t="str">
            <v>1.2.1.4.1.2.1 IVA RETENIDO POR PAGAR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280.76</v>
          </cell>
          <cell r="G78">
            <v>1575.7700000000002</v>
          </cell>
          <cell r="H78">
            <v>1497.6000000000001</v>
          </cell>
          <cell r="I78">
            <v>2132.3300000000004</v>
          </cell>
          <cell r="J78">
            <v>1557.3500000000013</v>
          </cell>
          <cell r="K78">
            <v>2190.2999999999984</v>
          </cell>
          <cell r="L78">
            <v>1837.6100000000004</v>
          </cell>
          <cell r="M78">
            <v>2799.7999999999997</v>
          </cell>
          <cell r="N78">
            <v>1711.200000000001</v>
          </cell>
          <cell r="O78">
            <v>2422.5900000000006</v>
          </cell>
          <cell r="P78"/>
          <cell r="Q78"/>
          <cell r="R78"/>
          <cell r="S78"/>
          <cell r="T78"/>
          <cell r="U78"/>
          <cell r="V78"/>
          <cell r="W78"/>
          <cell r="X78"/>
          <cell r="Y78" t="str">
            <v xml:space="preserve">1.2.1.4.1.4  CUOTAS OBRERAS IMSS 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280.76</v>
          </cell>
          <cell r="G79">
            <v>1575.7700000000002</v>
          </cell>
          <cell r="H79">
            <v>1497.6000000000001</v>
          </cell>
          <cell r="I79">
            <v>2132.3300000000004</v>
          </cell>
          <cell r="J79">
            <v>1557.3500000000013</v>
          </cell>
          <cell r="K79">
            <v>2190.2999999999984</v>
          </cell>
          <cell r="L79">
            <v>1837.6100000000004</v>
          </cell>
          <cell r="M79">
            <v>2799.7999999999997</v>
          </cell>
          <cell r="N79">
            <v>1711.200000000001</v>
          </cell>
          <cell r="O79">
            <v>2422.5900000000006</v>
          </cell>
          <cell r="P79"/>
          <cell r="Q79"/>
          <cell r="R79"/>
          <cell r="S79"/>
          <cell r="T79"/>
          <cell r="U79"/>
          <cell r="V79"/>
          <cell r="W79"/>
          <cell r="X79"/>
          <cell r="Y79" t="str">
            <v>1.2.1.4.1.4.1 CUOTAS OBRERAS IMSS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-9977.92</v>
          </cell>
          <cell r="O80">
            <v>-84.780000000000655</v>
          </cell>
          <cell r="P80"/>
          <cell r="Q80"/>
          <cell r="R80"/>
          <cell r="S80"/>
          <cell r="T80"/>
          <cell r="U80"/>
          <cell r="V80"/>
          <cell r="W80"/>
          <cell r="X80"/>
          <cell r="Y80" t="str">
            <v xml:space="preserve">1.2.1.4.2  COBROS POR CUENTA DE TERCEROS 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-9977.92</v>
          </cell>
          <cell r="O81">
            <v>-84.780000000000655</v>
          </cell>
          <cell r="P81"/>
          <cell r="Q81"/>
          <cell r="R81"/>
          <cell r="S81"/>
          <cell r="T81"/>
          <cell r="U81"/>
          <cell r="V81"/>
          <cell r="W81"/>
          <cell r="X81"/>
          <cell r="Y81" t="str">
            <v>1.2.1.4.2.1 AMORTIZACION DE CREDITOS INFONAVIT</v>
          </cell>
        </row>
        <row r="82">
          <cell r="C82">
            <v>750000</v>
          </cell>
          <cell r="D82">
            <v>765204.03448275861</v>
          </cell>
          <cell r="E82">
            <v>749999.99998175865</v>
          </cell>
          <cell r="F82">
            <v>749999.99998175865</v>
          </cell>
          <cell r="G82">
            <v>749999.99998175865</v>
          </cell>
          <cell r="H82">
            <v>749999.99998175865</v>
          </cell>
          <cell r="I82">
            <v>779550.38788175862</v>
          </cell>
          <cell r="J82">
            <v>779550.38788175862</v>
          </cell>
          <cell r="K82">
            <v>749999.99991975864</v>
          </cell>
          <cell r="L82">
            <v>801575.59471975861</v>
          </cell>
          <cell r="M82">
            <v>820434.91431975865</v>
          </cell>
          <cell r="N82">
            <v>750859.31948153174</v>
          </cell>
          <cell r="O82">
            <v>750859.3197815317</v>
          </cell>
          <cell r="P82"/>
          <cell r="Q82"/>
          <cell r="R82"/>
          <cell r="S82" t="str">
            <v>Anticipo de Clientes (Partes No Relac.)</v>
          </cell>
          <cell r="T82"/>
          <cell r="U82"/>
          <cell r="V82"/>
          <cell r="W82" t="str">
            <v>Anticipo de Clientes</v>
          </cell>
          <cell r="X82"/>
          <cell r="Y82" t="str">
            <v xml:space="preserve">1.2.1.5  ANTICIPOS DE CLIENTES </v>
          </cell>
        </row>
        <row r="83">
          <cell r="C83">
            <v>750000</v>
          </cell>
          <cell r="D83">
            <v>765204.03448275861</v>
          </cell>
          <cell r="E83">
            <v>749999.99998175865</v>
          </cell>
          <cell r="F83">
            <v>749999.99998175865</v>
          </cell>
          <cell r="G83">
            <v>749999.99998175865</v>
          </cell>
          <cell r="H83">
            <v>749999.99998175865</v>
          </cell>
          <cell r="I83">
            <v>779550.38788175862</v>
          </cell>
          <cell r="J83">
            <v>779550.38788175862</v>
          </cell>
          <cell r="K83">
            <v>749999.99991975864</v>
          </cell>
          <cell r="L83">
            <v>801575.59471975861</v>
          </cell>
          <cell r="M83">
            <v>820434.91431975865</v>
          </cell>
          <cell r="N83">
            <v>750859.31948153174</v>
          </cell>
          <cell r="O83">
            <v>750859.3197815317</v>
          </cell>
          <cell r="P83"/>
          <cell r="Q83"/>
          <cell r="R83"/>
          <cell r="S83"/>
          <cell r="T83"/>
          <cell r="U83"/>
          <cell r="V83"/>
          <cell r="W83"/>
          <cell r="X83"/>
          <cell r="Y83" t="str">
            <v xml:space="preserve">1.2.1.5.1  ANTICIPOS DE CLIENTES </v>
          </cell>
        </row>
        <row r="84">
          <cell r="C84">
            <v>750000</v>
          </cell>
          <cell r="D84">
            <v>765204.03448275861</v>
          </cell>
          <cell r="E84">
            <v>749999.99998175865</v>
          </cell>
          <cell r="F84">
            <v>749999.99998175865</v>
          </cell>
          <cell r="G84">
            <v>749999.99998175865</v>
          </cell>
          <cell r="H84">
            <v>749999.99998175865</v>
          </cell>
          <cell r="I84">
            <v>779550.38788175862</v>
          </cell>
          <cell r="J84">
            <v>779550.38788175862</v>
          </cell>
          <cell r="K84">
            <v>749999.99991975864</v>
          </cell>
          <cell r="L84">
            <v>801575.59471975861</v>
          </cell>
          <cell r="M84">
            <v>820434.91431975865</v>
          </cell>
          <cell r="N84">
            <v>750859.31948153174</v>
          </cell>
          <cell r="O84">
            <v>750859.3197815317</v>
          </cell>
          <cell r="P84"/>
          <cell r="Q84"/>
          <cell r="R84"/>
          <cell r="S84"/>
          <cell r="T84"/>
          <cell r="U84"/>
          <cell r="V84"/>
          <cell r="W84"/>
          <cell r="X84"/>
          <cell r="Y84" t="str">
            <v xml:space="preserve">1.2.1.5.1.1  ANTICIPOS DE CLIENTES NACIONALES </v>
          </cell>
        </row>
        <row r="85">
          <cell r="C85">
            <v>28563</v>
          </cell>
          <cell r="D85">
            <v>28563</v>
          </cell>
          <cell r="E85">
            <v>28563</v>
          </cell>
          <cell r="F85">
            <v>1896</v>
          </cell>
          <cell r="G85">
            <v>518</v>
          </cell>
          <cell r="H85">
            <v>5096</v>
          </cell>
          <cell r="I85">
            <v>9376</v>
          </cell>
          <cell r="J85">
            <v>8387</v>
          </cell>
          <cell r="K85">
            <v>13608</v>
          </cell>
          <cell r="L85">
            <v>4588</v>
          </cell>
          <cell r="M85">
            <v>8574</v>
          </cell>
          <cell r="N85">
            <v>25372</v>
          </cell>
          <cell r="O85">
            <v>18826</v>
          </cell>
          <cell r="P85"/>
          <cell r="Q85"/>
          <cell r="R85"/>
          <cell r="S85" t="str">
            <v>Contribuciones Por Pagar</v>
          </cell>
          <cell r="T85" t="str">
            <v>Impuestos por Pagar</v>
          </cell>
          <cell r="U85"/>
          <cell r="V85"/>
          <cell r="W85"/>
          <cell r="X85"/>
          <cell r="Y85" t="str">
            <v xml:space="preserve">1.2.1.6  IMPUESTOS A LA UTILIDAD POR PAGAR </v>
          </cell>
        </row>
        <row r="86">
          <cell r="C86">
            <v>28563</v>
          </cell>
          <cell r="D86">
            <v>28563</v>
          </cell>
          <cell r="E86">
            <v>28563</v>
          </cell>
          <cell r="F86">
            <v>1896</v>
          </cell>
          <cell r="G86">
            <v>518</v>
          </cell>
          <cell r="H86">
            <v>5096</v>
          </cell>
          <cell r="I86">
            <v>9376</v>
          </cell>
          <cell r="J86">
            <v>8387</v>
          </cell>
          <cell r="K86">
            <v>13608</v>
          </cell>
          <cell r="L86">
            <v>4588</v>
          </cell>
          <cell r="M86">
            <v>8574</v>
          </cell>
          <cell r="N86">
            <v>25372</v>
          </cell>
          <cell r="O86">
            <v>18826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 t="str">
            <v xml:space="preserve">1.2.1.6.1  IMPUESTO SOBRE LA RENTA </v>
          </cell>
        </row>
        <row r="87">
          <cell r="C87">
            <v>28563</v>
          </cell>
          <cell r="D87">
            <v>28563</v>
          </cell>
          <cell r="E87">
            <v>28563</v>
          </cell>
          <cell r="F87">
            <v>1896</v>
          </cell>
          <cell r="G87">
            <v>518</v>
          </cell>
          <cell r="H87">
            <v>5096</v>
          </cell>
          <cell r="I87">
            <v>9376</v>
          </cell>
          <cell r="J87">
            <v>8387</v>
          </cell>
          <cell r="K87">
            <v>13608</v>
          </cell>
          <cell r="L87">
            <v>4588</v>
          </cell>
          <cell r="M87">
            <v>8574</v>
          </cell>
          <cell r="N87">
            <v>25372</v>
          </cell>
          <cell r="O87">
            <v>18826</v>
          </cell>
          <cell r="P87"/>
          <cell r="Q87"/>
          <cell r="R87"/>
          <cell r="S87"/>
          <cell r="T87"/>
          <cell r="U87"/>
          <cell r="V87"/>
          <cell r="W87"/>
          <cell r="X87"/>
          <cell r="Y87" t="str">
            <v>1.2.1.6.1.1 ISR POR PAGAR PERSONAS MORALES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300000</v>
          </cell>
          <cell r="H88">
            <v>300000</v>
          </cell>
          <cell r="I88">
            <v>300000</v>
          </cell>
          <cell r="J88">
            <v>300000</v>
          </cell>
          <cell r="K88">
            <v>300000</v>
          </cell>
          <cell r="L88">
            <v>300000</v>
          </cell>
          <cell r="M88">
            <v>300000</v>
          </cell>
          <cell r="N88">
            <v>300000</v>
          </cell>
          <cell r="O88">
            <v>300000</v>
          </cell>
          <cell r="P88"/>
          <cell r="Q88"/>
          <cell r="R88"/>
          <cell r="S88" t="str">
            <v>Ctas. y Doctos. por Pagar (Nac. Partes No Relac.)</v>
          </cell>
          <cell r="T88" t="str">
            <v>Acreedores Div. (M.N.)</v>
          </cell>
          <cell r="U88"/>
          <cell r="V88"/>
          <cell r="W88"/>
          <cell r="X88"/>
          <cell r="Y88" t="str">
            <v xml:space="preserve">1.2.1.8  PASIVOS FINANCIEROS E INSTRUMENTOS FINANCIEROS DE DEUDA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300000</v>
          </cell>
          <cell r="H89">
            <v>300000</v>
          </cell>
          <cell r="I89">
            <v>300000</v>
          </cell>
          <cell r="J89">
            <v>300000</v>
          </cell>
          <cell r="K89">
            <v>300000</v>
          </cell>
          <cell r="L89">
            <v>300000</v>
          </cell>
          <cell r="M89">
            <v>300000</v>
          </cell>
          <cell r="N89">
            <v>300000</v>
          </cell>
          <cell r="O89">
            <v>300000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 t="str">
            <v xml:space="preserve">1.2.1.8.1  DOCUMENTOS POR PAGAR 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300000</v>
          </cell>
          <cell r="H90">
            <v>300000</v>
          </cell>
          <cell r="I90">
            <v>300000</v>
          </cell>
          <cell r="J90">
            <v>300000</v>
          </cell>
          <cell r="K90">
            <v>300000</v>
          </cell>
          <cell r="L90">
            <v>300000</v>
          </cell>
          <cell r="M90">
            <v>300000</v>
          </cell>
          <cell r="N90">
            <v>300000</v>
          </cell>
          <cell r="O90">
            <v>300000</v>
          </cell>
          <cell r="P90"/>
          <cell r="Q90"/>
          <cell r="R90"/>
          <cell r="S90"/>
          <cell r="T90"/>
          <cell r="U90"/>
          <cell r="V90"/>
          <cell r="W90"/>
          <cell r="X90"/>
          <cell r="Y90" t="str">
            <v xml:space="preserve">1.2.1.8.1.2  PRESTAMOS NO BANCARIOS 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300000</v>
          </cell>
          <cell r="H91">
            <v>300000</v>
          </cell>
          <cell r="I91">
            <v>300000</v>
          </cell>
          <cell r="J91">
            <v>300000</v>
          </cell>
          <cell r="K91">
            <v>300000</v>
          </cell>
          <cell r="L91">
            <v>300000</v>
          </cell>
          <cell r="M91">
            <v>300000</v>
          </cell>
          <cell r="N91">
            <v>300000</v>
          </cell>
          <cell r="O91">
            <v>300000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 t="str">
            <v xml:space="preserve">1.2.1.8.1.2.1  PRESTAMOS NO BANCARIOS NACIONALES 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200000</v>
          </cell>
          <cell r="H92">
            <v>200000</v>
          </cell>
          <cell r="I92">
            <v>200000</v>
          </cell>
          <cell r="J92">
            <v>200000</v>
          </cell>
          <cell r="K92">
            <v>200000</v>
          </cell>
          <cell r="L92">
            <v>200000</v>
          </cell>
          <cell r="M92">
            <v>200000</v>
          </cell>
          <cell r="N92">
            <v>200000</v>
          </cell>
          <cell r="O92">
            <v>200000</v>
          </cell>
          <cell r="P92"/>
          <cell r="Q92"/>
          <cell r="R92"/>
          <cell r="S92"/>
          <cell r="T92"/>
          <cell r="U92"/>
          <cell r="V92"/>
          <cell r="W92"/>
          <cell r="X92"/>
          <cell r="Y92" t="str">
            <v xml:space="preserve">1.2.1.8.1.2.1.1  MARINA LARIOS LEON 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200000</v>
          </cell>
          <cell r="H93">
            <v>200000</v>
          </cell>
          <cell r="I93">
            <v>200000</v>
          </cell>
          <cell r="J93">
            <v>200000</v>
          </cell>
          <cell r="K93">
            <v>200000</v>
          </cell>
          <cell r="L93">
            <v>200000</v>
          </cell>
          <cell r="M93">
            <v>200000</v>
          </cell>
          <cell r="N93">
            <v>200000</v>
          </cell>
          <cell r="O93">
            <v>200000</v>
          </cell>
          <cell r="P93"/>
          <cell r="Q93"/>
          <cell r="R93"/>
          <cell r="S93"/>
          <cell r="T93"/>
          <cell r="U93"/>
          <cell r="V93"/>
          <cell r="W93"/>
          <cell r="X93"/>
          <cell r="Y93" t="str">
            <v>1.2.1.8.1.2.1.1.1 MARINA LARIOS LEON 06/04/2021 PRESTAMO MARINA LARIOS 200,000.00 Tasa: 18.00 Plazo: 6 Semestres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100000</v>
          </cell>
          <cell r="H94">
            <v>100000</v>
          </cell>
          <cell r="I94">
            <v>100000</v>
          </cell>
          <cell r="J94">
            <v>100000</v>
          </cell>
          <cell r="K94">
            <v>100000</v>
          </cell>
          <cell r="L94">
            <v>100000</v>
          </cell>
          <cell r="M94">
            <v>100000</v>
          </cell>
          <cell r="N94">
            <v>100000</v>
          </cell>
          <cell r="O94">
            <v>100000</v>
          </cell>
          <cell r="P94"/>
          <cell r="Q94"/>
          <cell r="R94"/>
          <cell r="S94"/>
          <cell r="T94"/>
          <cell r="U94"/>
          <cell r="V94"/>
          <cell r="W94"/>
          <cell r="X94"/>
          <cell r="Y94" t="str">
            <v xml:space="preserve">1.2.1.8.1.2.1.2  ALEJANDRO CARVALLO LEON 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100000</v>
          </cell>
          <cell r="H95">
            <v>100000</v>
          </cell>
          <cell r="I95">
            <v>100000</v>
          </cell>
          <cell r="J95">
            <v>100000</v>
          </cell>
          <cell r="K95">
            <v>100000</v>
          </cell>
          <cell r="L95">
            <v>100000</v>
          </cell>
          <cell r="M95">
            <v>100000</v>
          </cell>
          <cell r="N95">
            <v>100000</v>
          </cell>
          <cell r="O95">
            <v>100000</v>
          </cell>
          <cell r="P95"/>
          <cell r="Q95"/>
          <cell r="R95"/>
          <cell r="S95"/>
          <cell r="T95"/>
          <cell r="U95"/>
          <cell r="V95"/>
          <cell r="W95"/>
          <cell r="X95"/>
          <cell r="Y95" t="str">
            <v>1.2.1.8.1.2.1.2.1 ALEJANDRO CARVALLO LEON 13/04/2021 PRESTAMO ALEJANDRO CARVALLO 100,000.00 Tasa: 18.00 Plazo: 6 Semestres</v>
          </cell>
        </row>
        <row r="96">
          <cell r="C96">
            <v>2049.767200000002</v>
          </cell>
          <cell r="D96">
            <v>1441.6287000000029</v>
          </cell>
          <cell r="E96">
            <v>1161.4926209999994</v>
          </cell>
          <cell r="F96">
            <v>3359.7086210000134</v>
          </cell>
          <cell r="G96">
            <v>4963.4142209999982</v>
          </cell>
          <cell r="H96">
            <v>21352.897421000016</v>
          </cell>
          <cell r="I96">
            <v>33901.597920999986</v>
          </cell>
          <cell r="J96">
            <v>35524.516321000039</v>
          </cell>
          <cell r="K96">
            <v>38156.710203999777</v>
          </cell>
          <cell r="L96">
            <v>12524.10500399983</v>
          </cell>
          <cell r="M96">
            <v>23775.094603999882</v>
          </cell>
          <cell r="N96">
            <v>64089.620108830946</v>
          </cell>
          <cell r="O96">
            <v>78636.202608830907</v>
          </cell>
          <cell r="P96"/>
          <cell r="Q96"/>
          <cell r="R96"/>
          <cell r="S96" t="str">
            <v>Otros Pasivos</v>
          </cell>
          <cell r="T96"/>
          <cell r="U96"/>
          <cell r="V96"/>
          <cell r="W96"/>
          <cell r="X96"/>
          <cell r="Y96" t="str">
            <v xml:space="preserve">1.2.1.11  OTROS PASIVOS A CORTO PLAZO </v>
          </cell>
        </row>
        <row r="97">
          <cell r="C97">
            <v>-0.71279999999387655</v>
          </cell>
          <cell r="D97">
            <v>-0.71049999999286229</v>
          </cell>
          <cell r="E97">
            <v>-0.7249799999908646</v>
          </cell>
          <cell r="F97">
            <v>-0.69937999999910971</v>
          </cell>
          <cell r="G97">
            <v>-0.69938000000547618</v>
          </cell>
          <cell r="H97">
            <v>-0.18358000000444008</v>
          </cell>
          <cell r="I97">
            <v>0.44651999999041436</v>
          </cell>
          <cell r="J97">
            <v>0.44586800003889948</v>
          </cell>
          <cell r="K97">
            <v>0.21520899989263853</v>
          </cell>
          <cell r="L97">
            <v>1439.8154189998895</v>
          </cell>
          <cell r="M97">
            <v>1439.817870999701</v>
          </cell>
          <cell r="N97">
            <v>-0.1824539159424603</v>
          </cell>
          <cell r="O97">
            <v>-0.7275088399546803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 t="str">
            <v xml:space="preserve">1.2.1.11.1  IMPUESTOS TRASLADADOS COBRADOS </v>
          </cell>
        </row>
        <row r="98">
          <cell r="C98">
            <v>-0.71279999999387655</v>
          </cell>
          <cell r="D98">
            <v>-0.71049999999286229</v>
          </cell>
          <cell r="E98">
            <v>-0.7249799999908646</v>
          </cell>
          <cell r="F98">
            <v>-0.69937999999910971</v>
          </cell>
          <cell r="G98">
            <v>-0.69938000000547618</v>
          </cell>
          <cell r="H98">
            <v>-0.18358000000444008</v>
          </cell>
          <cell r="I98">
            <v>0.44651999999041436</v>
          </cell>
          <cell r="J98">
            <v>0.44586800003889948</v>
          </cell>
          <cell r="K98">
            <v>0.21520899989263853</v>
          </cell>
          <cell r="L98">
            <v>1439.8154189998895</v>
          </cell>
          <cell r="M98">
            <v>1439.817870999701</v>
          </cell>
          <cell r="N98">
            <v>-0.1824539159424603</v>
          </cell>
          <cell r="O98">
            <v>-0.7275088399546803</v>
          </cell>
          <cell r="P98"/>
          <cell r="Q98"/>
          <cell r="R98"/>
          <cell r="S98"/>
          <cell r="T98"/>
          <cell r="U98"/>
          <cell r="V98"/>
          <cell r="W98"/>
          <cell r="X98"/>
          <cell r="Y98" t="str">
            <v xml:space="preserve">1.2.1.11.1.1  IVA TRASLADADO COBRADO </v>
          </cell>
        </row>
        <row r="99">
          <cell r="C99">
            <v>-0.71279999999387655</v>
          </cell>
          <cell r="D99">
            <v>-0.71049999999286229</v>
          </cell>
          <cell r="E99">
            <v>-0.7249799999908646</v>
          </cell>
          <cell r="F99">
            <v>-0.69937999999910971</v>
          </cell>
          <cell r="G99">
            <v>-0.69938000000547618</v>
          </cell>
          <cell r="H99">
            <v>-0.18358000000444008</v>
          </cell>
          <cell r="I99">
            <v>0.44651999999041436</v>
          </cell>
          <cell r="J99">
            <v>0.44586800003889948</v>
          </cell>
          <cell r="K99">
            <v>0.21520899989263853</v>
          </cell>
          <cell r="L99">
            <v>1439.8154189998895</v>
          </cell>
          <cell r="M99">
            <v>1439.817870999701</v>
          </cell>
          <cell r="N99">
            <v>-0.1824539159424603</v>
          </cell>
          <cell r="O99">
            <v>-0.7275088399546803</v>
          </cell>
          <cell r="P99"/>
          <cell r="Q99"/>
          <cell r="R99"/>
          <cell r="S99"/>
          <cell r="T99"/>
          <cell r="U99"/>
          <cell r="V99"/>
          <cell r="W99"/>
          <cell r="X99"/>
          <cell r="Y99" t="str">
            <v>1.2.1.11.1.1.1 IVA TRASLADADO COBRADO</v>
          </cell>
        </row>
        <row r="100">
          <cell r="C100">
            <v>2050.4799999999959</v>
          </cell>
          <cell r="D100">
            <v>1442.3391999999958</v>
          </cell>
          <cell r="E100">
            <v>1162.2176009999903</v>
          </cell>
          <cell r="F100">
            <v>3360.4080010000125</v>
          </cell>
          <cell r="G100">
            <v>4964.1136010000037</v>
          </cell>
          <cell r="H100">
            <v>21353.08100100002</v>
          </cell>
          <cell r="I100">
            <v>33901.151400999996</v>
          </cell>
          <cell r="J100">
            <v>35524.070453</v>
          </cell>
          <cell r="K100">
            <v>38156.494994999885</v>
          </cell>
          <cell r="L100">
            <v>11084.28958499994</v>
          </cell>
          <cell r="M100">
            <v>22335.276733000195</v>
          </cell>
          <cell r="N100">
            <v>64089.802562746911</v>
          </cell>
          <cell r="O100">
            <v>78636.930117670854</v>
          </cell>
          <cell r="P100"/>
          <cell r="Q100"/>
          <cell r="R100"/>
          <cell r="S100"/>
          <cell r="T100"/>
          <cell r="U100"/>
          <cell r="V100"/>
          <cell r="W100"/>
          <cell r="X100"/>
          <cell r="Y100" t="str">
            <v xml:space="preserve">1.2.1.11.2  IMPUESTOS TRASLADADOS NO COBRADOS </v>
          </cell>
        </row>
        <row r="101">
          <cell r="C101">
            <v>2050.4799999999959</v>
          </cell>
          <cell r="D101">
            <v>1442.3391999999958</v>
          </cell>
          <cell r="E101">
            <v>1162.2176009999903</v>
          </cell>
          <cell r="F101">
            <v>3360.4080010000125</v>
          </cell>
          <cell r="G101">
            <v>4964.1136010000037</v>
          </cell>
          <cell r="H101">
            <v>21353.08100100002</v>
          </cell>
          <cell r="I101">
            <v>33901.151400999996</v>
          </cell>
          <cell r="J101">
            <v>35524.070453</v>
          </cell>
          <cell r="K101">
            <v>38156.494994999885</v>
          </cell>
          <cell r="L101">
            <v>11084.28958499994</v>
          </cell>
          <cell r="M101">
            <v>22335.276733000195</v>
          </cell>
          <cell r="N101">
            <v>64089.802562746911</v>
          </cell>
          <cell r="O101">
            <v>78636.930117670854</v>
          </cell>
          <cell r="P101"/>
          <cell r="Q101"/>
          <cell r="R101"/>
          <cell r="S101"/>
          <cell r="T101"/>
          <cell r="U101"/>
          <cell r="V101"/>
          <cell r="W101"/>
          <cell r="X101"/>
          <cell r="Y101" t="str">
            <v xml:space="preserve">1.2.1.11.2.1  IVA TRASLADADO NO COBRADO </v>
          </cell>
        </row>
        <row r="102">
          <cell r="C102">
            <v>2050.4799999999959</v>
          </cell>
          <cell r="D102">
            <v>1442.3391999999958</v>
          </cell>
          <cell r="E102">
            <v>1162.2176009999903</v>
          </cell>
          <cell r="F102">
            <v>3360.4080010000125</v>
          </cell>
          <cell r="G102">
            <v>4964.1136010000037</v>
          </cell>
          <cell r="H102">
            <v>21353.08100100002</v>
          </cell>
          <cell r="I102">
            <v>33901.151400999996</v>
          </cell>
          <cell r="J102">
            <v>35524.070453</v>
          </cell>
          <cell r="K102">
            <v>38156.494994999885</v>
          </cell>
          <cell r="L102">
            <v>11084.28958499994</v>
          </cell>
          <cell r="M102">
            <v>22335.276733000195</v>
          </cell>
          <cell r="N102">
            <v>64089.802562746911</v>
          </cell>
          <cell r="O102">
            <v>78636.930117670854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 t="str">
            <v>1.2.1.11.2.1.1 IVA TRASLADADO 16% NO COBRADO</v>
          </cell>
        </row>
        <row r="103">
          <cell r="C103">
            <v>-70919.968150059998</v>
          </cell>
          <cell r="D103">
            <v>-70919.968150059998</v>
          </cell>
          <cell r="E103">
            <v>-70919.968150059998</v>
          </cell>
          <cell r="F103">
            <v>-70919.968150059998</v>
          </cell>
          <cell r="G103">
            <v>-70919.968150059998</v>
          </cell>
          <cell r="H103">
            <v>-70919.968150059998</v>
          </cell>
          <cell r="I103">
            <v>-70919.968150059998</v>
          </cell>
          <cell r="J103">
            <v>-70919.968150059998</v>
          </cell>
          <cell r="K103">
            <v>-70919.968150059998</v>
          </cell>
          <cell r="L103">
            <v>-70919.968150059998</v>
          </cell>
          <cell r="M103">
            <v>-70919.968150059998</v>
          </cell>
          <cell r="N103">
            <v>-70919.968150059998</v>
          </cell>
          <cell r="O103">
            <v>-70919.968150059998</v>
          </cell>
          <cell r="P103"/>
          <cell r="Q103"/>
          <cell r="R103"/>
          <cell r="S103"/>
          <cell r="T103"/>
          <cell r="U103"/>
          <cell r="V103"/>
          <cell r="W103"/>
          <cell r="X103"/>
          <cell r="Y103" t="str">
            <v xml:space="preserve">1.3  CAPITAL CONTABLE </v>
          </cell>
        </row>
        <row r="104">
          <cell r="C104">
            <v>50000</v>
          </cell>
          <cell r="D104">
            <v>50000</v>
          </cell>
          <cell r="E104">
            <v>50000</v>
          </cell>
          <cell r="F104">
            <v>50000</v>
          </cell>
          <cell r="G104">
            <v>50000</v>
          </cell>
          <cell r="H104">
            <v>50000</v>
          </cell>
          <cell r="I104">
            <v>50000</v>
          </cell>
          <cell r="J104">
            <v>50000</v>
          </cell>
          <cell r="K104">
            <v>50000</v>
          </cell>
          <cell r="L104">
            <v>50000</v>
          </cell>
          <cell r="M104">
            <v>50000</v>
          </cell>
          <cell r="N104">
            <v>50000</v>
          </cell>
          <cell r="O104">
            <v>50000</v>
          </cell>
          <cell r="P104"/>
          <cell r="Q104"/>
          <cell r="R104"/>
          <cell r="S104"/>
          <cell r="T104"/>
          <cell r="U104"/>
          <cell r="V104"/>
          <cell r="W104"/>
          <cell r="X104"/>
          <cell r="Y104" t="str">
            <v xml:space="preserve">1.3.1  CAPITAL CONTRIBUIDO </v>
          </cell>
        </row>
        <row r="105">
          <cell r="C105">
            <v>50000</v>
          </cell>
          <cell r="D105">
            <v>50000</v>
          </cell>
          <cell r="E105">
            <v>50000</v>
          </cell>
          <cell r="F105">
            <v>50000</v>
          </cell>
          <cell r="G105">
            <v>50000</v>
          </cell>
          <cell r="H105">
            <v>50000</v>
          </cell>
          <cell r="I105">
            <v>50000</v>
          </cell>
          <cell r="J105">
            <v>50000</v>
          </cell>
          <cell r="K105">
            <v>50000</v>
          </cell>
          <cell r="L105">
            <v>50000</v>
          </cell>
          <cell r="M105">
            <v>50000</v>
          </cell>
          <cell r="N105">
            <v>50000</v>
          </cell>
          <cell r="O105">
            <v>50000</v>
          </cell>
          <cell r="P105"/>
          <cell r="Q105"/>
          <cell r="R105"/>
          <cell r="S105" t="str">
            <v>Capital Social (Aportaciones)</v>
          </cell>
          <cell r="T105"/>
          <cell r="U105"/>
          <cell r="V105"/>
          <cell r="W105"/>
          <cell r="X105"/>
          <cell r="Y105" t="str">
            <v xml:space="preserve">1.3.1.1  CAPITAL SOCIAL </v>
          </cell>
        </row>
        <row r="106">
          <cell r="C106">
            <v>50000</v>
          </cell>
          <cell r="D106">
            <v>50000</v>
          </cell>
          <cell r="E106">
            <v>50000</v>
          </cell>
          <cell r="F106">
            <v>50000</v>
          </cell>
          <cell r="G106">
            <v>50000</v>
          </cell>
          <cell r="H106">
            <v>50000</v>
          </cell>
          <cell r="I106">
            <v>50000</v>
          </cell>
          <cell r="J106">
            <v>50000</v>
          </cell>
          <cell r="K106">
            <v>50000</v>
          </cell>
          <cell r="L106">
            <v>50000</v>
          </cell>
          <cell r="M106">
            <v>50000</v>
          </cell>
          <cell r="N106">
            <v>50000</v>
          </cell>
          <cell r="O106">
            <v>50000</v>
          </cell>
          <cell r="P106"/>
          <cell r="Q106"/>
          <cell r="R106"/>
          <cell r="S106"/>
          <cell r="T106"/>
          <cell r="U106"/>
          <cell r="V106"/>
          <cell r="W106"/>
          <cell r="X106"/>
          <cell r="Y106" t="str">
            <v xml:space="preserve">1.3.1.1.1  CAPITAL SOCIAL FIJO </v>
          </cell>
        </row>
        <row r="107">
          <cell r="C107">
            <v>50000</v>
          </cell>
          <cell r="D107">
            <v>50000</v>
          </cell>
          <cell r="E107">
            <v>50000</v>
          </cell>
          <cell r="F107">
            <v>50000</v>
          </cell>
          <cell r="G107">
            <v>50000</v>
          </cell>
          <cell r="H107">
            <v>50000</v>
          </cell>
          <cell r="I107">
            <v>50000</v>
          </cell>
          <cell r="J107">
            <v>50000</v>
          </cell>
          <cell r="K107">
            <v>50000</v>
          </cell>
          <cell r="L107">
            <v>50000</v>
          </cell>
          <cell r="M107">
            <v>50000</v>
          </cell>
          <cell r="N107">
            <v>50000</v>
          </cell>
          <cell r="O107">
            <v>50000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 t="str">
            <v xml:space="preserve">1.3.1.1.1.3  CAPITAL SOCIAL FIJO SUSCRITO EXHIBIDO </v>
          </cell>
        </row>
        <row r="108">
          <cell r="C108">
            <v>50000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50000</v>
          </cell>
          <cell r="I108">
            <v>50000</v>
          </cell>
          <cell r="J108">
            <v>50000</v>
          </cell>
          <cell r="K108">
            <v>50000</v>
          </cell>
          <cell r="L108">
            <v>50000</v>
          </cell>
          <cell r="M108">
            <v>50000</v>
          </cell>
          <cell r="N108">
            <v>50000</v>
          </cell>
          <cell r="O108">
            <v>50000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 t="str">
            <v xml:space="preserve">1.3.1.1.1.3.1 ERNESTO LARIOS LEON  </v>
          </cell>
        </row>
        <row r="109">
          <cell r="C109">
            <v>-120919.96815006</v>
          </cell>
          <cell r="D109">
            <v>-120919.96815006</v>
          </cell>
          <cell r="E109">
            <v>-120919.96815006</v>
          </cell>
          <cell r="F109">
            <v>-120919.96815006</v>
          </cell>
          <cell r="G109">
            <v>-120919.96815006</v>
          </cell>
          <cell r="H109">
            <v>-120919.96815006</v>
          </cell>
          <cell r="I109">
            <v>-120919.96815006</v>
          </cell>
          <cell r="J109">
            <v>-120919.96815006</v>
          </cell>
          <cell r="K109">
            <v>-120919.96815006</v>
          </cell>
          <cell r="L109">
            <v>-120919.96815006</v>
          </cell>
          <cell r="M109">
            <v>-120919.96815006</v>
          </cell>
          <cell r="N109">
            <v>-120919.96815006</v>
          </cell>
          <cell r="O109">
            <v>-120919.96815006</v>
          </cell>
          <cell r="P109"/>
          <cell r="Q109"/>
          <cell r="R109"/>
          <cell r="S109"/>
          <cell r="T109"/>
          <cell r="U109"/>
          <cell r="V109"/>
          <cell r="W109"/>
          <cell r="X109"/>
          <cell r="Y109" t="str">
            <v xml:space="preserve">1.3.2  CAPITAL GANADO (DEFICIT) </v>
          </cell>
        </row>
        <row r="110">
          <cell r="C110">
            <v>-120919.96815006</v>
          </cell>
          <cell r="D110">
            <v>-120919.96815006</v>
          </cell>
          <cell r="E110">
            <v>-120919.96815006</v>
          </cell>
          <cell r="F110">
            <v>-120919.96815006</v>
          </cell>
          <cell r="G110">
            <v>-120919.96815006</v>
          </cell>
          <cell r="H110">
            <v>-120919.96815006</v>
          </cell>
          <cell r="I110">
            <v>-120919.96815006</v>
          </cell>
          <cell r="J110">
            <v>-120919.96815006</v>
          </cell>
          <cell r="K110">
            <v>-120919.96815006</v>
          </cell>
          <cell r="L110">
            <v>-120919.96815006</v>
          </cell>
          <cell r="M110">
            <v>-120919.96815006</v>
          </cell>
          <cell r="N110">
            <v>-120919.96815006</v>
          </cell>
          <cell r="O110">
            <v>-120919.96815006</v>
          </cell>
          <cell r="P110"/>
          <cell r="Q110"/>
          <cell r="R110"/>
          <cell r="S110"/>
          <cell r="T110"/>
          <cell r="U110"/>
          <cell r="V110"/>
          <cell r="W110"/>
          <cell r="X110"/>
          <cell r="Y110" t="str">
            <v xml:space="preserve">1.3.2.1  UTILIDADES O PERDIDAS ACUMULADAS </v>
          </cell>
        </row>
        <row r="111">
          <cell r="C111">
            <v>120919.96815006</v>
          </cell>
          <cell r="D111">
            <v>120919.96815006</v>
          </cell>
          <cell r="E111">
            <v>120919.96815006</v>
          </cell>
          <cell r="F111">
            <v>120919.96815006</v>
          </cell>
          <cell r="G111">
            <v>120919.96815006</v>
          </cell>
          <cell r="H111">
            <v>120919.96815006</v>
          </cell>
          <cell r="I111">
            <v>120919.96815006</v>
          </cell>
          <cell r="J111">
            <v>120919.96815006</v>
          </cell>
          <cell r="K111">
            <v>120919.96815006</v>
          </cell>
          <cell r="L111">
            <v>120919.96815006</v>
          </cell>
          <cell r="M111">
            <v>120919.96815006</v>
          </cell>
          <cell r="N111">
            <v>120919.96815006</v>
          </cell>
          <cell r="O111">
            <v>120919.96815006</v>
          </cell>
          <cell r="P111"/>
          <cell r="Q111"/>
          <cell r="R111"/>
          <cell r="S111" t="str">
            <v>Pérdidas Acumuladas</v>
          </cell>
          <cell r="T111"/>
          <cell r="U111"/>
          <cell r="V111"/>
          <cell r="W111"/>
          <cell r="X111"/>
          <cell r="Y111" t="str">
            <v xml:space="preserve">1.3.2.1.2  PERDIDAS ACUMULADAS DE EJERCICIOS ANTERIORES </v>
          </cell>
        </row>
        <row r="112">
          <cell r="C112">
            <v>120919.96815006</v>
          </cell>
          <cell r="D112">
            <v>120919.96815006</v>
          </cell>
          <cell r="E112">
            <v>120919.96815006</v>
          </cell>
          <cell r="F112">
            <v>120919.96815006</v>
          </cell>
          <cell r="G112">
            <v>120919.96815006</v>
          </cell>
          <cell r="H112">
            <v>120919.96815006</v>
          </cell>
          <cell r="I112">
            <v>120919.96815006</v>
          </cell>
          <cell r="J112">
            <v>120919.96815006</v>
          </cell>
          <cell r="K112">
            <v>120919.96815006</v>
          </cell>
          <cell r="L112">
            <v>120919.96815006</v>
          </cell>
          <cell r="M112">
            <v>120919.96815006</v>
          </cell>
          <cell r="N112">
            <v>120919.96815006</v>
          </cell>
          <cell r="O112">
            <v>120919.96815006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 t="str">
            <v>1.3.2.1.2.1 Ejercicio 2020</v>
          </cell>
        </row>
        <row r="113">
          <cell r="C113">
            <v>0</v>
          </cell>
          <cell r="D113">
            <v>1560.85</v>
          </cell>
          <cell r="E113">
            <v>33529.784</v>
          </cell>
          <cell r="F113">
            <v>51410.634000000035</v>
          </cell>
          <cell r="G113">
            <v>61433.794000000002</v>
          </cell>
          <cell r="H113">
            <v>196347.56400000001</v>
          </cell>
          <cell r="I113">
            <v>421329.55400000024</v>
          </cell>
          <cell r="J113">
            <v>647405.79400000034</v>
          </cell>
          <cell r="K113">
            <v>1018272.3934800001</v>
          </cell>
          <cell r="L113">
            <v>1098292.7034799999</v>
          </cell>
          <cell r="M113">
            <v>1310784.323480001</v>
          </cell>
          <cell r="N113">
            <v>1790060.6401630009</v>
          </cell>
          <cell r="O113">
            <v>2257355.7201629994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 t="str">
            <v xml:space="preserve">2.1  VENTAS O INGRESOS NETOS </v>
          </cell>
        </row>
        <row r="114">
          <cell r="C114">
            <v>0</v>
          </cell>
          <cell r="D114">
            <v>1560.85</v>
          </cell>
          <cell r="E114">
            <v>33529.784</v>
          </cell>
          <cell r="F114">
            <v>51410.634000000035</v>
          </cell>
          <cell r="G114">
            <v>61433.794000000002</v>
          </cell>
          <cell r="H114">
            <v>196347.56400000001</v>
          </cell>
          <cell r="I114">
            <v>421329.55400000024</v>
          </cell>
          <cell r="J114">
            <v>647405.79400000034</v>
          </cell>
          <cell r="K114">
            <v>1018272.3934800001</v>
          </cell>
          <cell r="L114">
            <v>1098292.7034799999</v>
          </cell>
          <cell r="M114">
            <v>1310784.323480001</v>
          </cell>
          <cell r="N114">
            <v>1777379.6201630009</v>
          </cell>
          <cell r="O114">
            <v>2244674.7001629993</v>
          </cell>
          <cell r="P114"/>
          <cell r="Q114"/>
          <cell r="R114"/>
          <cell r="S114"/>
          <cell r="T114"/>
          <cell r="U114"/>
          <cell r="V114"/>
          <cell r="W114"/>
          <cell r="X114"/>
          <cell r="Y114" t="str">
            <v xml:space="preserve">2.1.1  VENTAS NETAS DE MERCANCIA </v>
          </cell>
        </row>
        <row r="115">
          <cell r="C115">
            <v>0</v>
          </cell>
          <cell r="D115">
            <v>1560.85</v>
          </cell>
          <cell r="E115">
            <v>33529.784</v>
          </cell>
          <cell r="F115">
            <v>51410.634000000035</v>
          </cell>
          <cell r="G115">
            <v>61433.794000000002</v>
          </cell>
          <cell r="H115">
            <v>196347.56400000001</v>
          </cell>
          <cell r="I115">
            <v>421329.55400000024</v>
          </cell>
          <cell r="J115">
            <v>647405.79400000034</v>
          </cell>
          <cell r="K115">
            <v>1018272.3934800001</v>
          </cell>
          <cell r="L115">
            <v>1098292.7034799999</v>
          </cell>
          <cell r="M115">
            <v>1310784.323480001</v>
          </cell>
          <cell r="N115">
            <v>1777379.6201630009</v>
          </cell>
          <cell r="O115">
            <v>2244674.7001629993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 t="str">
            <v xml:space="preserve">2.1.1.1  VENTAS NETAS DE MERCANCIAS NACIONALES </v>
          </cell>
        </row>
        <row r="116">
          <cell r="C116">
            <v>0</v>
          </cell>
          <cell r="D116">
            <v>1560.85</v>
          </cell>
          <cell r="E116">
            <v>33529.784</v>
          </cell>
          <cell r="F116">
            <v>51410.634000000035</v>
          </cell>
          <cell r="G116">
            <v>61433.794000000002</v>
          </cell>
          <cell r="H116">
            <v>196347.56400000001</v>
          </cell>
          <cell r="I116">
            <v>421329.55400000024</v>
          </cell>
          <cell r="J116">
            <v>647405.79400000034</v>
          </cell>
          <cell r="K116">
            <v>1046642.6090000001</v>
          </cell>
          <cell r="L116">
            <v>1127697.169</v>
          </cell>
          <cell r="M116">
            <v>1340188.789000001</v>
          </cell>
          <cell r="N116">
            <v>1832534.945700001</v>
          </cell>
          <cell r="O116">
            <v>2299830.0256999992</v>
          </cell>
          <cell r="P116" t="str">
            <v>Ventas o Servicios (Nac. Partes No Relac.)</v>
          </cell>
          <cell r="Q116"/>
          <cell r="R116"/>
          <cell r="S116"/>
          <cell r="T116"/>
          <cell r="U116"/>
          <cell r="V116"/>
          <cell r="W116"/>
          <cell r="X116"/>
          <cell r="Y116" t="str">
            <v xml:space="preserve">2.1.1.1.1  VENTAS Y/O SERVICIOS GRAVADOS A LA TASA GENERAL </v>
          </cell>
        </row>
        <row r="117">
          <cell r="C117">
            <v>0</v>
          </cell>
          <cell r="D117">
            <v>0</v>
          </cell>
          <cell r="E117">
            <v>30408.083999999999</v>
          </cell>
          <cell r="F117">
            <v>31968.93400000003</v>
          </cell>
          <cell r="G117">
            <v>31968.934000000001</v>
          </cell>
          <cell r="H117">
            <v>33529.784</v>
          </cell>
          <cell r="I117">
            <v>33529.784000000087</v>
          </cell>
          <cell r="J117">
            <v>38356.264000000083</v>
          </cell>
          <cell r="K117">
            <v>38356.264000000076</v>
          </cell>
          <cell r="L117">
            <v>38356.264000000076</v>
          </cell>
          <cell r="M117">
            <v>83227.854000000079</v>
          </cell>
          <cell r="N117">
            <v>83802.07399999992</v>
          </cell>
          <cell r="O117">
            <v>102361.51399999989</v>
          </cell>
          <cell r="P117"/>
          <cell r="Q117"/>
          <cell r="R117"/>
          <cell r="S117"/>
          <cell r="T117"/>
          <cell r="U117"/>
          <cell r="V117"/>
          <cell r="W117"/>
          <cell r="X117"/>
          <cell r="Y117" t="str">
            <v>2.1.1.1.1.1 VENTAS Y/O SERVICIOS GRAVADOS A LA TASA GENERAL DE CONTADO</v>
          </cell>
        </row>
        <row r="118">
          <cell r="C118">
            <v>0</v>
          </cell>
          <cell r="D118">
            <v>1560.85</v>
          </cell>
          <cell r="E118">
            <v>3121.6999999999985</v>
          </cell>
          <cell r="F118">
            <v>19441.700000000008</v>
          </cell>
          <cell r="G118">
            <v>29464.86</v>
          </cell>
          <cell r="H118">
            <v>162817.78</v>
          </cell>
          <cell r="I118">
            <v>387799.77000000014</v>
          </cell>
          <cell r="J118">
            <v>609049.53000000026</v>
          </cell>
          <cell r="K118">
            <v>1008286.345</v>
          </cell>
          <cell r="L118">
            <v>1089340.905</v>
          </cell>
          <cell r="M118">
            <v>1256960.935000001</v>
          </cell>
          <cell r="N118">
            <v>1748732.8717000009</v>
          </cell>
          <cell r="O118">
            <v>2197468.5116999992</v>
          </cell>
          <cell r="P118"/>
          <cell r="Q118"/>
          <cell r="R118"/>
          <cell r="S118"/>
          <cell r="T118"/>
          <cell r="U118"/>
          <cell r="V118"/>
          <cell r="W118"/>
          <cell r="X118"/>
          <cell r="Y118" t="str">
            <v>2.1.1.1.1.2 VENTAS Y/O SERVICIOS GRAVADOS A LA TASA GENERAL A CREDITO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28370.215520000002</v>
          </cell>
          <cell r="L119">
            <v>29404.465520000002</v>
          </cell>
          <cell r="M119">
            <v>29404.465520000002</v>
          </cell>
          <cell r="N119">
            <v>55155.325536999997</v>
          </cell>
          <cell r="O119">
            <v>55155.325536999997</v>
          </cell>
          <cell r="P119" t="str">
            <v>Devol., Desc. o Bonific. (Nac. Partes No Relac.)</v>
          </cell>
          <cell r="Q119"/>
          <cell r="R119"/>
          <cell r="S119"/>
          <cell r="T119"/>
          <cell r="U119"/>
          <cell r="V119"/>
          <cell r="W119"/>
          <cell r="X119"/>
          <cell r="Y119" t="str">
            <v xml:space="preserve">2.1.1.1.4  DEVOLUCIONES, REBAJAS Y BONIFICACIONES SOBRE VENTAS NACIONALES 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11029.41</v>
          </cell>
          <cell r="O120">
            <v>11029.41</v>
          </cell>
          <cell r="P120"/>
          <cell r="Q120"/>
          <cell r="R120"/>
          <cell r="S120"/>
          <cell r="T120"/>
          <cell r="U120"/>
          <cell r="V120"/>
          <cell r="W120"/>
          <cell r="X120"/>
          <cell r="Y120" t="str">
            <v xml:space="preserve">2.1.1.1.4.1  DEVOLUCIONES SOBRE VENTAS NACIONALES 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11029.41</v>
          </cell>
          <cell r="O121">
            <v>11029.41</v>
          </cell>
          <cell r="P121"/>
          <cell r="Q121"/>
          <cell r="R121"/>
          <cell r="S121"/>
          <cell r="T121"/>
          <cell r="U121"/>
          <cell r="V121"/>
          <cell r="W121"/>
          <cell r="X121"/>
          <cell r="Y121" t="str">
            <v>2.1.1.1.4.1.1 DEVOLUCIONES SOBRE VENTAS NACIONALES A LA TASA GENERAL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28370.215520000002</v>
          </cell>
          <cell r="L122">
            <v>29404.465520000002</v>
          </cell>
          <cell r="M122">
            <v>29404.465520000002</v>
          </cell>
          <cell r="N122">
            <v>44125.915537000001</v>
          </cell>
          <cell r="O122">
            <v>44125.915536999993</v>
          </cell>
          <cell r="P122"/>
          <cell r="Q122"/>
          <cell r="R122"/>
          <cell r="S122"/>
          <cell r="T122"/>
          <cell r="U122"/>
          <cell r="V122"/>
          <cell r="W122"/>
          <cell r="X122"/>
          <cell r="Y122" t="str">
            <v xml:space="preserve">2.1.1.1.4.2  DESCUENTO COMERCIAL SOBRE VENTAS NACIONALES 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28370.215520000002</v>
          </cell>
          <cell r="L123">
            <v>29404.465520000002</v>
          </cell>
          <cell r="M123">
            <v>29404.465520000002</v>
          </cell>
          <cell r="N123">
            <v>44125.915537000001</v>
          </cell>
          <cell r="O123">
            <v>44125.915536999993</v>
          </cell>
          <cell r="P123"/>
          <cell r="Q123"/>
          <cell r="R123"/>
          <cell r="S123"/>
          <cell r="T123"/>
          <cell r="U123"/>
          <cell r="V123"/>
          <cell r="W123"/>
          <cell r="X123"/>
          <cell r="Y123" t="str">
            <v>2.1.1.1.4.2.1 DESCUENTO COMERCIAL SOBRE VENTAS NACIONALES A LA TASA GENERAL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12681.02</v>
          </cell>
          <cell r="O124">
            <v>12681.02</v>
          </cell>
          <cell r="P124" t="str">
            <v>Ventas o Servicios (Nac. Partes No Relac.)</v>
          </cell>
          <cell r="Q124"/>
          <cell r="R124"/>
          <cell r="S124"/>
          <cell r="T124"/>
          <cell r="U124"/>
          <cell r="V124"/>
          <cell r="W124"/>
          <cell r="X124"/>
          <cell r="Y124" t="str">
            <v xml:space="preserve">2.1.2  INGRESOS NETOS POR: 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12681.02</v>
          </cell>
          <cell r="O125">
            <v>12681.02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 t="str">
            <v xml:space="preserve">2.1.2.1  SERVICIOS ADMINISTRATVOS 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12681.02</v>
          </cell>
          <cell r="O126">
            <v>12681.02</v>
          </cell>
          <cell r="P126"/>
          <cell r="Q126"/>
          <cell r="R126"/>
          <cell r="S126"/>
          <cell r="T126"/>
          <cell r="U126"/>
          <cell r="V126"/>
          <cell r="W126"/>
          <cell r="X126"/>
          <cell r="Y126" t="str">
            <v xml:space="preserve">2.1.2.1.1  SERVICIOS ADMINISTRATIVOS 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12681.02</v>
          </cell>
          <cell r="O127">
            <v>12681.02</v>
          </cell>
          <cell r="P127"/>
          <cell r="Q127"/>
          <cell r="R127"/>
          <cell r="S127"/>
          <cell r="T127"/>
          <cell r="U127"/>
          <cell r="V127"/>
          <cell r="W127"/>
          <cell r="X127"/>
          <cell r="Y127" t="str">
            <v>2.1.2.1.1.1 SERVICIO DE LOGISTICA</v>
          </cell>
        </row>
        <row r="128">
          <cell r="C128">
            <v>0</v>
          </cell>
          <cell r="D128">
            <v>132504.63349099999</v>
          </cell>
          <cell r="E128">
            <v>260061.012999</v>
          </cell>
          <cell r="F128">
            <v>331508.70784999995</v>
          </cell>
          <cell r="G128">
            <v>437768.82771599997</v>
          </cell>
          <cell r="H128">
            <v>606708.63755499991</v>
          </cell>
          <cell r="I128">
            <v>843973.37165699992</v>
          </cell>
          <cell r="J128">
            <v>1079329.57199152</v>
          </cell>
          <cell r="K128">
            <v>1385131.8928605204</v>
          </cell>
          <cell r="L128">
            <v>1559304.64420952</v>
          </cell>
          <cell r="M128">
            <v>1852583.76967552</v>
          </cell>
          <cell r="N128">
            <v>2212111.4165705196</v>
          </cell>
          <cell r="O128">
            <v>2599052.4614575198</v>
          </cell>
          <cell r="P128"/>
          <cell r="Q128"/>
          <cell r="R128"/>
          <cell r="S128"/>
          <cell r="T128"/>
          <cell r="U128"/>
          <cell r="V128"/>
          <cell r="W128"/>
          <cell r="X128"/>
          <cell r="Y128" t="str">
            <v xml:space="preserve">2.2  COSTOS Y GASTOS </v>
          </cell>
        </row>
        <row r="129">
          <cell r="C129">
            <v>0</v>
          </cell>
          <cell r="D129">
            <v>1050.7872199999999</v>
          </cell>
          <cell r="E129">
            <v>14581.074627999998</v>
          </cell>
          <cell r="F129">
            <v>22092.690998999999</v>
          </cell>
          <cell r="G129">
            <v>26420.064065000006</v>
          </cell>
          <cell r="H129">
            <v>97538.651803999979</v>
          </cell>
          <cell r="I129">
            <v>206331.03380599999</v>
          </cell>
          <cell r="J129">
            <v>282160.44044699997</v>
          </cell>
          <cell r="K129">
            <v>448693.03571500012</v>
          </cell>
          <cell r="L129">
            <v>481031.96838299988</v>
          </cell>
          <cell r="M129">
            <v>595012.87777999998</v>
          </cell>
          <cell r="N129">
            <v>815324.56263099983</v>
          </cell>
          <cell r="O129">
            <v>1017082.7012689997</v>
          </cell>
          <cell r="P129"/>
          <cell r="Q129" t="str">
            <v>Costo de las Mercancías</v>
          </cell>
          <cell r="R129"/>
          <cell r="S129"/>
          <cell r="T129"/>
          <cell r="U129"/>
          <cell r="V129"/>
          <cell r="W129"/>
          <cell r="X129"/>
          <cell r="Y129" t="str">
            <v xml:space="preserve">2.2.1  COSTO DE VENTAS O DE SERVICIOS </v>
          </cell>
        </row>
        <row r="130">
          <cell r="C130">
            <v>0</v>
          </cell>
          <cell r="D130">
            <v>1050.7872199999999</v>
          </cell>
          <cell r="E130">
            <v>14581.074627999998</v>
          </cell>
          <cell r="F130">
            <v>22092.690998999999</v>
          </cell>
          <cell r="G130">
            <v>26420.064065000006</v>
          </cell>
          <cell r="H130">
            <v>97538.651803999979</v>
          </cell>
          <cell r="I130">
            <v>206331.03380599999</v>
          </cell>
          <cell r="J130">
            <v>282160.44044699997</v>
          </cell>
          <cell r="K130">
            <v>448693.03571500012</v>
          </cell>
          <cell r="L130">
            <v>481031.96838299988</v>
          </cell>
          <cell r="M130">
            <v>595012.87777999998</v>
          </cell>
          <cell r="N130">
            <v>815324.56263099983</v>
          </cell>
          <cell r="O130">
            <v>1017082.7012689997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 t="str">
            <v>2.2.1.1 COSTO DE VENTAS O DE SERVICIOS</v>
          </cell>
        </row>
        <row r="131">
          <cell r="C131">
            <v>0</v>
          </cell>
          <cell r="D131">
            <v>131453.84627099999</v>
          </cell>
          <cell r="E131">
            <v>245479.938371</v>
          </cell>
          <cell r="F131">
            <v>309416.01685099996</v>
          </cell>
          <cell r="G131">
            <v>411348.76365099999</v>
          </cell>
          <cell r="H131">
            <v>509169.98575099994</v>
          </cell>
          <cell r="I131">
            <v>637642.3378509999</v>
          </cell>
          <cell r="J131">
            <v>797169.13154452003</v>
          </cell>
          <cell r="K131">
            <v>936438.85714552028</v>
          </cell>
          <cell r="L131">
            <v>1078272.67582652</v>
          </cell>
          <cell r="M131">
            <v>1257570.89189552</v>
          </cell>
          <cell r="N131">
            <v>1396786.8539395197</v>
          </cell>
          <cell r="O131">
            <v>1581969.7601885202</v>
          </cell>
          <cell r="P131"/>
          <cell r="Q131" t="str">
            <v>Gastos de Operación (Partes No Relac.)</v>
          </cell>
          <cell r="R131"/>
          <cell r="S131"/>
          <cell r="T131"/>
          <cell r="U131"/>
          <cell r="V131"/>
          <cell r="W131"/>
          <cell r="X131"/>
          <cell r="Y131" t="str">
            <v xml:space="preserve">2.2.2  GASTOS GENERALES 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642.46039999999994</v>
          </cell>
          <cell r="O132">
            <v>2076.3748999999998</v>
          </cell>
          <cell r="P132"/>
          <cell r="Q132"/>
          <cell r="R132"/>
          <cell r="S132"/>
          <cell r="T132"/>
          <cell r="U132"/>
          <cell r="V132"/>
          <cell r="W132"/>
          <cell r="X132"/>
          <cell r="Y132" t="str">
            <v xml:space="preserve">2.2.2.1  GASTOS DE VENTA Y DISTRIBUCION 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642.46039999999994</v>
          </cell>
          <cell r="O133">
            <v>2076.3748999999998</v>
          </cell>
          <cell r="P133"/>
          <cell r="Q133"/>
          <cell r="R133"/>
          <cell r="S133"/>
          <cell r="T133"/>
          <cell r="U133"/>
          <cell r="V133" t="str">
            <v>Deprec. y Amortiz. Contab.</v>
          </cell>
          <cell r="W133"/>
          <cell r="X133"/>
          <cell r="Y133" t="str">
            <v xml:space="preserve">2.2.2.1.10  DEPRECIACIONES 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642.46039999999994</v>
          </cell>
          <cell r="O134">
            <v>2076.3748999999998</v>
          </cell>
          <cell r="P134"/>
          <cell r="Q134"/>
          <cell r="R134"/>
          <cell r="S134"/>
          <cell r="T134"/>
          <cell r="U134"/>
          <cell r="V134"/>
          <cell r="W134"/>
          <cell r="X134"/>
          <cell r="Y134" t="str">
            <v>2.2.2.1.10.17 DEPRECIACION DE OTROS ACTIVOS FIJOS</v>
          </cell>
        </row>
        <row r="135">
          <cell r="C135">
            <v>0</v>
          </cell>
          <cell r="D135">
            <v>131453.84627099999</v>
          </cell>
          <cell r="E135">
            <v>245479.938371</v>
          </cell>
          <cell r="F135">
            <v>309416.01685099996</v>
          </cell>
          <cell r="G135">
            <v>411348.76365099999</v>
          </cell>
          <cell r="H135">
            <v>509169.98575099994</v>
          </cell>
          <cell r="I135">
            <v>637642.3378509999</v>
          </cell>
          <cell r="J135">
            <v>797169.13154452003</v>
          </cell>
          <cell r="K135">
            <v>936438.85714552028</v>
          </cell>
          <cell r="L135">
            <v>1078272.67582652</v>
          </cell>
          <cell r="M135">
            <v>1257570.89189552</v>
          </cell>
          <cell r="N135">
            <v>1396144.3935395197</v>
          </cell>
          <cell r="O135">
            <v>1579893.3852885203</v>
          </cell>
          <cell r="P135"/>
          <cell r="Q135"/>
          <cell r="R135"/>
          <cell r="S135"/>
          <cell r="T135"/>
          <cell r="U135"/>
          <cell r="V135"/>
          <cell r="W135"/>
          <cell r="X135"/>
          <cell r="Y135" t="str">
            <v xml:space="preserve">2.2.2.3  GASTOS GENERALES 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10102.5</v>
          </cell>
          <cell r="G136">
            <v>63205.8</v>
          </cell>
          <cell r="H136">
            <v>116309.1</v>
          </cell>
          <cell r="I136">
            <v>172279.92</v>
          </cell>
          <cell r="J136">
            <v>225383.22</v>
          </cell>
          <cell r="K136">
            <v>286302.84999999998</v>
          </cell>
          <cell r="L136">
            <v>356112.36</v>
          </cell>
          <cell r="M136">
            <v>431942.48000000004</v>
          </cell>
          <cell r="N136">
            <v>490029.12999999995</v>
          </cell>
          <cell r="O136">
            <v>568921.20000000007</v>
          </cell>
          <cell r="P136"/>
          <cell r="Q136"/>
          <cell r="R136"/>
          <cell r="S136"/>
          <cell r="T136"/>
          <cell r="U136"/>
          <cell r="V136"/>
          <cell r="W136"/>
          <cell r="X136" t="str">
            <v>Sueldos y Salarios</v>
          </cell>
          <cell r="Y136" t="str">
            <v xml:space="preserve">2.2.2.3.1  BENEFICIOS A LOS EMPLEADOS DIRECTOS 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10102.5</v>
          </cell>
          <cell r="G137">
            <v>63205.8</v>
          </cell>
          <cell r="H137">
            <v>116309.1</v>
          </cell>
          <cell r="I137">
            <v>169412.40000000002</v>
          </cell>
          <cell r="J137">
            <v>222515.7</v>
          </cell>
          <cell r="K137">
            <v>275619</v>
          </cell>
          <cell r="L137">
            <v>337669.05</v>
          </cell>
          <cell r="M137">
            <v>405731.6100000001</v>
          </cell>
          <cell r="N137">
            <v>461472.81</v>
          </cell>
          <cell r="O137">
            <v>517214.01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 t="str">
            <v xml:space="preserve">2.2.2.3.1.1  SUELDOS Y SALARIOS 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10102.5</v>
          </cell>
          <cell r="G138">
            <v>63205.8</v>
          </cell>
          <cell r="H138">
            <v>116309.1</v>
          </cell>
          <cell r="I138">
            <v>169412.40000000002</v>
          </cell>
          <cell r="J138">
            <v>222515.7</v>
          </cell>
          <cell r="K138">
            <v>275619</v>
          </cell>
          <cell r="L138">
            <v>337669.05</v>
          </cell>
          <cell r="M138">
            <v>405731.6100000001</v>
          </cell>
          <cell r="N138">
            <v>461472.81</v>
          </cell>
          <cell r="O138">
            <v>517214.01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 t="str">
            <v>2.2.2.3.1.1.1 SUELDOS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5065.2299999999996</v>
          </cell>
          <cell r="M139">
            <v>5065.2299999999996</v>
          </cell>
          <cell r="N139">
            <v>5065.2299999999996</v>
          </cell>
          <cell r="O139">
            <v>5065.2299999999996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 t="str">
            <v>2.2.2.3.1.2 COMPENSACIONES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2154.87</v>
          </cell>
          <cell r="J140">
            <v>2154.87</v>
          </cell>
          <cell r="K140">
            <v>5566.23</v>
          </cell>
          <cell r="L140">
            <v>8260.4599999999991</v>
          </cell>
          <cell r="M140">
            <v>8920.9900000000016</v>
          </cell>
          <cell r="N140">
            <v>11266.440000000002</v>
          </cell>
          <cell r="O140">
            <v>15768.77</v>
          </cell>
          <cell r="P140"/>
          <cell r="Q140"/>
          <cell r="R140"/>
          <cell r="S140"/>
          <cell r="T140"/>
          <cell r="U140"/>
          <cell r="V140"/>
          <cell r="W140"/>
          <cell r="X140"/>
          <cell r="Y140" t="str">
            <v xml:space="preserve">2.2.2.3.1.3  HORAS EXTRAS 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2154.87</v>
          </cell>
          <cell r="J141">
            <v>2154.87</v>
          </cell>
          <cell r="K141">
            <v>5566.23</v>
          </cell>
          <cell r="L141">
            <v>8260.4599999999991</v>
          </cell>
          <cell r="M141">
            <v>8920.9900000000016</v>
          </cell>
          <cell r="N141">
            <v>11266.440000000002</v>
          </cell>
          <cell r="O141">
            <v>15768.77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 t="str">
            <v>2.2.2.3.1.3.1 HORAS EXTRAS DOBLES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390.18</v>
          </cell>
          <cell r="N142">
            <v>390.18</v>
          </cell>
          <cell r="O142">
            <v>390.18</v>
          </cell>
          <cell r="P142"/>
          <cell r="Q142"/>
          <cell r="R142"/>
          <cell r="S142"/>
          <cell r="T142"/>
          <cell r="U142"/>
          <cell r="V142"/>
          <cell r="W142"/>
          <cell r="X142"/>
          <cell r="Y142" t="str">
            <v>2.2.2.3.1.4 VACACIONES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610.92999999999995</v>
          </cell>
          <cell r="N143">
            <v>610.92999999999995</v>
          </cell>
          <cell r="O143">
            <v>610.92999999999995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 t="str">
            <v>2.2.2.3.1.5 PRIMA VACACIONAL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6105.92</v>
          </cell>
          <cell r="N144">
            <v>6105.92</v>
          </cell>
          <cell r="O144">
            <v>24754.46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 t="str">
            <v>2.2.2.3.1.9 AGUINALDO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712.65</v>
          </cell>
          <cell r="J145">
            <v>712.65</v>
          </cell>
          <cell r="K145">
            <v>5117.62</v>
          </cell>
          <cell r="L145">
            <v>5117.6200000000008</v>
          </cell>
          <cell r="M145">
            <v>5117.62</v>
          </cell>
          <cell r="N145">
            <v>5117.62</v>
          </cell>
          <cell r="O145">
            <v>5117.62</v>
          </cell>
          <cell r="P145"/>
          <cell r="Q145"/>
          <cell r="R145"/>
          <cell r="S145"/>
          <cell r="T145"/>
          <cell r="U145"/>
          <cell r="V145"/>
          <cell r="W145"/>
          <cell r="X145"/>
          <cell r="Y145" t="str">
            <v>2.2.2.3.1.11 COMISIONES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1240.1399999999999</v>
          </cell>
          <cell r="G146">
            <v>14232.699999999999</v>
          </cell>
          <cell r="H146">
            <v>20709.66</v>
          </cell>
          <cell r="I146">
            <v>38359.31</v>
          </cell>
          <cell r="J146">
            <v>44879.49</v>
          </cell>
          <cell r="K146">
            <v>63206.11</v>
          </cell>
          <cell r="L146">
            <v>70982.12</v>
          </cell>
          <cell r="M146">
            <v>93861.66</v>
          </cell>
          <cell r="N146">
            <v>100695</v>
          </cell>
          <cell r="O146">
            <v>122170.83</v>
          </cell>
          <cell r="P146"/>
          <cell r="Q146"/>
          <cell r="R146"/>
          <cell r="S146"/>
          <cell r="T146"/>
          <cell r="U146"/>
          <cell r="V146"/>
          <cell r="W146"/>
          <cell r="X146"/>
          <cell r="Y146" t="str">
            <v xml:space="preserve">2.2.2.3.4  IMPUESTOS Y APORTACIONES SOBRE SUELDOS Y SALARIOS 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937.14</v>
          </cell>
          <cell r="G147">
            <v>5663.53</v>
          </cell>
          <cell r="H147">
            <v>10547.49</v>
          </cell>
          <cell r="I147">
            <v>15273.88</v>
          </cell>
          <cell r="J147">
            <v>20201.059999999998</v>
          </cell>
          <cell r="K147">
            <v>25128.240000000002</v>
          </cell>
          <cell r="L147">
            <v>30810.25</v>
          </cell>
          <cell r="M147">
            <v>37101.78</v>
          </cell>
          <cell r="N147">
            <v>42192.119999999995</v>
          </cell>
          <cell r="O147">
            <v>47452.19</v>
          </cell>
          <cell r="P147"/>
          <cell r="Q147"/>
          <cell r="R147"/>
          <cell r="S147"/>
          <cell r="T147"/>
          <cell r="U147"/>
          <cell r="V147"/>
          <cell r="W147"/>
          <cell r="X147" t="str">
            <v>Cuotas IMSS</v>
          </cell>
          <cell r="Y147" t="str">
            <v xml:space="preserve">2.2.2.3.4.1  CUOTAS AL I.M.S.S. 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292.52</v>
          </cell>
          <cell r="G148">
            <v>1937.93</v>
          </cell>
          <cell r="H148">
            <v>3638.21</v>
          </cell>
          <cell r="I148">
            <v>5283.62</v>
          </cell>
          <cell r="J148">
            <v>6983.9</v>
          </cell>
          <cell r="K148">
            <v>8684.18</v>
          </cell>
          <cell r="L148">
            <v>10603.83</v>
          </cell>
          <cell r="M148">
            <v>12633.19</v>
          </cell>
          <cell r="N148">
            <v>14278.6</v>
          </cell>
          <cell r="O148">
            <v>15978.880000000001</v>
          </cell>
          <cell r="P148"/>
          <cell r="Q148"/>
          <cell r="R148"/>
          <cell r="S148"/>
          <cell r="T148"/>
          <cell r="U148"/>
          <cell r="V148"/>
          <cell r="W148"/>
          <cell r="X148"/>
          <cell r="Y148" t="str">
            <v>2.2.2.3.4.1.1 CUOTA FIJA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76.569999999999993</v>
          </cell>
          <cell r="G149">
            <v>409.71</v>
          </cell>
          <cell r="H149">
            <v>753.95</v>
          </cell>
          <cell r="I149">
            <v>1087.0900000000001</v>
          </cell>
          <cell r="J149">
            <v>1439.07</v>
          </cell>
          <cell r="K149">
            <v>1791.05</v>
          </cell>
          <cell r="L149">
            <v>2209.77</v>
          </cell>
          <cell r="M149">
            <v>2703.41</v>
          </cell>
          <cell r="N149">
            <v>3101.71</v>
          </cell>
          <cell r="O149">
            <v>3513.29</v>
          </cell>
          <cell r="P149"/>
          <cell r="Q149"/>
          <cell r="R149"/>
          <cell r="S149"/>
          <cell r="T149"/>
          <cell r="U149"/>
          <cell r="V149"/>
          <cell r="W149"/>
          <cell r="X149"/>
          <cell r="Y149" t="str">
            <v>2.2.2.3.4.1.2 EXCEDENTE 3 SMGDI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78.84</v>
          </cell>
          <cell r="G150">
            <v>460.22</v>
          </cell>
          <cell r="H150">
            <v>854.3</v>
          </cell>
          <cell r="I150">
            <v>1235.6799999999998</v>
          </cell>
          <cell r="J150">
            <v>1634.69</v>
          </cell>
          <cell r="K150">
            <v>2033.7</v>
          </cell>
          <cell r="L150">
            <v>2497.77</v>
          </cell>
          <cell r="M150">
            <v>3020.81</v>
          </cell>
          <cell r="N150">
            <v>3443.66</v>
          </cell>
          <cell r="O150">
            <v>3880.6</v>
          </cell>
          <cell r="P150"/>
          <cell r="Q150"/>
          <cell r="R150"/>
          <cell r="S150"/>
          <cell r="T150"/>
          <cell r="U150"/>
          <cell r="V150"/>
          <cell r="W150"/>
          <cell r="X150"/>
          <cell r="Y150" t="str">
            <v>2.2.2.3.4.1.3 PRESTACIONES EN DINERO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118.26</v>
          </cell>
          <cell r="G151">
            <v>690.31999999999994</v>
          </cell>
          <cell r="H151">
            <v>1281.46</v>
          </cell>
          <cell r="I151">
            <v>1853.52</v>
          </cell>
          <cell r="J151">
            <v>2452.04</v>
          </cell>
          <cell r="K151">
            <v>3050.56</v>
          </cell>
          <cell r="L151">
            <v>3746.66</v>
          </cell>
          <cell r="M151">
            <v>4531.2199999999993</v>
          </cell>
          <cell r="N151">
            <v>5165.4799999999996</v>
          </cell>
          <cell r="O151">
            <v>5820.9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 t="str">
            <v>2.2.2.3.4.1.4 GASTOS MEDICOS PENSIONADOS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61.22</v>
          </cell>
          <cell r="G152">
            <v>357.36</v>
          </cell>
          <cell r="H152">
            <v>663.36</v>
          </cell>
          <cell r="I152">
            <v>959.5</v>
          </cell>
          <cell r="J152">
            <v>1269.33</v>
          </cell>
          <cell r="K152">
            <v>1579.1599999999999</v>
          </cell>
          <cell r="L152">
            <v>1939.5100000000002</v>
          </cell>
          <cell r="M152">
            <v>2345.64</v>
          </cell>
          <cell r="N152">
            <v>2673.98</v>
          </cell>
          <cell r="O152">
            <v>3013.26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 t="str">
            <v>2.2.2.3.4.1.5 RIESGOS DE TRABAJO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197.1</v>
          </cell>
          <cell r="G153">
            <v>1150.54</v>
          </cell>
          <cell r="H153">
            <v>2135.77</v>
          </cell>
          <cell r="I153">
            <v>3089.21</v>
          </cell>
          <cell r="J153">
            <v>4086.75</v>
          </cell>
          <cell r="K153">
            <v>5084.29</v>
          </cell>
          <cell r="L153">
            <v>6244.4600000000009</v>
          </cell>
          <cell r="M153">
            <v>7552.0600000000013</v>
          </cell>
          <cell r="N153">
            <v>8609.17</v>
          </cell>
          <cell r="O153">
            <v>9701.5300000000007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 t="str">
            <v>2.2.2.3.4.1.6 INVALIDEZ Y VIDA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112.63</v>
          </cell>
          <cell r="G154">
            <v>657.45</v>
          </cell>
          <cell r="H154">
            <v>1220.44</v>
          </cell>
          <cell r="I154">
            <v>1765.2600000000002</v>
          </cell>
          <cell r="J154">
            <v>2335.2799999999997</v>
          </cell>
          <cell r="K154">
            <v>2905.3</v>
          </cell>
          <cell r="L154">
            <v>3568.25</v>
          </cell>
          <cell r="M154">
            <v>4315.45</v>
          </cell>
          <cell r="N154">
            <v>4919.5200000000004</v>
          </cell>
          <cell r="O154">
            <v>5543.7300000000005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 t="str">
            <v>2.2.2.3.4.1.7 GUARDERIAS Y PRESTACIONES SOCIALES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3287.27</v>
          </cell>
          <cell r="H155">
            <v>3287.27</v>
          </cell>
          <cell r="I155">
            <v>8826.32</v>
          </cell>
          <cell r="J155">
            <v>8826.32</v>
          </cell>
          <cell r="K155">
            <v>14526.54</v>
          </cell>
          <cell r="L155">
            <v>14526.54</v>
          </cell>
          <cell r="M155">
            <v>21577.29</v>
          </cell>
          <cell r="N155">
            <v>21577.29</v>
          </cell>
          <cell r="O155">
            <v>27718.65</v>
          </cell>
          <cell r="P155"/>
          <cell r="Q155"/>
          <cell r="R155"/>
          <cell r="S155"/>
          <cell r="T155"/>
          <cell r="U155"/>
          <cell r="V155"/>
          <cell r="W155"/>
          <cell r="X155" t="str">
            <v>SAR, INFONAVIT y Jubilaciones</v>
          </cell>
          <cell r="Y155" t="str">
            <v xml:space="preserve">2.2.2.3.4.2  APORTACIONES AL INFONAVIT 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3287.27</v>
          </cell>
          <cell r="H156">
            <v>3287.27</v>
          </cell>
          <cell r="I156">
            <v>8826.32</v>
          </cell>
          <cell r="J156">
            <v>8826.32</v>
          </cell>
          <cell r="K156">
            <v>14526.54</v>
          </cell>
          <cell r="L156">
            <v>14526.54</v>
          </cell>
          <cell r="M156">
            <v>20143.45</v>
          </cell>
          <cell r="N156">
            <v>20143.45</v>
          </cell>
          <cell r="O156">
            <v>24383.41</v>
          </cell>
          <cell r="P156"/>
          <cell r="Q156"/>
          <cell r="R156"/>
          <cell r="S156"/>
          <cell r="T156"/>
          <cell r="U156"/>
          <cell r="V156"/>
          <cell r="W156"/>
          <cell r="X156"/>
          <cell r="Y156" t="str">
            <v>2.2.2.3.4.2.1 INFONAVIT-APORTACION PATRONAL SIN CREDITO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1433.84</v>
          </cell>
          <cell r="N157">
            <v>1433.84</v>
          </cell>
          <cell r="O157">
            <v>3335.24</v>
          </cell>
          <cell r="P157"/>
          <cell r="Q157"/>
          <cell r="R157"/>
          <cell r="S157"/>
          <cell r="T157"/>
          <cell r="U157"/>
          <cell r="V157"/>
          <cell r="W157"/>
          <cell r="X157"/>
          <cell r="Y157" t="str">
            <v>2.2.2.3.4.2.2 INFONAVIT-APORTACION PATRONAL CON CREDITO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3385.8999999999996</v>
          </cell>
          <cell r="H158">
            <v>3385.8999999999996</v>
          </cell>
          <cell r="I158">
            <v>9091.11</v>
          </cell>
          <cell r="J158">
            <v>9091.11</v>
          </cell>
          <cell r="K158">
            <v>14962.33</v>
          </cell>
          <cell r="L158">
            <v>14962.329999999998</v>
          </cell>
          <cell r="M158">
            <v>22224.59</v>
          </cell>
          <cell r="N158">
            <v>22224.59</v>
          </cell>
          <cell r="O158">
            <v>29931.99</v>
          </cell>
          <cell r="P158"/>
          <cell r="Q158"/>
          <cell r="R158"/>
          <cell r="S158"/>
          <cell r="T158"/>
          <cell r="U158"/>
          <cell r="V158"/>
          <cell r="W158"/>
          <cell r="X158" t="str">
            <v>SAR, INFONAVIT y Jubilaciones</v>
          </cell>
          <cell r="Y158" t="str">
            <v xml:space="preserve">2.2.2.3.4.3  APORTACIONES AL SAR 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1314.91</v>
          </cell>
          <cell r="H159">
            <v>1314.91</v>
          </cell>
          <cell r="I159">
            <v>3530.5299999999997</v>
          </cell>
          <cell r="J159">
            <v>3530.53</v>
          </cell>
          <cell r="K159">
            <v>5810.6200000000008</v>
          </cell>
          <cell r="L159">
            <v>5810.62</v>
          </cell>
          <cell r="M159">
            <v>8630.91</v>
          </cell>
          <cell r="N159">
            <v>8630.91</v>
          </cell>
          <cell r="O159">
            <v>11087.45</v>
          </cell>
          <cell r="P159"/>
          <cell r="Q159"/>
          <cell r="R159"/>
          <cell r="S159"/>
          <cell r="T159"/>
          <cell r="U159"/>
          <cell r="V159"/>
          <cell r="W159"/>
          <cell r="X159"/>
          <cell r="Y159" t="str">
            <v>2.2.2.3.4.3.1 RETIRO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2070.9899999999998</v>
          </cell>
          <cell r="H160">
            <v>2070.9899999999998</v>
          </cell>
          <cell r="I160">
            <v>5560.58</v>
          </cell>
          <cell r="J160">
            <v>5560.58</v>
          </cell>
          <cell r="K160">
            <v>9151.7099999999991</v>
          </cell>
          <cell r="L160">
            <v>9151.7099999999991</v>
          </cell>
          <cell r="M160">
            <v>13593.68</v>
          </cell>
          <cell r="N160">
            <v>13593.68</v>
          </cell>
          <cell r="O160">
            <v>18844.54</v>
          </cell>
          <cell r="P160"/>
          <cell r="Q160"/>
          <cell r="R160"/>
          <cell r="S160"/>
          <cell r="T160"/>
          <cell r="U160"/>
          <cell r="V160"/>
          <cell r="W160"/>
          <cell r="X160"/>
          <cell r="Y160" t="str">
            <v>2.2.2.3.4.3.2 CESANTIA EN EDAD AVANZADA Y VEJEZ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303</v>
          </cell>
          <cell r="G161">
            <v>1896</v>
          </cell>
          <cell r="H161">
            <v>3489</v>
          </cell>
          <cell r="I161">
            <v>5168</v>
          </cell>
          <cell r="J161">
            <v>6761</v>
          </cell>
          <cell r="K161">
            <v>8589</v>
          </cell>
          <cell r="L161">
            <v>10683</v>
          </cell>
          <cell r="M161">
            <v>12958</v>
          </cell>
          <cell r="N161">
            <v>14701</v>
          </cell>
          <cell r="O161">
            <v>17068</v>
          </cell>
          <cell r="P161"/>
          <cell r="Q161"/>
          <cell r="R161"/>
          <cell r="S161"/>
          <cell r="T161"/>
          <cell r="U161"/>
          <cell r="V161"/>
          <cell r="W161"/>
          <cell r="X161"/>
          <cell r="Y161" t="str">
            <v>2.2.2.3.4.4 IMPUESTO ESTATAL SOBRE NOMINAS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2000</v>
          </cell>
          <cell r="I162">
            <v>2000</v>
          </cell>
          <cell r="J162">
            <v>2000</v>
          </cell>
          <cell r="K162">
            <v>2000</v>
          </cell>
          <cell r="L162">
            <v>2000</v>
          </cell>
          <cell r="M162">
            <v>2000</v>
          </cell>
          <cell r="N162">
            <v>2000</v>
          </cell>
          <cell r="O162">
            <v>2000</v>
          </cell>
          <cell r="P162"/>
          <cell r="Q162"/>
          <cell r="R162"/>
          <cell r="S162"/>
          <cell r="T162"/>
          <cell r="U162"/>
          <cell r="V162"/>
          <cell r="W162"/>
          <cell r="X162"/>
          <cell r="Y162" t="str">
            <v xml:space="preserve">2.2.2.3.5  SERVICIOS ADMINISTRATIVOS 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>
            <v>2000</v>
          </cell>
          <cell r="K163">
            <v>2000</v>
          </cell>
          <cell r="L163">
            <v>2000</v>
          </cell>
          <cell r="M163">
            <v>2000</v>
          </cell>
          <cell r="N163">
            <v>2000</v>
          </cell>
          <cell r="O163">
            <v>2000</v>
          </cell>
          <cell r="P163"/>
          <cell r="Q163"/>
          <cell r="R163"/>
          <cell r="S163"/>
          <cell r="T163"/>
          <cell r="U163"/>
          <cell r="V163"/>
          <cell r="W163"/>
          <cell r="X163"/>
          <cell r="Y163" t="str">
            <v>2.2.2.3.5.1 SERVICIOS ADMINISTRATIVOS</v>
          </cell>
        </row>
        <row r="164">
          <cell r="C164">
            <v>0</v>
          </cell>
          <cell r="D164">
            <v>89570.319999999992</v>
          </cell>
          <cell r="E164">
            <v>201548.13</v>
          </cell>
          <cell r="F164">
            <v>247402.31</v>
          </cell>
          <cell r="G164">
            <v>251902.31</v>
          </cell>
          <cell r="H164">
            <v>279894.74</v>
          </cell>
          <cell r="I164">
            <v>313712.09999999998</v>
          </cell>
          <cell r="J164">
            <v>345008.46</v>
          </cell>
          <cell r="K164">
            <v>395283.46</v>
          </cell>
          <cell r="L164">
            <v>437110.58000000007</v>
          </cell>
          <cell r="M164">
            <v>476274.18999999994</v>
          </cell>
          <cell r="N164">
            <v>515530.77999999997</v>
          </cell>
          <cell r="O164">
            <v>562523.41</v>
          </cell>
          <cell r="P164"/>
          <cell r="Q164"/>
          <cell r="R164"/>
          <cell r="S164"/>
          <cell r="T164"/>
          <cell r="U164"/>
          <cell r="V164"/>
          <cell r="W164"/>
          <cell r="X164"/>
          <cell r="Y164" t="str">
            <v xml:space="preserve">2.2.2.3.6  HONORARIOS </v>
          </cell>
        </row>
        <row r="165">
          <cell r="C165">
            <v>0</v>
          </cell>
          <cell r="D165">
            <v>0</v>
          </cell>
          <cell r="E165">
            <v>9734.27</v>
          </cell>
          <cell r="F165">
            <v>9734.27</v>
          </cell>
          <cell r="G165">
            <v>9734.27</v>
          </cell>
          <cell r="H165">
            <v>9734.27</v>
          </cell>
          <cell r="I165">
            <v>9734.27</v>
          </cell>
          <cell r="J165">
            <v>9734.27</v>
          </cell>
          <cell r="K165">
            <v>9734.27</v>
          </cell>
          <cell r="L165">
            <v>9734.27</v>
          </cell>
          <cell r="M165">
            <v>22762.620000000003</v>
          </cell>
          <cell r="N165">
            <v>29707.059999999998</v>
          </cell>
          <cell r="O165">
            <v>36651.5</v>
          </cell>
          <cell r="P165"/>
          <cell r="Q165"/>
          <cell r="R165"/>
          <cell r="S165"/>
          <cell r="T165"/>
          <cell r="U165"/>
          <cell r="V165"/>
          <cell r="W165"/>
          <cell r="X165" t="str">
            <v>Honorarios (Pers. Físicas)</v>
          </cell>
          <cell r="Y165" t="str">
            <v xml:space="preserve">2.2.2.3.6.1  HONORARIOS A PERSONAS FISICAS </v>
          </cell>
        </row>
        <row r="166">
          <cell r="C166">
            <v>0</v>
          </cell>
          <cell r="D166">
            <v>0</v>
          </cell>
          <cell r="E166">
            <v>9734.27</v>
          </cell>
          <cell r="F166">
            <v>9734.27</v>
          </cell>
          <cell r="G166">
            <v>9734.27</v>
          </cell>
          <cell r="H166">
            <v>9734.27</v>
          </cell>
          <cell r="I166">
            <v>9734.27</v>
          </cell>
          <cell r="J166">
            <v>9734.27</v>
          </cell>
          <cell r="K166">
            <v>9734.27</v>
          </cell>
          <cell r="L166">
            <v>9734.27</v>
          </cell>
          <cell r="M166">
            <v>22762.620000000003</v>
          </cell>
          <cell r="N166">
            <v>29707.059999999998</v>
          </cell>
          <cell r="O166">
            <v>36651.5</v>
          </cell>
          <cell r="P166"/>
          <cell r="Q166"/>
          <cell r="R166"/>
          <cell r="S166"/>
          <cell r="T166"/>
          <cell r="U166"/>
          <cell r="V166"/>
          <cell r="W166"/>
          <cell r="X166"/>
          <cell r="Y166" t="str">
            <v>2.2.2.3.6.1.1 HONORARIOS A PERSONAS FISICAS RESIDENTES NACIONALES</v>
          </cell>
        </row>
        <row r="167">
          <cell r="C167">
            <v>0</v>
          </cell>
          <cell r="D167">
            <v>4500</v>
          </cell>
          <cell r="E167">
            <v>9000</v>
          </cell>
          <cell r="F167">
            <v>13500</v>
          </cell>
          <cell r="G167">
            <v>18000</v>
          </cell>
          <cell r="H167">
            <v>22500</v>
          </cell>
          <cell r="I167">
            <v>27000</v>
          </cell>
          <cell r="J167">
            <v>31500.000000000007</v>
          </cell>
          <cell r="K167">
            <v>36000.000000000007</v>
          </cell>
          <cell r="L167">
            <v>40500.000000000007</v>
          </cell>
          <cell r="M167">
            <v>45000.000000000007</v>
          </cell>
          <cell r="N167">
            <v>49500.000000000007</v>
          </cell>
          <cell r="O167">
            <v>54000.000000000007</v>
          </cell>
          <cell r="P167"/>
          <cell r="Q167"/>
          <cell r="R167"/>
          <cell r="S167"/>
          <cell r="T167"/>
          <cell r="U167"/>
          <cell r="V167"/>
          <cell r="W167"/>
          <cell r="X167"/>
          <cell r="Y167" t="str">
            <v xml:space="preserve">2.2.2.3.6.2  HONORARIOS A PERSONAS MORALES </v>
          </cell>
        </row>
        <row r="168">
          <cell r="C168">
            <v>0</v>
          </cell>
          <cell r="D168">
            <v>4500</v>
          </cell>
          <cell r="E168">
            <v>9000</v>
          </cell>
          <cell r="F168">
            <v>13500</v>
          </cell>
          <cell r="G168">
            <v>18000</v>
          </cell>
          <cell r="H168">
            <v>22500</v>
          </cell>
          <cell r="I168">
            <v>27000</v>
          </cell>
          <cell r="J168">
            <v>31500.000000000007</v>
          </cell>
          <cell r="K168">
            <v>36000.000000000007</v>
          </cell>
          <cell r="L168">
            <v>40500.000000000007</v>
          </cell>
          <cell r="M168">
            <v>45000.000000000007</v>
          </cell>
          <cell r="N168">
            <v>49500.000000000007</v>
          </cell>
          <cell r="O168">
            <v>54000.000000000007</v>
          </cell>
          <cell r="P168"/>
          <cell r="Q168"/>
          <cell r="R168"/>
          <cell r="S168"/>
          <cell r="T168"/>
          <cell r="U168"/>
          <cell r="V168"/>
          <cell r="W168"/>
          <cell r="X168"/>
          <cell r="Y168" t="str">
            <v>2.2.2.3.6.2.1 HONORARIOS A PERSONAS MORALES RESIDENTES  NACIONALES</v>
          </cell>
        </row>
        <row r="169">
          <cell r="C169">
            <v>0</v>
          </cell>
          <cell r="D169">
            <v>2501</v>
          </cell>
          <cell r="E169">
            <v>10055</v>
          </cell>
          <cell r="F169">
            <v>10055</v>
          </cell>
          <cell r="G169">
            <v>10055</v>
          </cell>
          <cell r="H169">
            <v>10055</v>
          </cell>
          <cell r="I169">
            <v>10055</v>
          </cell>
          <cell r="J169">
            <v>10056</v>
          </cell>
          <cell r="K169">
            <v>10056</v>
          </cell>
          <cell r="L169">
            <v>10056</v>
          </cell>
          <cell r="M169">
            <v>10058</v>
          </cell>
          <cell r="N169">
            <v>10059</v>
          </cell>
          <cell r="O169">
            <v>10059</v>
          </cell>
          <cell r="P169"/>
          <cell r="Q169"/>
          <cell r="R169"/>
          <cell r="S169"/>
          <cell r="T169"/>
          <cell r="U169"/>
          <cell r="V169"/>
          <cell r="W169"/>
          <cell r="X169"/>
          <cell r="Y169" t="str">
            <v xml:space="preserve">2.2.2.3.6.3  HONORARIOS ADUANALES </v>
          </cell>
        </row>
        <row r="170">
          <cell r="C170">
            <v>0</v>
          </cell>
          <cell r="D170">
            <v>2501</v>
          </cell>
          <cell r="E170">
            <v>10055</v>
          </cell>
          <cell r="F170">
            <v>10055</v>
          </cell>
          <cell r="G170">
            <v>10055</v>
          </cell>
          <cell r="H170">
            <v>10055</v>
          </cell>
          <cell r="I170">
            <v>10055</v>
          </cell>
          <cell r="J170">
            <v>10056</v>
          </cell>
          <cell r="K170">
            <v>10056</v>
          </cell>
          <cell r="L170">
            <v>10056</v>
          </cell>
          <cell r="M170">
            <v>10058</v>
          </cell>
          <cell r="N170">
            <v>10059</v>
          </cell>
          <cell r="O170">
            <v>10059</v>
          </cell>
          <cell r="P170"/>
          <cell r="Q170"/>
          <cell r="R170"/>
          <cell r="S170"/>
          <cell r="T170"/>
          <cell r="U170"/>
          <cell r="V170"/>
          <cell r="W170"/>
          <cell r="X170"/>
          <cell r="Y170" t="str">
            <v>2.2.2.3.6.3.2 HONORARIOS ADUANALES PERSONAS MORALES</v>
          </cell>
        </row>
        <row r="171">
          <cell r="C171">
            <v>0</v>
          </cell>
          <cell r="D171">
            <v>82569.319999999992</v>
          </cell>
          <cell r="E171">
            <v>172758.86000000002</v>
          </cell>
          <cell r="F171">
            <v>214113.03999999998</v>
          </cell>
          <cell r="G171">
            <v>214113.03999999998</v>
          </cell>
          <cell r="H171">
            <v>237605.47</v>
          </cell>
          <cell r="I171">
            <v>266922.82999999996</v>
          </cell>
          <cell r="J171">
            <v>293718.19</v>
          </cell>
          <cell r="K171">
            <v>339493.19</v>
          </cell>
          <cell r="L171">
            <v>376820.31000000006</v>
          </cell>
          <cell r="M171">
            <v>398453.56999999995</v>
          </cell>
          <cell r="N171">
            <v>426264.72</v>
          </cell>
          <cell r="O171">
            <v>461812.91000000003</v>
          </cell>
          <cell r="P171"/>
          <cell r="Q171"/>
          <cell r="R171"/>
          <cell r="S171"/>
          <cell r="T171"/>
          <cell r="U171"/>
          <cell r="V171"/>
          <cell r="W171"/>
          <cell r="X171"/>
          <cell r="Y171" t="str">
            <v xml:space="preserve">2.2.2.3.6.5  HONORARIOS ASIMILADOS A SALARIOS </v>
          </cell>
        </row>
        <row r="172">
          <cell r="C172">
            <v>0</v>
          </cell>
          <cell r="D172">
            <v>29991.72</v>
          </cell>
          <cell r="E172">
            <v>49800.880000000005</v>
          </cell>
          <cell r="F172">
            <v>59705.46</v>
          </cell>
          <cell r="G172">
            <v>59705.46</v>
          </cell>
          <cell r="H172">
            <v>59705.46</v>
          </cell>
          <cell r="I172">
            <v>59705.46</v>
          </cell>
          <cell r="J172">
            <v>59705.46</v>
          </cell>
          <cell r="K172">
            <v>59705.46</v>
          </cell>
          <cell r="L172">
            <v>59705.46</v>
          </cell>
          <cell r="M172">
            <v>59705.46</v>
          </cell>
          <cell r="N172">
            <v>59705.46</v>
          </cell>
          <cell r="O172">
            <v>59705.46</v>
          </cell>
          <cell r="P172"/>
          <cell r="Q172"/>
          <cell r="R172"/>
          <cell r="S172"/>
          <cell r="T172"/>
          <cell r="U172"/>
          <cell r="V172"/>
          <cell r="W172"/>
          <cell r="X172"/>
          <cell r="Y172" t="str">
            <v>2.2.2.3.6.5.1 CARLOS ALBERTO CABRAL LEON</v>
          </cell>
        </row>
        <row r="173">
          <cell r="C173">
            <v>0</v>
          </cell>
          <cell r="D173">
            <v>69.17</v>
          </cell>
          <cell r="E173">
            <v>283.63</v>
          </cell>
          <cell r="F173">
            <v>283.63</v>
          </cell>
          <cell r="G173">
            <v>283.63</v>
          </cell>
          <cell r="H173">
            <v>283.63</v>
          </cell>
          <cell r="I173">
            <v>283.63</v>
          </cell>
          <cell r="J173">
            <v>283.63</v>
          </cell>
          <cell r="K173">
            <v>283.63</v>
          </cell>
          <cell r="L173">
            <v>283.63</v>
          </cell>
          <cell r="M173">
            <v>283.63</v>
          </cell>
          <cell r="N173">
            <v>283.63</v>
          </cell>
          <cell r="O173">
            <v>283.63</v>
          </cell>
          <cell r="P173"/>
          <cell r="Q173"/>
          <cell r="R173"/>
          <cell r="S173"/>
          <cell r="T173"/>
          <cell r="U173"/>
          <cell r="V173"/>
          <cell r="W173"/>
          <cell r="X173"/>
          <cell r="Y173" t="str">
            <v>2.2.2.3.6.5.2 DANIELA MUÑOZ BOJALIL</v>
          </cell>
        </row>
        <row r="174">
          <cell r="C174">
            <v>0</v>
          </cell>
          <cell r="D174">
            <v>450.3</v>
          </cell>
          <cell r="E174">
            <v>450.3</v>
          </cell>
          <cell r="F174">
            <v>450.3</v>
          </cell>
          <cell r="G174">
            <v>450.3</v>
          </cell>
          <cell r="H174">
            <v>450.3</v>
          </cell>
          <cell r="I174">
            <v>1357.76</v>
          </cell>
          <cell r="J174">
            <v>1357.76</v>
          </cell>
          <cell r="K174">
            <v>2308.3199999999997</v>
          </cell>
          <cell r="L174">
            <v>7887.73</v>
          </cell>
          <cell r="M174">
            <v>11268.199999999999</v>
          </cell>
          <cell r="N174">
            <v>14356.29</v>
          </cell>
          <cell r="O174">
            <v>15819.37</v>
          </cell>
          <cell r="P174"/>
          <cell r="Q174"/>
          <cell r="R174"/>
          <cell r="S174"/>
          <cell r="T174"/>
          <cell r="U174"/>
          <cell r="V174"/>
          <cell r="W174"/>
          <cell r="X174"/>
          <cell r="Y174" t="str">
            <v>2.2.2.3.6.5.3 EDUARDO ROMERO FLORES</v>
          </cell>
        </row>
        <row r="175">
          <cell r="C175">
            <v>0</v>
          </cell>
          <cell r="D175">
            <v>41053.49</v>
          </cell>
          <cell r="E175">
            <v>61498.45</v>
          </cell>
          <cell r="F175">
            <v>81943.41</v>
          </cell>
          <cell r="G175">
            <v>81943.409999999989</v>
          </cell>
          <cell r="H175">
            <v>81943.409999999989</v>
          </cell>
          <cell r="I175">
            <v>81943.409999999989</v>
          </cell>
          <cell r="J175">
            <v>81943.409999999989</v>
          </cell>
          <cell r="K175">
            <v>81943.409999999989</v>
          </cell>
          <cell r="L175">
            <v>81943.409999999989</v>
          </cell>
          <cell r="M175">
            <v>81943.409999999989</v>
          </cell>
          <cell r="N175">
            <v>81943.409999999989</v>
          </cell>
          <cell r="O175">
            <v>81943.409999999989</v>
          </cell>
          <cell r="P175"/>
          <cell r="Q175"/>
          <cell r="R175"/>
          <cell r="S175"/>
          <cell r="T175"/>
          <cell r="U175"/>
          <cell r="V175"/>
          <cell r="W175"/>
          <cell r="X175"/>
          <cell r="Y175" t="str">
            <v>2.2.2.3.6.5.4 EFREN ALBERTO SANCHEZ SANCHEZ</v>
          </cell>
        </row>
        <row r="176">
          <cell r="C176">
            <v>0</v>
          </cell>
          <cell r="D176">
            <v>11004.64</v>
          </cell>
          <cell r="E176">
            <v>22009.279999999999</v>
          </cell>
          <cell r="F176">
            <v>33013.919999999998</v>
          </cell>
          <cell r="G176">
            <v>33013.919999999998</v>
          </cell>
          <cell r="H176">
            <v>33013.919999999998</v>
          </cell>
          <cell r="I176">
            <v>33013.919999999998</v>
          </cell>
          <cell r="J176">
            <v>33013.919999999998</v>
          </cell>
          <cell r="K176">
            <v>33013.919999999998</v>
          </cell>
          <cell r="L176">
            <v>33013.919999999998</v>
          </cell>
          <cell r="M176">
            <v>33013.919999999998</v>
          </cell>
          <cell r="N176">
            <v>33013.919999999998</v>
          </cell>
          <cell r="O176">
            <v>33013.919999999998</v>
          </cell>
          <cell r="P176"/>
          <cell r="Q176"/>
          <cell r="R176"/>
          <cell r="S176"/>
          <cell r="T176"/>
          <cell r="U176"/>
          <cell r="V176"/>
          <cell r="W176"/>
          <cell r="X176"/>
          <cell r="Y176" t="str">
            <v xml:space="preserve">2.2.2.3.6.5.5 LUIS OCTAVIO GUTIERREZ SANCHEZ  </v>
          </cell>
        </row>
        <row r="177">
          <cell r="C177">
            <v>0</v>
          </cell>
          <cell r="D177">
            <v>0</v>
          </cell>
          <cell r="E177">
            <v>37500</v>
          </cell>
          <cell r="F177">
            <v>37500</v>
          </cell>
          <cell r="G177">
            <v>37500</v>
          </cell>
          <cell r="H177">
            <v>38439.730000000003</v>
          </cell>
          <cell r="I177">
            <v>41429.410000000003</v>
          </cell>
          <cell r="J177">
            <v>41429.410000000003</v>
          </cell>
          <cell r="K177">
            <v>49264.880000000005</v>
          </cell>
          <cell r="L177">
            <v>54748.81</v>
          </cell>
          <cell r="M177">
            <v>57099.579999999994</v>
          </cell>
          <cell r="N177">
            <v>61128.3</v>
          </cell>
          <cell r="O177">
            <v>66470.45</v>
          </cell>
          <cell r="P177"/>
          <cell r="Q177"/>
          <cell r="R177"/>
          <cell r="S177"/>
          <cell r="T177"/>
          <cell r="U177"/>
          <cell r="V177"/>
          <cell r="W177"/>
          <cell r="X177"/>
          <cell r="Y177" t="str">
            <v xml:space="preserve">2.2.2.3.6.5.6 SALISA CELIA GASCA COLIN  </v>
          </cell>
        </row>
        <row r="178">
          <cell r="C178">
            <v>0</v>
          </cell>
          <cell r="D178">
            <v>0</v>
          </cell>
          <cell r="E178">
            <v>1216.32</v>
          </cell>
          <cell r="F178">
            <v>1216.32</v>
          </cell>
          <cell r="G178">
            <v>1216.32</v>
          </cell>
          <cell r="H178">
            <v>1216.32</v>
          </cell>
          <cell r="I178">
            <v>1216.32</v>
          </cell>
          <cell r="J178">
            <v>1216.32</v>
          </cell>
          <cell r="K178">
            <v>1216.32</v>
          </cell>
          <cell r="L178">
            <v>1216.32</v>
          </cell>
          <cell r="M178">
            <v>1216.32</v>
          </cell>
          <cell r="N178">
            <v>1239.29</v>
          </cell>
          <cell r="O178">
            <v>1571.53</v>
          </cell>
          <cell r="P178"/>
          <cell r="Q178"/>
          <cell r="R178"/>
          <cell r="S178"/>
          <cell r="T178"/>
          <cell r="U178"/>
          <cell r="V178"/>
          <cell r="W178"/>
          <cell r="X178"/>
          <cell r="Y178" t="str">
            <v xml:space="preserve">2.2.2.3.6.5.7 BRENDA ABIGAIL RIOS MARTINEZ  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5311.04</v>
          </cell>
          <cell r="I179">
            <v>10622.08</v>
          </cell>
          <cell r="J179">
            <v>15933.119999999999</v>
          </cell>
          <cell r="K179">
            <v>21244.16</v>
          </cell>
          <cell r="L179">
            <v>27066.59</v>
          </cell>
          <cell r="M179">
            <v>32128.79</v>
          </cell>
          <cell r="N179">
            <v>39734.23000000001</v>
          </cell>
          <cell r="O179">
            <v>49256.69</v>
          </cell>
          <cell r="P179"/>
          <cell r="Q179"/>
          <cell r="R179"/>
          <cell r="S179"/>
          <cell r="T179"/>
          <cell r="U179"/>
          <cell r="V179"/>
          <cell r="W179"/>
          <cell r="X179"/>
          <cell r="Y179" t="str">
            <v xml:space="preserve">2.2.2.3.6.5.8 BRENDA GUTIERREZ VILLANUEVA  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17241.66</v>
          </cell>
          <cell r="I180">
            <v>34483.32</v>
          </cell>
          <cell r="J180">
            <v>51724.979999999996</v>
          </cell>
          <cell r="K180">
            <v>68966.64</v>
          </cell>
          <cell r="L180">
            <v>77587.47</v>
          </cell>
          <cell r="M180">
            <v>77587.47</v>
          </cell>
          <cell r="N180">
            <v>77587.47</v>
          </cell>
          <cell r="O180">
            <v>77587.47</v>
          </cell>
          <cell r="P180"/>
          <cell r="Q180"/>
          <cell r="R180"/>
          <cell r="S180"/>
          <cell r="T180"/>
          <cell r="U180"/>
          <cell r="V180"/>
          <cell r="W180"/>
          <cell r="X180"/>
          <cell r="Y180" t="str">
            <v xml:space="preserve">2.2.2.3.6.5.9 EDGAR MIJAIL HERNANDEZ GALEANA  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2867.52</v>
          </cell>
          <cell r="J181">
            <v>2867.52</v>
          </cell>
          <cell r="K181">
            <v>10298.780000000001</v>
          </cell>
          <cell r="L181">
            <v>12992.960000000001</v>
          </cell>
          <cell r="M181">
            <v>13653.49</v>
          </cell>
          <cell r="N181">
            <v>14589.75</v>
          </cell>
          <cell r="O181">
            <v>18976.400000000001</v>
          </cell>
          <cell r="P181"/>
          <cell r="Q181"/>
          <cell r="R181"/>
          <cell r="S181"/>
          <cell r="T181"/>
          <cell r="U181"/>
          <cell r="V181"/>
          <cell r="W181"/>
          <cell r="X181"/>
          <cell r="Y181" t="str">
            <v xml:space="preserve">2.2.2.3.6.5.10 DANIELA ALEJANDRA VILLANUEVA CUEVAS  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4242.66</v>
          </cell>
          <cell r="K182">
            <v>9126.34</v>
          </cell>
          <cell r="L182">
            <v>13689.51</v>
          </cell>
          <cell r="M182">
            <v>18252.68</v>
          </cell>
          <cell r="N182">
            <v>22815.85</v>
          </cell>
          <cell r="O182">
            <v>28529.18</v>
          </cell>
          <cell r="P182"/>
          <cell r="Q182"/>
          <cell r="R182"/>
          <cell r="S182"/>
          <cell r="T182"/>
          <cell r="U182"/>
          <cell r="V182"/>
          <cell r="W182"/>
          <cell r="X182"/>
          <cell r="Y182" t="str">
            <v xml:space="preserve">2.2.2.3.6.5.11 MARIA FERNANDA BASURTO GALEANA  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2121.33</v>
          </cell>
          <cell r="L183">
            <v>6684.5</v>
          </cell>
          <cell r="M183">
            <v>11247.67</v>
          </cell>
          <cell r="N183">
            <v>15810.84</v>
          </cell>
          <cell r="O183">
            <v>21330.39</v>
          </cell>
          <cell r="P183"/>
          <cell r="Q183"/>
          <cell r="R183"/>
          <cell r="S183"/>
          <cell r="T183"/>
          <cell r="U183"/>
          <cell r="V183"/>
          <cell r="W183"/>
          <cell r="X183"/>
          <cell r="Y183" t="str">
            <v xml:space="preserve">2.2.2.3.6.5.12 MARIANA MONSERRAT MARIN CAMPOS  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1052.95</v>
          </cell>
          <cell r="N184">
            <v>3158.8500000000004</v>
          </cell>
          <cell r="O184">
            <v>5530.15</v>
          </cell>
          <cell r="P184"/>
          <cell r="Q184"/>
          <cell r="R184"/>
          <cell r="S184"/>
          <cell r="T184"/>
          <cell r="U184"/>
          <cell r="V184"/>
          <cell r="W184"/>
          <cell r="X184"/>
          <cell r="Y184" t="str">
            <v xml:space="preserve">2.2.2.3.6.5.13 CITLALLI GARCIA ALVARADO  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897.43</v>
          </cell>
          <cell r="O185">
            <v>1794.86</v>
          </cell>
          <cell r="P185"/>
          <cell r="Q185"/>
          <cell r="R185"/>
          <cell r="S185"/>
          <cell r="T185"/>
          <cell r="U185"/>
          <cell r="V185"/>
          <cell r="W185"/>
          <cell r="X185"/>
          <cell r="Y185" t="str">
            <v xml:space="preserve">2.2.2.3.6.5.14 ANDREA DE LA LUZ GARCIA  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5000</v>
          </cell>
          <cell r="H186">
            <v>10000</v>
          </cell>
          <cell r="I186">
            <v>24600</v>
          </cell>
          <cell r="J186">
            <v>39516.67</v>
          </cell>
          <cell r="K186">
            <v>56881.67</v>
          </cell>
          <cell r="L186">
            <v>71731.67</v>
          </cell>
          <cell r="M186">
            <v>86581.67</v>
          </cell>
          <cell r="N186">
            <v>101681.67</v>
          </cell>
          <cell r="O186">
            <v>116531.67</v>
          </cell>
          <cell r="P186"/>
          <cell r="Q186"/>
          <cell r="R186"/>
          <cell r="S186"/>
          <cell r="T186"/>
          <cell r="U186"/>
          <cell r="V186"/>
          <cell r="W186"/>
          <cell r="X186"/>
          <cell r="Y186" t="str">
            <v xml:space="preserve">2.2.2.3.7  ARRENDAMIENTOS 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5000</v>
          </cell>
          <cell r="H187">
            <v>10000</v>
          </cell>
          <cell r="I187">
            <v>24600</v>
          </cell>
          <cell r="J187">
            <v>39516.67</v>
          </cell>
          <cell r="K187">
            <v>56881.67</v>
          </cell>
          <cell r="L187">
            <v>71731.67</v>
          </cell>
          <cell r="M187">
            <v>86581.67</v>
          </cell>
          <cell r="N187">
            <v>101681.67</v>
          </cell>
          <cell r="O187">
            <v>116531.67</v>
          </cell>
          <cell r="P187"/>
          <cell r="Q187"/>
          <cell r="R187"/>
          <cell r="S187"/>
          <cell r="T187"/>
          <cell r="U187"/>
          <cell r="V187"/>
          <cell r="W187"/>
          <cell r="X187"/>
          <cell r="Y187" t="str">
            <v>2.2.2.3.7.2 ARRENDAMIENTO A PERSONAS MORALES RESIDENTES NACIONALES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346.04</v>
          </cell>
          <cell r="I188">
            <v>346.04</v>
          </cell>
          <cell r="J188">
            <v>1038.1400000000001</v>
          </cell>
          <cell r="K188">
            <v>1730.18</v>
          </cell>
          <cell r="L188">
            <v>2763.88</v>
          </cell>
          <cell r="M188">
            <v>4894.18</v>
          </cell>
          <cell r="N188">
            <v>7308.0000000000018</v>
          </cell>
          <cell r="O188">
            <v>9730.34</v>
          </cell>
          <cell r="P188"/>
          <cell r="Q188"/>
          <cell r="R188"/>
          <cell r="S188"/>
          <cell r="T188"/>
          <cell r="U188"/>
          <cell r="V188"/>
          <cell r="W188"/>
          <cell r="X188" t="str">
            <v>Combustibles y Lubricantes</v>
          </cell>
          <cell r="Y188" t="str">
            <v xml:space="preserve">2.2.2.3.8  COMBUSTIBLES Y LUBRICANTES 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346.04</v>
          </cell>
          <cell r="I189">
            <v>346.04</v>
          </cell>
          <cell r="J189">
            <v>1038.1400000000001</v>
          </cell>
          <cell r="K189">
            <v>1730.18</v>
          </cell>
          <cell r="L189">
            <v>2763.88</v>
          </cell>
          <cell r="M189">
            <v>4894.18</v>
          </cell>
          <cell r="N189">
            <v>7308.0000000000018</v>
          </cell>
          <cell r="O189">
            <v>9730.34</v>
          </cell>
          <cell r="P189"/>
          <cell r="Q189"/>
          <cell r="R189"/>
          <cell r="S189"/>
          <cell r="T189"/>
          <cell r="U189"/>
          <cell r="V189"/>
          <cell r="W189"/>
          <cell r="X189"/>
          <cell r="Y189" t="str">
            <v>2.2.2.3.8.1 GASOLINA</v>
          </cell>
        </row>
        <row r="190">
          <cell r="C190">
            <v>0</v>
          </cell>
          <cell r="D190">
            <v>0</v>
          </cell>
          <cell r="E190">
            <v>200</v>
          </cell>
          <cell r="F190">
            <v>200</v>
          </cell>
          <cell r="G190">
            <v>200</v>
          </cell>
          <cell r="H190">
            <v>200</v>
          </cell>
          <cell r="I190">
            <v>200</v>
          </cell>
          <cell r="J190">
            <v>200</v>
          </cell>
          <cell r="K190">
            <v>200</v>
          </cell>
          <cell r="L190">
            <v>200</v>
          </cell>
          <cell r="M190">
            <v>200</v>
          </cell>
          <cell r="N190">
            <v>200</v>
          </cell>
          <cell r="O190">
            <v>200</v>
          </cell>
          <cell r="P190"/>
          <cell r="Q190"/>
          <cell r="R190"/>
          <cell r="S190"/>
          <cell r="T190"/>
          <cell r="U190"/>
          <cell r="V190"/>
          <cell r="W190"/>
          <cell r="X190"/>
          <cell r="Y190" t="str">
            <v xml:space="preserve">2.2.2.3.9  VIATICOS Y GASTOS DE VIAJE </v>
          </cell>
        </row>
        <row r="191">
          <cell r="C191">
            <v>0</v>
          </cell>
          <cell r="D191">
            <v>0</v>
          </cell>
          <cell r="E191">
            <v>200</v>
          </cell>
          <cell r="F191">
            <v>200</v>
          </cell>
          <cell r="G191">
            <v>200</v>
          </cell>
          <cell r="H191">
            <v>200</v>
          </cell>
          <cell r="I191">
            <v>200</v>
          </cell>
          <cell r="J191">
            <v>200</v>
          </cell>
          <cell r="K191">
            <v>200</v>
          </cell>
          <cell r="L191">
            <v>200</v>
          </cell>
          <cell r="M191">
            <v>200</v>
          </cell>
          <cell r="N191">
            <v>200</v>
          </cell>
          <cell r="O191">
            <v>200</v>
          </cell>
          <cell r="P191"/>
          <cell r="Q191"/>
          <cell r="R191"/>
          <cell r="S191"/>
          <cell r="T191"/>
          <cell r="U191"/>
          <cell r="V191"/>
          <cell r="W191"/>
          <cell r="X191"/>
          <cell r="Y191" t="str">
            <v>2.2.2.3.9.9 OTROS VIATICOS Y GASTOS DE VIAJE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1068.1668</v>
          </cell>
          <cell r="O192">
            <v>2136.3335999999999</v>
          </cell>
          <cell r="P192"/>
          <cell r="Q192"/>
          <cell r="R192"/>
          <cell r="S192"/>
          <cell r="T192"/>
          <cell r="U192"/>
          <cell r="V192" t="str">
            <v>Deprec. y Amortiz. Contab.</v>
          </cell>
          <cell r="W192"/>
          <cell r="X192"/>
          <cell r="Y192" t="str">
            <v xml:space="preserve">2.2.2.3.10  DEPRECIACIONES 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1068.1668</v>
          </cell>
          <cell r="O193">
            <v>2136.3335999999999</v>
          </cell>
          <cell r="P193"/>
          <cell r="Q193"/>
          <cell r="R193"/>
          <cell r="S193"/>
          <cell r="T193"/>
          <cell r="U193"/>
          <cell r="V193"/>
          <cell r="W193"/>
          <cell r="X193"/>
          <cell r="Y193" t="str">
            <v>2.2.2.3.10.17 DEPRECIACION DE OTROS ACTIVOS FIJOS</v>
          </cell>
        </row>
        <row r="194">
          <cell r="C194">
            <v>0</v>
          </cell>
          <cell r="D194">
            <v>90.26</v>
          </cell>
          <cell r="E194">
            <v>180.51999999999998</v>
          </cell>
          <cell r="F194">
            <v>270.77999999999997</v>
          </cell>
          <cell r="G194">
            <v>361.03999999999996</v>
          </cell>
          <cell r="H194">
            <v>451.29999999999995</v>
          </cell>
          <cell r="I194">
            <v>541.55999999999995</v>
          </cell>
          <cell r="J194">
            <v>631.81999999999994</v>
          </cell>
          <cell r="K194">
            <v>722.07999999999993</v>
          </cell>
          <cell r="L194">
            <v>812.33999999999992</v>
          </cell>
          <cell r="M194">
            <v>902.59999999999991</v>
          </cell>
          <cell r="N194">
            <v>992.8599999999999</v>
          </cell>
          <cell r="O194">
            <v>1083.1199999999999</v>
          </cell>
          <cell r="P194"/>
          <cell r="Q194"/>
          <cell r="R194"/>
          <cell r="S194"/>
          <cell r="T194"/>
          <cell r="U194"/>
          <cell r="V194"/>
          <cell r="W194"/>
          <cell r="X194"/>
          <cell r="Y194" t="str">
            <v xml:space="preserve">2.2.2.3.12  TELEFONO </v>
          </cell>
        </row>
        <row r="195">
          <cell r="C195">
            <v>0</v>
          </cell>
          <cell r="D195">
            <v>90.26</v>
          </cell>
          <cell r="E195">
            <v>180.51999999999998</v>
          </cell>
          <cell r="F195">
            <v>270.77999999999997</v>
          </cell>
          <cell r="G195">
            <v>361.03999999999996</v>
          </cell>
          <cell r="H195">
            <v>451.29999999999995</v>
          </cell>
          <cell r="I195">
            <v>541.55999999999995</v>
          </cell>
          <cell r="J195">
            <v>631.81999999999994</v>
          </cell>
          <cell r="K195">
            <v>722.07999999999993</v>
          </cell>
          <cell r="L195">
            <v>812.33999999999992</v>
          </cell>
          <cell r="M195">
            <v>902.59999999999991</v>
          </cell>
          <cell r="N195">
            <v>992.8599999999999</v>
          </cell>
          <cell r="O195">
            <v>1083.1199999999999</v>
          </cell>
          <cell r="P195"/>
          <cell r="Q195"/>
          <cell r="R195"/>
          <cell r="S195"/>
          <cell r="T195"/>
          <cell r="U195"/>
          <cell r="V195"/>
          <cell r="W195"/>
          <cell r="X195"/>
          <cell r="Y195" t="str">
            <v>2.2.2.3.12.1 TELEFONO FIJO</v>
          </cell>
        </row>
        <row r="196">
          <cell r="C196">
            <v>0</v>
          </cell>
          <cell r="D196">
            <v>405.44</v>
          </cell>
          <cell r="E196">
            <v>737.59999999999968</v>
          </cell>
          <cell r="F196">
            <v>1069.76</v>
          </cell>
          <cell r="G196">
            <v>1401.9199999999998</v>
          </cell>
          <cell r="H196">
            <v>1734.0799999999988</v>
          </cell>
          <cell r="I196">
            <v>2083.4799999999996</v>
          </cell>
          <cell r="J196">
            <v>2432.8799999999983</v>
          </cell>
          <cell r="K196">
            <v>2782.2799999999997</v>
          </cell>
          <cell r="L196">
            <v>3131.6800000000003</v>
          </cell>
          <cell r="M196">
            <v>3481.079999999999</v>
          </cell>
          <cell r="N196">
            <v>3830.4799999999987</v>
          </cell>
          <cell r="O196">
            <v>4179.8799999999983</v>
          </cell>
          <cell r="P196"/>
          <cell r="Q196"/>
          <cell r="R196"/>
          <cell r="S196"/>
          <cell r="T196"/>
          <cell r="U196"/>
          <cell r="V196"/>
          <cell r="W196"/>
          <cell r="X196"/>
          <cell r="Y196" t="str">
            <v>2.2.2.3.13 INTERNET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43.02</v>
          </cell>
          <cell r="J197">
            <v>43.02</v>
          </cell>
          <cell r="K197">
            <v>43.02</v>
          </cell>
          <cell r="L197">
            <v>43.02</v>
          </cell>
          <cell r="M197">
            <v>43.02</v>
          </cell>
          <cell r="N197">
            <v>43.02</v>
          </cell>
          <cell r="O197">
            <v>43.02</v>
          </cell>
          <cell r="P197"/>
          <cell r="Q197"/>
          <cell r="R197"/>
          <cell r="S197"/>
          <cell r="T197"/>
          <cell r="U197"/>
          <cell r="V197"/>
          <cell r="W197"/>
          <cell r="X197"/>
          <cell r="Y197" t="str">
            <v>2.2.2.3.17 LIMPIEZA Y ASEO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772</v>
          </cell>
          <cell r="G198">
            <v>1158</v>
          </cell>
          <cell r="H198">
            <v>1544</v>
          </cell>
          <cell r="I198">
            <v>1544</v>
          </cell>
          <cell r="J198">
            <v>2316</v>
          </cell>
          <cell r="K198">
            <v>2316</v>
          </cell>
          <cell r="L198">
            <v>3088</v>
          </cell>
          <cell r="M198">
            <v>10034.790000000001</v>
          </cell>
          <cell r="N198">
            <v>10056.34</v>
          </cell>
          <cell r="O198">
            <v>10828.34</v>
          </cell>
          <cell r="P198"/>
          <cell r="Q198"/>
          <cell r="R198"/>
          <cell r="S198"/>
          <cell r="T198"/>
          <cell r="U198"/>
          <cell r="V198"/>
          <cell r="W198"/>
          <cell r="X198"/>
          <cell r="Y198" t="str">
            <v xml:space="preserve">2.2.2.3.18  PAPELERIA Y ARTICULOS DE OFICINA 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772</v>
          </cell>
          <cell r="G199">
            <v>1158</v>
          </cell>
          <cell r="H199">
            <v>1544</v>
          </cell>
          <cell r="I199">
            <v>1544</v>
          </cell>
          <cell r="J199">
            <v>2316</v>
          </cell>
          <cell r="K199">
            <v>2316</v>
          </cell>
          <cell r="L199">
            <v>3088</v>
          </cell>
          <cell r="M199">
            <v>10034.790000000001</v>
          </cell>
          <cell r="N199">
            <v>10056.34</v>
          </cell>
          <cell r="O199">
            <v>10828.34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 t="str">
            <v>2.2.2.3.18.1 PAPELERIA Y ARTICULOS DE OFICINA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474</v>
          </cell>
          <cell r="H200">
            <v>948</v>
          </cell>
          <cell r="I200">
            <v>1422</v>
          </cell>
          <cell r="J200">
            <v>1896</v>
          </cell>
          <cell r="K200">
            <v>2370</v>
          </cell>
          <cell r="L200">
            <v>2844</v>
          </cell>
          <cell r="M200">
            <v>3318</v>
          </cell>
          <cell r="N200">
            <v>3792</v>
          </cell>
          <cell r="O200">
            <v>4266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 t="str">
            <v xml:space="preserve">2.2.2.3.19  MANTENIMIENTO Y CONSERVACION 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474</v>
          </cell>
          <cell r="H201">
            <v>948</v>
          </cell>
          <cell r="I201">
            <v>1422</v>
          </cell>
          <cell r="J201">
            <v>1896</v>
          </cell>
          <cell r="K201">
            <v>2370</v>
          </cell>
          <cell r="L201">
            <v>2844</v>
          </cell>
          <cell r="M201">
            <v>3318</v>
          </cell>
          <cell r="N201">
            <v>3792</v>
          </cell>
          <cell r="O201">
            <v>4266</v>
          </cell>
          <cell r="P201"/>
          <cell r="Q201"/>
          <cell r="R201"/>
          <cell r="S201"/>
          <cell r="T201"/>
          <cell r="U201"/>
          <cell r="V201"/>
          <cell r="W201"/>
          <cell r="X201"/>
          <cell r="Y201" t="str">
            <v>2.2.2.3.19.2 MANTENIMIENTO DE EDIFICIO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400</v>
          </cell>
          <cell r="L202">
            <v>400</v>
          </cell>
          <cell r="M202">
            <v>400</v>
          </cell>
          <cell r="N202">
            <v>400</v>
          </cell>
          <cell r="O202">
            <v>400</v>
          </cell>
          <cell r="P202"/>
          <cell r="Q202"/>
          <cell r="R202"/>
          <cell r="S202"/>
          <cell r="T202"/>
          <cell r="U202"/>
          <cell r="V202"/>
          <cell r="W202"/>
          <cell r="X202"/>
          <cell r="Y202" t="str">
            <v xml:space="preserve">2.2.2.3.21  OTROS IMPUESTOS Y DERECHOS 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400</v>
          </cell>
          <cell r="L203">
            <v>400</v>
          </cell>
          <cell r="M203">
            <v>400</v>
          </cell>
          <cell r="N203">
            <v>400</v>
          </cell>
          <cell r="O203">
            <v>400</v>
          </cell>
          <cell r="P203"/>
          <cell r="Q203"/>
          <cell r="R203"/>
          <cell r="S203"/>
          <cell r="T203"/>
          <cell r="U203"/>
          <cell r="V203"/>
          <cell r="W203"/>
          <cell r="X203"/>
          <cell r="Y203" t="str">
            <v>2.2.2.3.21.3 PAGO DE DERECHOS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194.21</v>
          </cell>
          <cell r="I204">
            <v>194.21</v>
          </cell>
          <cell r="J204">
            <v>194.21</v>
          </cell>
          <cell r="K204">
            <v>194.21</v>
          </cell>
          <cell r="L204">
            <v>194.21</v>
          </cell>
          <cell r="M204">
            <v>316.13</v>
          </cell>
          <cell r="N204">
            <v>316.13</v>
          </cell>
          <cell r="O204">
            <v>1037.1300000000001</v>
          </cell>
          <cell r="P204"/>
          <cell r="Q204"/>
          <cell r="R204"/>
          <cell r="S204"/>
          <cell r="T204"/>
          <cell r="U204"/>
          <cell r="V204"/>
          <cell r="W204"/>
          <cell r="X204"/>
          <cell r="Y204" t="str">
            <v>2.2.2.3.22 RECARGOS FISCALES</v>
          </cell>
        </row>
        <row r="205">
          <cell r="C205">
            <v>0</v>
          </cell>
          <cell r="D205">
            <v>603.44830000000002</v>
          </cell>
          <cell r="E205">
            <v>1379.3104000000001</v>
          </cell>
          <cell r="F205">
            <v>2155.1724999999997</v>
          </cell>
          <cell r="G205">
            <v>2931.0346</v>
          </cell>
          <cell r="H205">
            <v>3706.8966999999993</v>
          </cell>
          <cell r="I205">
            <v>4482.7588000000014</v>
          </cell>
          <cell r="J205">
            <v>5258.6209000000026</v>
          </cell>
          <cell r="K205">
            <v>6034.4830000000047</v>
          </cell>
          <cell r="L205">
            <v>7043.1037000000051</v>
          </cell>
          <cell r="M205">
            <v>8206.8968000000041</v>
          </cell>
          <cell r="N205">
            <v>9370.6898999999994</v>
          </cell>
          <cell r="O205">
            <v>10534.483000000002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 t="str">
            <v xml:space="preserve">2.2.2.3.24  CUOTAS Y SUSCRIPCIONES </v>
          </cell>
        </row>
        <row r="206">
          <cell r="C206">
            <v>0</v>
          </cell>
          <cell r="D206">
            <v>603.44830000000002</v>
          </cell>
          <cell r="E206">
            <v>1379.3104000000001</v>
          </cell>
          <cell r="F206">
            <v>2155.1724999999997</v>
          </cell>
          <cell r="G206">
            <v>2931.0346</v>
          </cell>
          <cell r="H206">
            <v>3706.8966999999993</v>
          </cell>
          <cell r="I206">
            <v>4482.7588000000014</v>
          </cell>
          <cell r="J206">
            <v>5258.6209000000026</v>
          </cell>
          <cell r="K206">
            <v>6034.4830000000047</v>
          </cell>
          <cell r="L206">
            <v>7043.1037000000051</v>
          </cell>
          <cell r="M206">
            <v>8206.8968000000041</v>
          </cell>
          <cell r="N206">
            <v>9370.6898999999994</v>
          </cell>
          <cell r="O206">
            <v>10534.483000000002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 t="str">
            <v>2.2.2.3.24.7 SUSCRIPCION A SERVICIOS DE COMPUTO EN LA NUBE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14965.572700000001</v>
          </cell>
          <cell r="H207">
            <v>14965.572700000001</v>
          </cell>
          <cell r="I207">
            <v>14965.572700000001</v>
          </cell>
          <cell r="J207">
            <v>14965.572700000001</v>
          </cell>
          <cell r="K207">
            <v>14965.572700000001</v>
          </cell>
          <cell r="L207">
            <v>14965.572700000001</v>
          </cell>
          <cell r="M207">
            <v>14965.572700000001</v>
          </cell>
          <cell r="N207">
            <v>14965.572700000001</v>
          </cell>
          <cell r="O207">
            <v>14965.572700000001</v>
          </cell>
          <cell r="P207"/>
          <cell r="Q207"/>
          <cell r="R207"/>
          <cell r="S207"/>
          <cell r="T207"/>
          <cell r="U207"/>
          <cell r="V207" t="str">
            <v>Gastos que no Reúnen Req. Fisc.</v>
          </cell>
          <cell r="W207"/>
          <cell r="X207"/>
          <cell r="Y207" t="str">
            <v>2.2.2.3.25 PROPAGANDA Y PUBLICIDAD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2881.69</v>
          </cell>
          <cell r="P208"/>
          <cell r="Q208"/>
          <cell r="R208"/>
          <cell r="S208"/>
          <cell r="T208"/>
          <cell r="U208"/>
          <cell r="V208"/>
          <cell r="W208"/>
          <cell r="X208" t="str">
            <v>Donativos</v>
          </cell>
          <cell r="Y208" t="str">
            <v>2.2.2.3.27 DONATIVOS Y AYUDAS</v>
          </cell>
        </row>
        <row r="209">
          <cell r="C209">
            <v>0</v>
          </cell>
          <cell r="D209">
            <v>32609.538530999998</v>
          </cell>
          <cell r="E209">
            <v>32609.538530999998</v>
          </cell>
          <cell r="F209">
            <v>32609.538530999998</v>
          </cell>
          <cell r="G209">
            <v>40852.370531</v>
          </cell>
          <cell r="H209">
            <v>40852.370531</v>
          </cell>
          <cell r="I209">
            <v>40852.370531</v>
          </cell>
          <cell r="J209">
            <v>77782.218016040002</v>
          </cell>
          <cell r="K209">
            <v>57230.113016039992</v>
          </cell>
          <cell r="L209">
            <v>57230.113016040006</v>
          </cell>
          <cell r="M209">
            <v>57230.113016040006</v>
          </cell>
          <cell r="N209">
            <v>56230.113016040006</v>
          </cell>
          <cell r="O209">
            <v>57230.113016040006</v>
          </cell>
          <cell r="P209"/>
          <cell r="Q209"/>
          <cell r="R209"/>
          <cell r="S209"/>
          <cell r="T209"/>
          <cell r="U209"/>
          <cell r="V209"/>
          <cell r="W209"/>
          <cell r="X209"/>
          <cell r="Y209" t="str">
            <v xml:space="preserve">2.2.2.3.30  FLETES Y ACARREOS </v>
          </cell>
        </row>
        <row r="210">
          <cell r="C210">
            <v>0</v>
          </cell>
          <cell r="D210">
            <v>32609.538530999998</v>
          </cell>
          <cell r="E210">
            <v>32609.538530999998</v>
          </cell>
          <cell r="F210">
            <v>32609.538530999998</v>
          </cell>
          <cell r="G210">
            <v>40852.370531</v>
          </cell>
          <cell r="H210">
            <v>40852.370531</v>
          </cell>
          <cell r="I210">
            <v>40852.370531</v>
          </cell>
          <cell r="J210">
            <v>77782.218016040002</v>
          </cell>
          <cell r="K210">
            <v>57230.113016039992</v>
          </cell>
          <cell r="L210">
            <v>57230.113016040006</v>
          </cell>
          <cell r="M210">
            <v>57230.113016040006</v>
          </cell>
          <cell r="N210">
            <v>57230.113016040006</v>
          </cell>
          <cell r="O210">
            <v>57230.113016040006</v>
          </cell>
          <cell r="P210"/>
          <cell r="Q210"/>
          <cell r="R210"/>
          <cell r="S210"/>
          <cell r="T210"/>
          <cell r="U210"/>
          <cell r="V210"/>
          <cell r="W210"/>
          <cell r="X210"/>
          <cell r="Y210" t="str">
            <v>2.2.2.3.30.2 FLETES DEL EXTRANJERO</v>
          </cell>
        </row>
        <row r="211">
          <cell r="C211">
            <v>0</v>
          </cell>
          <cell r="D211">
            <v>5100.0000000000009</v>
          </cell>
          <cell r="E211">
            <v>5099.9999999999982</v>
          </cell>
          <cell r="F211">
            <v>5099.9999999999982</v>
          </cell>
          <cell r="G211">
            <v>5099.9999999999982</v>
          </cell>
          <cell r="H211">
            <v>5099.9999999999982</v>
          </cell>
          <cell r="I211">
            <v>5099.9999999999964</v>
          </cell>
          <cell r="J211">
            <v>10837.676108480002</v>
          </cell>
          <cell r="K211">
            <v>7645.1161084800005</v>
          </cell>
          <cell r="L211">
            <v>7645.1161084800096</v>
          </cell>
          <cell r="M211">
            <v>13422.53610848001</v>
          </cell>
          <cell r="N211">
            <v>-1057.3038915199922</v>
          </cell>
          <cell r="O211">
            <v>10608.916108480003</v>
          </cell>
          <cell r="P211"/>
          <cell r="Q211"/>
          <cell r="R211"/>
          <cell r="S211"/>
          <cell r="T211"/>
          <cell r="U211"/>
          <cell r="V211"/>
          <cell r="W211"/>
          <cell r="X211"/>
          <cell r="Y211" t="str">
            <v xml:space="preserve">2.2.2.3.31  GASTOS DE IMPORTACION </v>
          </cell>
        </row>
        <row r="212">
          <cell r="C212">
            <v>0</v>
          </cell>
          <cell r="D212">
            <v>5100.0000000000009</v>
          </cell>
          <cell r="E212">
            <v>5099.9999999999982</v>
          </cell>
          <cell r="F212">
            <v>5099.9999999999982</v>
          </cell>
          <cell r="G212">
            <v>5099.9999999999982</v>
          </cell>
          <cell r="H212">
            <v>5099.9999999999982</v>
          </cell>
          <cell r="I212">
            <v>5099.9999999999964</v>
          </cell>
          <cell r="J212">
            <v>10837.676108480002</v>
          </cell>
          <cell r="K212">
            <v>7645.1161084800005</v>
          </cell>
          <cell r="L212">
            <v>7645.1161084800096</v>
          </cell>
          <cell r="M212">
            <v>13422.53610848001</v>
          </cell>
          <cell r="N212">
            <v>-458.30389151999225</v>
          </cell>
          <cell r="O212">
            <v>10608.916108480003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 t="str">
            <v>2.2.2.3.31.5 OTROS GASTOS DE IMPORTACION</v>
          </cell>
        </row>
        <row r="213">
          <cell r="C213">
            <v>0</v>
          </cell>
          <cell r="D213">
            <v>685.5</v>
          </cell>
          <cell r="E213">
            <v>1335.4999999999991</v>
          </cell>
          <cell r="F213">
            <v>2413.3999999999992</v>
          </cell>
          <cell r="G213">
            <v>3483.5999999999985</v>
          </cell>
          <cell r="H213">
            <v>4133.5999999999995</v>
          </cell>
          <cell r="I213">
            <v>4783.5999999999995</v>
          </cell>
          <cell r="J213">
            <v>5433.5999999999995</v>
          </cell>
          <cell r="K213">
            <v>6501.5999999999995</v>
          </cell>
          <cell r="L213">
            <v>7564.0999999999995</v>
          </cell>
          <cell r="M213">
            <v>9068.7999999999993</v>
          </cell>
          <cell r="N213">
            <v>10568</v>
          </cell>
          <cell r="O213">
            <v>12085.9</v>
          </cell>
          <cell r="P213"/>
          <cell r="Q213"/>
          <cell r="R213"/>
          <cell r="S213"/>
          <cell r="T213"/>
          <cell r="U213"/>
          <cell r="V213"/>
          <cell r="W213"/>
          <cell r="X213"/>
          <cell r="Y213" t="str">
            <v xml:space="preserve">2.2.2.3.34  COMISIONES BANCARIAS </v>
          </cell>
        </row>
        <row r="214">
          <cell r="C214">
            <v>0</v>
          </cell>
          <cell r="D214">
            <v>685.5</v>
          </cell>
          <cell r="E214">
            <v>1335.4999999999991</v>
          </cell>
          <cell r="F214">
            <v>2413.3999999999992</v>
          </cell>
          <cell r="G214">
            <v>3483.5999999999985</v>
          </cell>
          <cell r="H214">
            <v>4133.5999999999995</v>
          </cell>
          <cell r="I214">
            <v>4783.5999999999995</v>
          </cell>
          <cell r="J214">
            <v>5433.5999999999995</v>
          </cell>
          <cell r="K214">
            <v>6501.5999999999995</v>
          </cell>
          <cell r="L214">
            <v>7564.0999999999995</v>
          </cell>
          <cell r="M214">
            <v>9068.7999999999993</v>
          </cell>
          <cell r="N214">
            <v>10568</v>
          </cell>
          <cell r="O214">
            <v>12085.9</v>
          </cell>
          <cell r="P214"/>
          <cell r="Q214"/>
          <cell r="R214"/>
          <cell r="S214"/>
          <cell r="T214"/>
          <cell r="U214"/>
          <cell r="V214"/>
          <cell r="W214"/>
          <cell r="X214"/>
          <cell r="Y214" t="str">
            <v>2.2.2.3.34.1 COMISIONES BANCARIAS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470</v>
          </cell>
          <cell r="K215">
            <v>470</v>
          </cell>
          <cell r="L215">
            <v>470</v>
          </cell>
          <cell r="M215">
            <v>610</v>
          </cell>
          <cell r="N215">
            <v>610</v>
          </cell>
          <cell r="O215">
            <v>610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 t="str">
            <v>2.2.2.3.38 UNIFORMES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358</v>
          </cell>
          <cell r="G216">
            <v>357.99999999999989</v>
          </cell>
          <cell r="H216">
            <v>357.99999999999989</v>
          </cell>
          <cell r="I216">
            <v>357.99999999999989</v>
          </cell>
          <cell r="J216">
            <v>391.62069999999989</v>
          </cell>
          <cell r="K216">
            <v>391.62070000000006</v>
          </cell>
          <cell r="L216">
            <v>391.62070000000006</v>
          </cell>
          <cell r="M216">
            <v>391.62070000000006</v>
          </cell>
          <cell r="N216">
            <v>391.62070000000006</v>
          </cell>
          <cell r="O216">
            <v>391.62070000000006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 t="str">
            <v>2.2.2.3.45 CORREO O SERVICIO  POSTAL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648.6</v>
          </cell>
          <cell r="M217">
            <v>1205.9875999999999</v>
          </cell>
          <cell r="N217">
            <v>1205.9875999999999</v>
          </cell>
          <cell r="O217">
            <v>5790.5992999999999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 t="str">
            <v>2.2.2.3.49 COMIDAS AL PERSONAL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6715.5173000000004</v>
          </cell>
          <cell r="K218">
            <v>6715.5173000000004</v>
          </cell>
          <cell r="L218">
            <v>6715.5173000000004</v>
          </cell>
          <cell r="M218">
            <v>6715.5173000000004</v>
          </cell>
          <cell r="N218">
            <v>6715.5173000000004</v>
          </cell>
          <cell r="O218">
            <v>6715.5173000000004</v>
          </cell>
          <cell r="P218"/>
          <cell r="Q218"/>
          <cell r="R218"/>
          <cell r="S218"/>
          <cell r="T218"/>
          <cell r="U218"/>
          <cell r="V218"/>
          <cell r="W218"/>
          <cell r="X218"/>
          <cell r="Y218" t="str">
            <v>2.2.2.3.50 CAFETERIA Y GASTOS DE COMEDOR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97.42</v>
          </cell>
          <cell r="J219">
            <v>97.42</v>
          </cell>
          <cell r="K219">
            <v>97.42</v>
          </cell>
          <cell r="L219">
            <v>97.42</v>
          </cell>
          <cell r="M219">
            <v>7416.38</v>
          </cell>
          <cell r="N219">
            <v>7416.38</v>
          </cell>
          <cell r="O219">
            <v>7416.38</v>
          </cell>
          <cell r="P219"/>
          <cell r="Q219"/>
          <cell r="R219"/>
          <cell r="S219"/>
          <cell r="T219"/>
          <cell r="U219"/>
          <cell r="V219"/>
          <cell r="W219"/>
          <cell r="X219"/>
          <cell r="Y219" t="str">
            <v>2.2.2.3.51 HERRAMIENTAS DE MANO  Y EQUIPO MENOR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3232.76</v>
          </cell>
          <cell r="G220">
            <v>3232.76</v>
          </cell>
          <cell r="H220">
            <v>3232.76</v>
          </cell>
          <cell r="I220">
            <v>3232.76</v>
          </cell>
          <cell r="J220">
            <v>3232.76</v>
          </cell>
          <cell r="K220">
            <v>3232.76</v>
          </cell>
          <cell r="L220">
            <v>3232.76</v>
          </cell>
          <cell r="M220">
            <v>3232.76</v>
          </cell>
          <cell r="N220">
            <v>3232.76</v>
          </cell>
          <cell r="O220">
            <v>3232.76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 t="str">
            <v>2.2.2.3.56 HOSPEDAJE WEB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100.31638</v>
          </cell>
          <cell r="G221">
            <v>100.31638</v>
          </cell>
          <cell r="H221">
            <v>100.31638</v>
          </cell>
          <cell r="I221">
            <v>100.31638</v>
          </cell>
          <cell r="J221">
            <v>100.31638</v>
          </cell>
          <cell r="K221">
            <v>12378.897197</v>
          </cell>
          <cell r="L221">
            <v>14510.995178000001</v>
          </cell>
          <cell r="M221">
            <v>14510.995177999999</v>
          </cell>
          <cell r="N221">
            <v>42207.569288999999</v>
          </cell>
          <cell r="O221">
            <v>34272.802877000002</v>
          </cell>
          <cell r="P221"/>
          <cell r="Q221"/>
          <cell r="R221"/>
          <cell r="S221"/>
          <cell r="T221"/>
          <cell r="U221"/>
          <cell r="V221"/>
          <cell r="W221"/>
          <cell r="X221"/>
          <cell r="Y221" t="str">
            <v xml:space="preserve">2.2.2.3.64  MATERIALES PARA LABORATORIO 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100.31638</v>
          </cell>
          <cell r="G222">
            <v>100.31638</v>
          </cell>
          <cell r="H222">
            <v>100.31638</v>
          </cell>
          <cell r="I222">
            <v>100.31638</v>
          </cell>
          <cell r="J222">
            <v>100.31638</v>
          </cell>
          <cell r="K222">
            <v>12378.897197</v>
          </cell>
          <cell r="L222">
            <v>14510.995178000001</v>
          </cell>
          <cell r="M222">
            <v>14510.995177999999</v>
          </cell>
          <cell r="N222">
            <v>42207.569288999999</v>
          </cell>
          <cell r="O222">
            <v>34272.802877000002</v>
          </cell>
          <cell r="P222"/>
          <cell r="Q222"/>
          <cell r="R222"/>
          <cell r="S222"/>
          <cell r="T222"/>
          <cell r="U222"/>
          <cell r="V222"/>
          <cell r="W222"/>
          <cell r="X222"/>
          <cell r="Y222" t="str">
            <v>2.2.2.3.64.1 EVALUACIONES DE PRODUCTO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66</v>
          </cell>
          <cell r="P223"/>
          <cell r="Q223"/>
          <cell r="R223"/>
          <cell r="S223"/>
          <cell r="T223"/>
          <cell r="U223"/>
          <cell r="V223"/>
          <cell r="W223"/>
          <cell r="X223"/>
          <cell r="Y223" t="str">
            <v>2.2.2.3.72 ESTACIONAMIENTOS PUBLICOS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695.85</v>
          </cell>
          <cell r="P224"/>
          <cell r="Q224"/>
          <cell r="R224"/>
          <cell r="S224"/>
          <cell r="T224"/>
          <cell r="U224"/>
          <cell r="V224"/>
          <cell r="W224"/>
          <cell r="X224"/>
          <cell r="Y224" t="str">
            <v>2.2.2.3.74 PROPINAS</v>
          </cell>
        </row>
        <row r="225">
          <cell r="C225">
            <v>0</v>
          </cell>
          <cell r="D225">
            <v>2389.3394400000002</v>
          </cell>
          <cell r="E225">
            <v>2389.3394400000002</v>
          </cell>
          <cell r="F225">
            <v>2389.3394400000002</v>
          </cell>
          <cell r="G225">
            <v>2389.3394400000002</v>
          </cell>
          <cell r="H225">
            <v>2389.3394400000002</v>
          </cell>
          <cell r="I225">
            <v>6343.8994400000001</v>
          </cell>
          <cell r="J225">
            <v>6343.8994399999992</v>
          </cell>
          <cell r="K225">
            <v>6343.8994399999992</v>
          </cell>
          <cell r="L225">
            <v>6343.8994399999992</v>
          </cell>
          <cell r="M225">
            <v>6343.8994399999992</v>
          </cell>
          <cell r="N225">
            <v>6343.8994399999992</v>
          </cell>
          <cell r="O225">
            <v>6343.8994399999992</v>
          </cell>
          <cell r="P225"/>
          <cell r="Q225"/>
          <cell r="R225"/>
          <cell r="S225"/>
          <cell r="T225"/>
          <cell r="U225"/>
          <cell r="V225" t="str">
            <v>Gastos que no Reúnen Req. Fisc.</v>
          </cell>
          <cell r="W225"/>
          <cell r="X225"/>
          <cell r="Y225" t="str">
            <v>2.2.2.3.82 OTROS GASTOS GENERALES</v>
          </cell>
        </row>
        <row r="226">
          <cell r="C226">
            <v>0</v>
          </cell>
          <cell r="D226">
            <v>2.3199999999999988E-2</v>
          </cell>
          <cell r="E226">
            <v>3.2366559999999989E-2</v>
          </cell>
          <cell r="F226">
            <v>-0.91523344000000006</v>
          </cell>
          <cell r="G226">
            <v>-0.59517211999999997</v>
          </cell>
          <cell r="H226">
            <v>-0.25477212000000005</v>
          </cell>
          <cell r="I226">
            <v>-0.17277011999999992</v>
          </cell>
          <cell r="J226">
            <v>-8.0983691199999992</v>
          </cell>
          <cell r="K226">
            <v>-8.825968207999999</v>
          </cell>
          <cell r="L226">
            <v>-8.8343652080000012</v>
          </cell>
          <cell r="M226">
            <v>-8.6703168035000004</v>
          </cell>
          <cell r="N226">
            <v>-242.55711080350002</v>
          </cell>
          <cell r="O226">
            <v>18904.755028803502</v>
          </cell>
          <cell r="P226"/>
          <cell r="Q226" t="str">
            <v>Otros Gastos Nacionales</v>
          </cell>
          <cell r="R226"/>
          <cell r="S226"/>
          <cell r="T226"/>
          <cell r="U226"/>
          <cell r="V226" t="str">
            <v>Gastos que no Reúnen Req. Fisc.</v>
          </cell>
          <cell r="W226"/>
          <cell r="X226"/>
          <cell r="Y226" t="str">
            <v xml:space="preserve">2.3  OTROS INGRESOS Y OTROS GASTOS </v>
          </cell>
        </row>
        <row r="227">
          <cell r="C227">
            <v>0</v>
          </cell>
          <cell r="D227">
            <v>2.3199999999999988E-2</v>
          </cell>
          <cell r="E227">
            <v>3.2366559999999989E-2</v>
          </cell>
          <cell r="F227">
            <v>8.4766559999999963E-2</v>
          </cell>
          <cell r="G227">
            <v>0.40482787999999997</v>
          </cell>
          <cell r="H227">
            <v>0.74522787999999995</v>
          </cell>
          <cell r="I227">
            <v>0.82722988000000008</v>
          </cell>
          <cell r="J227">
            <v>-7.0983691199999992</v>
          </cell>
          <cell r="K227">
            <v>-7.8259682079999981</v>
          </cell>
          <cell r="L227">
            <v>-7.8343652080000004</v>
          </cell>
          <cell r="M227">
            <v>-7.6703168034999996</v>
          </cell>
          <cell r="N227">
            <v>-9.4495188035000002</v>
          </cell>
          <cell r="O227">
            <v>12.445620803500001</v>
          </cell>
          <cell r="P227"/>
          <cell r="Q227"/>
          <cell r="R227"/>
          <cell r="S227"/>
          <cell r="T227"/>
          <cell r="U227"/>
          <cell r="V227"/>
          <cell r="W227"/>
          <cell r="X227"/>
          <cell r="Y227" t="str">
            <v xml:space="preserve">2.3.1  OTROS INGRESOS </v>
          </cell>
        </row>
        <row r="228">
          <cell r="C228">
            <v>0</v>
          </cell>
          <cell r="D228">
            <v>2.3199999999999988E-2</v>
          </cell>
          <cell r="E228">
            <v>3.2366559999999989E-2</v>
          </cell>
          <cell r="F228">
            <v>8.4766559999999963E-2</v>
          </cell>
          <cell r="G228">
            <v>0.40482787999999997</v>
          </cell>
          <cell r="H228">
            <v>0.74522787999999995</v>
          </cell>
          <cell r="I228">
            <v>0.82722988000000008</v>
          </cell>
          <cell r="J228">
            <v>-7.0983691199999992</v>
          </cell>
          <cell r="K228">
            <v>-7.8259682079999981</v>
          </cell>
          <cell r="L228">
            <v>-7.8343652080000004</v>
          </cell>
          <cell r="M228">
            <v>-7.6703168034999996</v>
          </cell>
          <cell r="N228">
            <v>-9.4495188035000002</v>
          </cell>
          <cell r="O228">
            <v>12.445620803500001</v>
          </cell>
          <cell r="P228"/>
          <cell r="Q228"/>
          <cell r="R228"/>
          <cell r="S228"/>
          <cell r="T228"/>
          <cell r="U228"/>
          <cell r="V228"/>
          <cell r="W228"/>
          <cell r="X228"/>
          <cell r="Y228" t="str">
            <v>2.3.1.13 AJUSTE POR SALDOS PEQUEÑOS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233.10759200000001</v>
          </cell>
          <cell r="O229">
            <v>18892.309408000001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 t="str">
            <v xml:space="preserve">2.3.2  OTROS GASTOS 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/>
          <cell r="Q230"/>
          <cell r="R230"/>
          <cell r="S230"/>
          <cell r="T230"/>
          <cell r="U230"/>
          <cell r="V230"/>
          <cell r="W230"/>
          <cell r="X230"/>
          <cell r="Y230" t="str">
            <v>2.3.2.1 OTROS GASTOS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232.10759200000001</v>
          </cell>
          <cell r="O231">
            <v>18891.309408000001</v>
          </cell>
          <cell r="P231"/>
          <cell r="Q231"/>
          <cell r="R231"/>
          <cell r="S231"/>
          <cell r="T231"/>
          <cell r="U231"/>
          <cell r="V231"/>
          <cell r="W231"/>
          <cell r="X231"/>
          <cell r="Y231" t="str">
            <v>2.3.2.7 PERDIDA POR FALTANTES DE INVENTARIO</v>
          </cell>
        </row>
        <row r="232">
          <cell r="C232">
            <v>0</v>
          </cell>
          <cell r="D232">
            <v>6955.4560000000001</v>
          </cell>
          <cell r="E232">
            <v>15123.566037999997</v>
          </cell>
          <cell r="F232">
            <v>11611.798338000001</v>
          </cell>
          <cell r="G232">
            <v>10823.832738000001</v>
          </cell>
          <cell r="H232">
            <v>15323.832738000001</v>
          </cell>
          <cell r="I232">
            <v>21299.603437999998</v>
          </cell>
          <cell r="J232">
            <v>19823.992837999998</v>
          </cell>
          <cell r="K232">
            <v>41568.407737999994</v>
          </cell>
          <cell r="L232">
            <v>46651.329138000001</v>
          </cell>
          <cell r="M232">
            <v>54171.923020995746</v>
          </cell>
          <cell r="N232">
            <v>108936.51172099572</v>
          </cell>
          <cell r="O232">
            <v>68231.266920995724</v>
          </cell>
          <cell r="P232"/>
          <cell r="Q232"/>
          <cell r="R232"/>
          <cell r="S232"/>
          <cell r="T232"/>
          <cell r="U232"/>
          <cell r="V232"/>
          <cell r="W232"/>
          <cell r="X232"/>
          <cell r="Y232" t="str">
            <v xml:space="preserve">2.4  RESULTADO INTEGRAL DE FINANCIAMIENTO 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3250</v>
          </cell>
          <cell r="H233">
            <v>7750</v>
          </cell>
          <cell r="I233">
            <v>12250</v>
          </cell>
          <cell r="J233">
            <v>12250</v>
          </cell>
          <cell r="K233">
            <v>21250</v>
          </cell>
          <cell r="L233">
            <v>25750</v>
          </cell>
          <cell r="M233">
            <v>30250</v>
          </cell>
          <cell r="N233">
            <v>34750</v>
          </cell>
          <cell r="O233">
            <v>39250</v>
          </cell>
          <cell r="P233"/>
          <cell r="Q233" t="str">
            <v>Int. a Cargo (Nac. Partes No Relac.)</v>
          </cell>
          <cell r="R233"/>
          <cell r="S233"/>
          <cell r="T233"/>
          <cell r="U233"/>
          <cell r="V233"/>
          <cell r="W233"/>
          <cell r="X233"/>
          <cell r="Y233" t="str">
            <v xml:space="preserve">2.4.1  INTERESES A CARGO 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3250</v>
          </cell>
          <cell r="H234">
            <v>7750</v>
          </cell>
          <cell r="I234">
            <v>12250</v>
          </cell>
          <cell r="J234">
            <v>12250</v>
          </cell>
          <cell r="K234">
            <v>21250</v>
          </cell>
          <cell r="L234">
            <v>25750</v>
          </cell>
          <cell r="M234">
            <v>30250</v>
          </cell>
          <cell r="N234">
            <v>34750</v>
          </cell>
          <cell r="O234">
            <v>39250</v>
          </cell>
          <cell r="P234"/>
          <cell r="Q234"/>
          <cell r="R234"/>
          <cell r="S234"/>
          <cell r="T234"/>
          <cell r="U234"/>
          <cell r="V234"/>
          <cell r="W234"/>
          <cell r="X234"/>
          <cell r="Y234" t="str">
            <v xml:space="preserve">2.4.1.2  INTERESES A CARGO DE PERSONAS FISICAS 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3250</v>
          </cell>
          <cell r="H235">
            <v>7750</v>
          </cell>
          <cell r="I235">
            <v>12250</v>
          </cell>
          <cell r="J235">
            <v>12250</v>
          </cell>
          <cell r="K235">
            <v>21250</v>
          </cell>
          <cell r="L235">
            <v>25750</v>
          </cell>
          <cell r="M235">
            <v>30250</v>
          </cell>
          <cell r="N235">
            <v>34750</v>
          </cell>
          <cell r="O235">
            <v>39250</v>
          </cell>
          <cell r="P235"/>
          <cell r="Q235"/>
          <cell r="R235"/>
          <cell r="S235"/>
          <cell r="T235"/>
          <cell r="U235"/>
          <cell r="V235"/>
          <cell r="W235"/>
          <cell r="X235"/>
          <cell r="Y235" t="str">
            <v>2.4.1.2.1 INTERESES A CARGO DE PERSONAS FISICAS NACIONAL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0.03</v>
          </cell>
          <cell r="M236">
            <v>0.19</v>
          </cell>
          <cell r="N236">
            <v>0.19</v>
          </cell>
          <cell r="O236">
            <v>0.19</v>
          </cell>
          <cell r="P236" t="str">
            <v>Int. a Favor (Nac. Partes Relac.)</v>
          </cell>
          <cell r="Q236"/>
          <cell r="R236"/>
          <cell r="S236"/>
          <cell r="T236"/>
          <cell r="U236"/>
          <cell r="V236"/>
          <cell r="W236"/>
          <cell r="X236"/>
          <cell r="Y236" t="str">
            <v xml:space="preserve">2.4.2  INTERESES A FAVOR 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0.03</v>
          </cell>
          <cell r="M237">
            <v>0.19</v>
          </cell>
          <cell r="N237">
            <v>0.19</v>
          </cell>
          <cell r="O237">
            <v>0.19</v>
          </cell>
          <cell r="P237"/>
          <cell r="Q237"/>
          <cell r="R237"/>
          <cell r="S237"/>
          <cell r="T237"/>
          <cell r="U237"/>
          <cell r="V237"/>
          <cell r="W237"/>
          <cell r="X237"/>
          <cell r="Y237" t="str">
            <v xml:space="preserve">2.4.2.1  INTERESES A FAVOR BANCARIOS 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0.03</v>
          </cell>
          <cell r="M238">
            <v>0.19</v>
          </cell>
          <cell r="N238">
            <v>0.19</v>
          </cell>
          <cell r="O238">
            <v>0.19</v>
          </cell>
          <cell r="P238"/>
          <cell r="Q238"/>
          <cell r="R238"/>
          <cell r="S238"/>
          <cell r="T238"/>
          <cell r="U238"/>
          <cell r="V238"/>
          <cell r="W238"/>
          <cell r="X238"/>
          <cell r="Y238" t="str">
            <v>2.4.2.1.1 INTERESES A FAVOR BANCARIOS NACIONAL</v>
          </cell>
        </row>
        <row r="239">
          <cell r="C239">
            <v>0</v>
          </cell>
          <cell r="D239">
            <v>6955.4560000000001</v>
          </cell>
          <cell r="E239">
            <v>15123.566037999997</v>
          </cell>
          <cell r="F239">
            <v>11611.798338000001</v>
          </cell>
          <cell r="G239">
            <v>7573.832738000001</v>
          </cell>
          <cell r="H239">
            <v>7573.832738000001</v>
          </cell>
          <cell r="I239">
            <v>9049.6034380000001</v>
          </cell>
          <cell r="J239">
            <v>7573.9928379999983</v>
          </cell>
          <cell r="K239">
            <v>20318.407737999998</v>
          </cell>
          <cell r="L239">
            <v>20901.359138</v>
          </cell>
          <cell r="M239">
            <v>24784.181037999995</v>
          </cell>
          <cell r="N239">
            <v>75484.788537999979</v>
          </cell>
          <cell r="O239">
            <v>31344.193737999987</v>
          </cell>
          <cell r="P239"/>
          <cell r="Q239"/>
          <cell r="R239"/>
          <cell r="S239"/>
          <cell r="T239"/>
          <cell r="U239"/>
          <cell r="V239"/>
          <cell r="W239"/>
          <cell r="X239"/>
          <cell r="Y239" t="str">
            <v xml:space="preserve">2.4.3  FLUCTUACION CAMBIARIA </v>
          </cell>
        </row>
        <row r="240">
          <cell r="C240">
            <v>0</v>
          </cell>
          <cell r="D240">
            <v>6955.4560000000001</v>
          </cell>
          <cell r="E240">
            <v>15218.605799999998</v>
          </cell>
          <cell r="F240">
            <v>15218.605800000001</v>
          </cell>
          <cell r="G240">
            <v>15218.605800000001</v>
          </cell>
          <cell r="H240">
            <v>15218.605800000001</v>
          </cell>
          <cell r="I240">
            <v>16872.2585</v>
          </cell>
          <cell r="J240">
            <v>17176.055499999999</v>
          </cell>
          <cell r="K240">
            <v>29920.470399999998</v>
          </cell>
          <cell r="L240">
            <v>31514.5111</v>
          </cell>
          <cell r="M240">
            <v>36972.423499999997</v>
          </cell>
          <cell r="N240">
            <v>87825.525999999983</v>
          </cell>
          <cell r="O240">
            <v>87825.525999999998</v>
          </cell>
          <cell r="P240"/>
          <cell r="Q240" t="str">
            <v>Pérdida Camb. (Partes No Relac.)</v>
          </cell>
          <cell r="R240"/>
          <cell r="S240"/>
          <cell r="T240"/>
          <cell r="U240"/>
          <cell r="V240"/>
          <cell r="W240"/>
          <cell r="X240"/>
          <cell r="Y240" t="str">
            <v xml:space="preserve">2.4.3.1  PERDIDA CAMBIARIA </v>
          </cell>
        </row>
        <row r="241">
          <cell r="C241">
            <v>0</v>
          </cell>
          <cell r="D241">
            <v>6955.4560000000001</v>
          </cell>
          <cell r="E241">
            <v>15218.605799999998</v>
          </cell>
          <cell r="F241">
            <v>15218.605800000001</v>
          </cell>
          <cell r="G241">
            <v>15218.605800000001</v>
          </cell>
          <cell r="H241">
            <v>15218.605800000001</v>
          </cell>
          <cell r="I241">
            <v>16872.2585</v>
          </cell>
          <cell r="J241">
            <v>17176.055499999999</v>
          </cell>
          <cell r="K241">
            <v>29920.470399999998</v>
          </cell>
          <cell r="L241">
            <v>31514.5111</v>
          </cell>
          <cell r="M241">
            <v>36972.423499999997</v>
          </cell>
          <cell r="N241">
            <v>87825.525999999983</v>
          </cell>
          <cell r="O241">
            <v>87825.525999999998</v>
          </cell>
          <cell r="P241"/>
          <cell r="Q241"/>
          <cell r="R241"/>
          <cell r="S241"/>
          <cell r="T241"/>
          <cell r="U241"/>
          <cell r="V241"/>
          <cell r="W241"/>
          <cell r="X241"/>
          <cell r="Y241" t="str">
            <v>2.4.3.1.1 PERDIDA CAMBIARIA</v>
          </cell>
        </row>
        <row r="242">
          <cell r="C242">
            <v>0</v>
          </cell>
          <cell r="D242">
            <v>0</v>
          </cell>
          <cell r="E242">
            <v>95.039761999999996</v>
          </cell>
          <cell r="F242">
            <v>3606.8074619999998</v>
          </cell>
          <cell r="G242">
            <v>7644.7730620000002</v>
          </cell>
          <cell r="H242">
            <v>7644.7730620000002</v>
          </cell>
          <cell r="I242">
            <v>7822.6550619999998</v>
          </cell>
          <cell r="J242">
            <v>9602.0626620000003</v>
          </cell>
          <cell r="K242">
            <v>9602.0626620000003</v>
          </cell>
          <cell r="L242">
            <v>10613.151962</v>
          </cell>
          <cell r="M242">
            <v>12188.242462</v>
          </cell>
          <cell r="N242">
            <v>12340.737462000001</v>
          </cell>
          <cell r="O242">
            <v>56481.332262000011</v>
          </cell>
          <cell r="P242" t="str">
            <v>Ganancia Camb. (Partes No Relac.)</v>
          </cell>
          <cell r="Q242"/>
          <cell r="R242"/>
          <cell r="S242"/>
          <cell r="T242"/>
          <cell r="U242"/>
          <cell r="V242"/>
          <cell r="W242"/>
          <cell r="X242"/>
          <cell r="Y242" t="str">
            <v xml:space="preserve">2.4.3.2  GANANCIA CAMBIARIA </v>
          </cell>
        </row>
        <row r="243">
          <cell r="C243">
            <v>0</v>
          </cell>
          <cell r="D243">
            <v>0</v>
          </cell>
          <cell r="E243">
            <v>95.039761999999996</v>
          </cell>
          <cell r="F243">
            <v>3606.8074619999998</v>
          </cell>
          <cell r="G243">
            <v>7644.7730620000002</v>
          </cell>
          <cell r="H243">
            <v>7644.7730620000002</v>
          </cell>
          <cell r="I243">
            <v>7822.6550619999998</v>
          </cell>
          <cell r="J243">
            <v>9602.0626620000003</v>
          </cell>
          <cell r="K243">
            <v>9602.0626620000003</v>
          </cell>
          <cell r="L243">
            <v>10613.151962</v>
          </cell>
          <cell r="M243">
            <v>12188.242462</v>
          </cell>
          <cell r="N243">
            <v>12340.737462000001</v>
          </cell>
          <cell r="O243">
            <v>56481.332262000011</v>
          </cell>
          <cell r="P243"/>
          <cell r="Q243"/>
          <cell r="R243"/>
          <cell r="S243"/>
          <cell r="T243"/>
          <cell r="U243"/>
          <cell r="V243"/>
          <cell r="W243"/>
          <cell r="X243"/>
          <cell r="Y243" t="str">
            <v>2.4.3.2.1 GANANCIA CAMBIARIA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-862.06801700425058</v>
          </cell>
          <cell r="N244">
            <v>-1298.086817004254</v>
          </cell>
          <cell r="O244">
            <v>-2362.7368170042541</v>
          </cell>
          <cell r="P244"/>
          <cell r="Q244"/>
          <cell r="R244"/>
          <cell r="S244"/>
          <cell r="T244"/>
          <cell r="U244"/>
          <cell r="V244"/>
          <cell r="W244"/>
          <cell r="X244"/>
          <cell r="Y244" t="str">
            <v xml:space="preserve">2.4.6  OTROS CONCEPTOS FINANCIEROS 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862.06801700425058</v>
          </cell>
          <cell r="N245">
            <v>1298.086817004254</v>
          </cell>
          <cell r="O245">
            <v>2362.7368170042541</v>
          </cell>
          <cell r="P245"/>
          <cell r="Q245"/>
          <cell r="R245"/>
          <cell r="S245"/>
          <cell r="T245"/>
          <cell r="U245"/>
          <cell r="V245"/>
          <cell r="W245"/>
          <cell r="X245"/>
          <cell r="Y245" t="str">
            <v xml:space="preserve">2.4.6.2  OTROS CONCEPTOS FINANCIEROS A FAVOR 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862.06801700425058</v>
          </cell>
          <cell r="N246">
            <v>1298.086817004254</v>
          </cell>
          <cell r="O246">
            <v>2362.7368170042541</v>
          </cell>
          <cell r="P246" t="str">
            <v>Otros Productos Nacionales</v>
          </cell>
          <cell r="Q246"/>
          <cell r="R246"/>
          <cell r="S246"/>
          <cell r="T246"/>
          <cell r="U246"/>
          <cell r="V246"/>
          <cell r="W246"/>
          <cell r="X246"/>
          <cell r="Y246" t="str">
            <v>2.4.6.2.2 DESCUENTO SOBRE COMPRAS COMERCIAL</v>
          </cell>
        </row>
        <row r="247">
          <cell r="C247">
            <v>933681.14843000006</v>
          </cell>
          <cell r="D247">
            <v>1144707.164569</v>
          </cell>
          <cell r="E247">
            <v>1179681.217007</v>
          </cell>
          <cell r="F247">
            <v>1156786.6177069999</v>
          </cell>
          <cell r="G247">
            <v>1246124.272507</v>
          </cell>
          <cell r="H247">
            <v>1487726.4149069998</v>
          </cell>
          <cell r="I247">
            <v>2006436.5722747701</v>
          </cell>
          <cell r="J247">
            <v>2752844.5301970048</v>
          </cell>
          <cell r="K247">
            <v>2980414.6049340041</v>
          </cell>
          <cell r="L247">
            <v>2982747.1275370051</v>
          </cell>
          <cell r="M247">
            <v>3587940.3675061255</v>
          </cell>
          <cell r="N247">
            <v>4232760.2865361292</v>
          </cell>
          <cell r="O247">
            <v>4623013.8847283805</v>
          </cell>
          <cell r="P247"/>
          <cell r="Q247"/>
          <cell r="R247"/>
          <cell r="S247"/>
          <cell r="T247"/>
          <cell r="U247"/>
          <cell r="V247"/>
          <cell r="W247"/>
          <cell r="X247"/>
          <cell r="Y247" t="str">
            <v xml:space="preserve"> &lt;div align="right"&gt; TOTALES &lt;/div&gt;</v>
          </cell>
        </row>
        <row r="248"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 t="str">
            <v xml:space="preserve"> </v>
          </cell>
        </row>
        <row r="249"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 t="str">
            <v xml:space="preserve"> </v>
          </cell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 t="str">
            <v xml:space="preserve"> 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 t="str">
            <v xml:space="preserve"> </v>
          </cell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 t="str">
            <v xml:space="preserve"> </v>
          </cell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 t="str">
            <v xml:space="preserve"> </v>
          </cell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 t="str">
            <v xml:space="preserve"> </v>
          </cell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 t="str">
            <v xml:space="preserve"> </v>
          </cell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 t="str">
            <v xml:space="preserve"> </v>
          </cell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 t="str">
            <v xml:space="preserve"> </v>
          </cell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 t="str">
            <v xml:space="preserve"> </v>
          </cell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 t="str">
            <v xml:space="preserve"> </v>
          </cell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 t="str">
            <v xml:space="preserve"> </v>
          </cell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 t="str">
            <v xml:space="preserve"> </v>
          </cell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 t="str">
            <v xml:space="preserve"> </v>
          </cell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 t="str">
            <v xml:space="preserve"> </v>
          </cell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 t="str">
            <v xml:space="preserve"> </v>
          </cell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 t="str">
            <v xml:space="preserve"> </v>
          </cell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 t="str">
            <v xml:space="preserve"> </v>
          </cell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 t="str">
            <v xml:space="preserve"> </v>
          </cell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 t="str">
            <v xml:space="preserve"> </v>
          </cell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 t="str">
            <v xml:space="preserve"> </v>
          </cell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 t="str">
            <v xml:space="preserve"> </v>
          </cell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 t="str">
            <v xml:space="preserve"> </v>
          </cell>
        </row>
        <row r="272"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 t="str">
            <v xml:space="preserve"> </v>
          </cell>
        </row>
        <row r="273"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 t="str">
            <v xml:space="preserve"> </v>
          </cell>
        </row>
        <row r="274"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 t="str">
            <v xml:space="preserve"> </v>
          </cell>
        </row>
        <row r="275"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 t="str">
            <v xml:space="preserve"> </v>
          </cell>
        </row>
        <row r="276"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 t="str">
            <v xml:space="preserve"> 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 t="str">
            <v xml:space="preserve"> </v>
          </cell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 t="str">
            <v xml:space="preserve"> </v>
          </cell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 t="str">
            <v xml:space="preserve"> </v>
          </cell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 t="str">
            <v xml:space="preserve"> </v>
          </cell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 t="str">
            <v xml:space="preserve"> </v>
          </cell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 t="str">
            <v xml:space="preserve"> </v>
          </cell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 t="str">
            <v xml:space="preserve"> </v>
          </cell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 t="str">
            <v xml:space="preserve"> </v>
          </cell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 t="str">
            <v xml:space="preserve"> </v>
          </cell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 t="str">
            <v xml:space="preserve"> </v>
          </cell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 t="str">
            <v xml:space="preserve"> </v>
          </cell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 t="str">
            <v xml:space="preserve"> </v>
          </cell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 t="str">
            <v xml:space="preserve"> </v>
          </cell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 t="str">
            <v xml:space="preserve"> </v>
          </cell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 t="str">
            <v xml:space="preserve"> </v>
          </cell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 t="str">
            <v xml:space="preserve"> </v>
          </cell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 t="str">
            <v xml:space="preserve"> </v>
          </cell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 t="str">
            <v xml:space="preserve"> </v>
          </cell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 t="str">
            <v xml:space="preserve"> </v>
          </cell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 t="str">
            <v xml:space="preserve"> </v>
          </cell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 t="str">
            <v xml:space="preserve"> </v>
          </cell>
        </row>
        <row r="298"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 t="str">
            <v xml:space="preserve"> </v>
          </cell>
        </row>
        <row r="299"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 t="str">
            <v xml:space="preserve"> </v>
          </cell>
        </row>
        <row r="300"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 t="str">
            <v xml:space="preserve"> </v>
          </cell>
        </row>
        <row r="301"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 t="str">
            <v xml:space="preserve"> </v>
          </cell>
        </row>
        <row r="302"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 t="str">
            <v xml:space="preserve"> 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 t="str">
            <v xml:space="preserve"> </v>
          </cell>
        </row>
        <row r="304"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 t="str">
            <v xml:space="preserve"> 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 t="str">
            <v xml:space="preserve"> </v>
          </cell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 t="str">
            <v xml:space="preserve"> </v>
          </cell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 t="str">
            <v xml:space="preserve"> </v>
          </cell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 t="str">
            <v xml:space="preserve"> </v>
          </cell>
        </row>
        <row r="309"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 t="str">
            <v xml:space="preserve"> </v>
          </cell>
        </row>
        <row r="310"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 t="str">
            <v xml:space="preserve"> </v>
          </cell>
        </row>
        <row r="311"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 t="str">
            <v xml:space="preserve"> </v>
          </cell>
        </row>
        <row r="312"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 t="str">
            <v xml:space="preserve"> </v>
          </cell>
        </row>
        <row r="313"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 t="str">
            <v xml:space="preserve"> </v>
          </cell>
        </row>
        <row r="314"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 t="str">
            <v xml:space="preserve"> </v>
          </cell>
        </row>
        <row r="315"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 t="str">
            <v xml:space="preserve"> 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 t="str">
            <v xml:space="preserve"> </v>
          </cell>
        </row>
        <row r="317"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 t="str">
            <v xml:space="preserve"> </v>
          </cell>
        </row>
        <row r="318"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 t="str">
            <v xml:space="preserve"> 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 t="str">
            <v xml:space="preserve"> </v>
          </cell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 t="str">
            <v xml:space="preserve"> </v>
          </cell>
        </row>
        <row r="321"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 t="str">
            <v xml:space="preserve"> </v>
          </cell>
        </row>
        <row r="322"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 t="str">
            <v xml:space="preserve"> </v>
          </cell>
        </row>
        <row r="323"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 t="str">
            <v xml:space="preserve"> </v>
          </cell>
        </row>
        <row r="324"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 t="str">
            <v xml:space="preserve"> </v>
          </cell>
        </row>
        <row r="325"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 t="str">
            <v xml:space="preserve"> </v>
          </cell>
        </row>
        <row r="326"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 t="str">
            <v xml:space="preserve"> </v>
          </cell>
        </row>
        <row r="327"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 t="str">
            <v xml:space="preserve"> </v>
          </cell>
        </row>
        <row r="328"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 t="str">
            <v xml:space="preserve"> 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 t="str">
            <v xml:space="preserve"> </v>
          </cell>
        </row>
        <row r="330"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 t="str">
            <v xml:space="preserve"> </v>
          </cell>
        </row>
        <row r="331"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 t="str">
            <v xml:space="preserve"> 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 t="str">
            <v xml:space="preserve"> </v>
          </cell>
        </row>
        <row r="333"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 t="str">
            <v xml:space="preserve"> </v>
          </cell>
        </row>
        <row r="334"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 t="str">
            <v xml:space="preserve"> </v>
          </cell>
        </row>
        <row r="335"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 t="str">
            <v xml:space="preserve"> </v>
          </cell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 t="str">
            <v xml:space="preserve"> </v>
          </cell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 t="str">
            <v xml:space="preserve"> </v>
          </cell>
        </row>
        <row r="338"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 t="str">
            <v xml:space="preserve"> </v>
          </cell>
        </row>
        <row r="339"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 t="str">
            <v xml:space="preserve"> </v>
          </cell>
        </row>
        <row r="340"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 t="str">
            <v xml:space="preserve"> </v>
          </cell>
        </row>
        <row r="341"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 t="str">
            <v xml:space="preserve"> </v>
          </cell>
        </row>
        <row r="342"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 t="str">
            <v xml:space="preserve"> </v>
          </cell>
        </row>
        <row r="343"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 t="str">
            <v xml:space="preserve"> </v>
          </cell>
        </row>
        <row r="344"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 t="str">
            <v xml:space="preserve"> </v>
          </cell>
        </row>
        <row r="345"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 t="str">
            <v xml:space="preserve"> </v>
          </cell>
        </row>
        <row r="346"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 t="str">
            <v xml:space="preserve"> </v>
          </cell>
        </row>
        <row r="347"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 t="str">
            <v xml:space="preserve"> </v>
          </cell>
        </row>
        <row r="348"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 t="str">
            <v xml:space="preserve"> </v>
          </cell>
        </row>
        <row r="349"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 t="str">
            <v xml:space="preserve"> </v>
          </cell>
        </row>
        <row r="350"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 t="str">
            <v xml:space="preserve"> </v>
          </cell>
        </row>
        <row r="351"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 t="str">
            <v xml:space="preserve"> </v>
          </cell>
        </row>
        <row r="352"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 t="str">
            <v xml:space="preserve"> </v>
          </cell>
        </row>
        <row r="353"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 t="str">
            <v xml:space="preserve"> </v>
          </cell>
        </row>
        <row r="354"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 t="str">
            <v xml:space="preserve"> </v>
          </cell>
        </row>
        <row r="355"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 t="str">
            <v xml:space="preserve"> </v>
          </cell>
        </row>
        <row r="356"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 t="str">
            <v xml:space="preserve"> </v>
          </cell>
        </row>
        <row r="357"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 t="str">
            <v xml:space="preserve"> </v>
          </cell>
        </row>
        <row r="358"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 t="str">
            <v xml:space="preserve"> </v>
          </cell>
        </row>
        <row r="359"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 t="str">
            <v xml:space="preserve"> </v>
          </cell>
        </row>
        <row r="360"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 t="str">
            <v xml:space="preserve"> </v>
          </cell>
        </row>
        <row r="361"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 t="str">
            <v xml:space="preserve"> </v>
          </cell>
        </row>
        <row r="362"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 t="str">
            <v xml:space="preserve"> </v>
          </cell>
        </row>
        <row r="363"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 t="str">
            <v xml:space="preserve"> </v>
          </cell>
        </row>
        <row r="364"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 t="str">
            <v xml:space="preserve"> </v>
          </cell>
        </row>
        <row r="365"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 t="str">
            <v xml:space="preserve"> </v>
          </cell>
        </row>
        <row r="366"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 t="str">
            <v xml:space="preserve"> </v>
          </cell>
        </row>
        <row r="367"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 t="str">
            <v xml:space="preserve"> </v>
          </cell>
        </row>
        <row r="368"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 t="str">
            <v xml:space="preserve"> </v>
          </cell>
        </row>
        <row r="369"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 t="str">
            <v xml:space="preserve"> </v>
          </cell>
        </row>
        <row r="370"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 t="str">
            <v xml:space="preserve"> </v>
          </cell>
        </row>
        <row r="371"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 t="str">
            <v xml:space="preserve"> </v>
          </cell>
        </row>
        <row r="372"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 t="str">
            <v xml:space="preserve"> </v>
          </cell>
        </row>
        <row r="373"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 t="str">
            <v xml:space="preserve"> </v>
          </cell>
        </row>
        <row r="374"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 t="str">
            <v xml:space="preserve"> </v>
          </cell>
        </row>
        <row r="375"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 t="str">
            <v xml:space="preserve"> </v>
          </cell>
        </row>
        <row r="376"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 t="str">
            <v xml:space="preserve"> </v>
          </cell>
        </row>
        <row r="377"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 t="str">
            <v xml:space="preserve"> </v>
          </cell>
        </row>
        <row r="378"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 t="str">
            <v xml:space="preserve"> </v>
          </cell>
        </row>
        <row r="379"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 t="str">
            <v xml:space="preserve"> </v>
          </cell>
        </row>
        <row r="380"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 t="str">
            <v xml:space="preserve"> </v>
          </cell>
        </row>
        <row r="381"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 t="str">
            <v xml:space="preserve"> </v>
          </cell>
        </row>
        <row r="382"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 t="str">
            <v xml:space="preserve"> </v>
          </cell>
        </row>
        <row r="383"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 t="str">
            <v xml:space="preserve"> </v>
          </cell>
        </row>
        <row r="384"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 t="str">
            <v xml:space="preserve"> </v>
          </cell>
        </row>
        <row r="385"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 t="str">
            <v xml:space="preserve"> </v>
          </cell>
        </row>
        <row r="386"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 t="str">
            <v xml:space="preserve"> </v>
          </cell>
        </row>
        <row r="387"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 t="str">
            <v xml:space="preserve"> </v>
          </cell>
        </row>
        <row r="388"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 t="str">
            <v xml:space="preserve"> </v>
          </cell>
        </row>
        <row r="389"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 t="str">
            <v xml:space="preserve"> </v>
          </cell>
        </row>
        <row r="390"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 t="str">
            <v xml:space="preserve"> </v>
          </cell>
        </row>
        <row r="391"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 t="str">
            <v xml:space="preserve"> </v>
          </cell>
        </row>
        <row r="392"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 t="str">
            <v xml:space="preserve"> </v>
          </cell>
        </row>
        <row r="393"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 t="str">
            <v xml:space="preserve"> </v>
          </cell>
        </row>
        <row r="394"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 t="str">
            <v xml:space="preserve"> </v>
          </cell>
        </row>
        <row r="395"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 t="str">
            <v xml:space="preserve"> </v>
          </cell>
        </row>
        <row r="396"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 t="str">
            <v xml:space="preserve"> </v>
          </cell>
        </row>
        <row r="397"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 t="str">
            <v xml:space="preserve"> </v>
          </cell>
        </row>
        <row r="398"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 t="str">
            <v xml:space="preserve"> </v>
          </cell>
        </row>
        <row r="399"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 t="str">
            <v xml:space="preserve"> </v>
          </cell>
        </row>
        <row r="400"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 t="str">
            <v xml:space="preserve"> </v>
          </cell>
        </row>
        <row r="401"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 t="str">
            <v xml:space="preserve"> </v>
          </cell>
        </row>
        <row r="402"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 t="str">
            <v xml:space="preserve"> </v>
          </cell>
        </row>
        <row r="403"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 t="str">
            <v xml:space="preserve"> </v>
          </cell>
        </row>
        <row r="404"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 t="str">
            <v xml:space="preserve"> </v>
          </cell>
        </row>
        <row r="405"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 t="str">
            <v xml:space="preserve"> </v>
          </cell>
        </row>
        <row r="406"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 t="str">
            <v xml:space="preserve"> </v>
          </cell>
        </row>
        <row r="407"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 t="str">
            <v xml:space="preserve"> </v>
          </cell>
        </row>
        <row r="408"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 t="str">
            <v xml:space="preserve"> </v>
          </cell>
        </row>
        <row r="409"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 t="str">
            <v xml:space="preserve"> </v>
          </cell>
        </row>
        <row r="410"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 t="str">
            <v xml:space="preserve"> </v>
          </cell>
        </row>
        <row r="411"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 t="str">
            <v xml:space="preserve"> </v>
          </cell>
        </row>
        <row r="412"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 t="str">
            <v xml:space="preserve"> </v>
          </cell>
        </row>
        <row r="413"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 t="str">
            <v xml:space="preserve"> </v>
          </cell>
        </row>
        <row r="414"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 t="str">
            <v xml:space="preserve"> </v>
          </cell>
        </row>
        <row r="415"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 t="str">
            <v xml:space="preserve"> </v>
          </cell>
        </row>
        <row r="416"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 t="str">
            <v xml:space="preserve"> </v>
          </cell>
        </row>
        <row r="417"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 t="str">
            <v xml:space="preserve"> </v>
          </cell>
        </row>
        <row r="418"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 t="str">
            <v xml:space="preserve"> </v>
          </cell>
        </row>
        <row r="419"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 t="str">
            <v xml:space="preserve"> </v>
          </cell>
        </row>
        <row r="420"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 t="str">
            <v xml:space="preserve"> </v>
          </cell>
        </row>
        <row r="421"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 t="str">
            <v xml:space="preserve"> </v>
          </cell>
        </row>
        <row r="422"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 t="str">
            <v xml:space="preserve"> </v>
          </cell>
        </row>
        <row r="423"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 t="str">
            <v xml:space="preserve"> </v>
          </cell>
        </row>
        <row r="424"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 t="str">
            <v xml:space="preserve"> </v>
          </cell>
        </row>
        <row r="425"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 t="str">
            <v xml:space="preserve"> </v>
          </cell>
        </row>
        <row r="426"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 t="str">
            <v xml:space="preserve"> </v>
          </cell>
        </row>
        <row r="427"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 t="str">
            <v xml:space="preserve"> </v>
          </cell>
        </row>
        <row r="428"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 t="str">
            <v xml:space="preserve"> </v>
          </cell>
        </row>
        <row r="429"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 t="str">
            <v xml:space="preserve"> </v>
          </cell>
        </row>
        <row r="430"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 t="str">
            <v xml:space="preserve"> </v>
          </cell>
        </row>
        <row r="431"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 t="str">
            <v xml:space="preserve"> </v>
          </cell>
        </row>
        <row r="432"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 t="str">
            <v xml:space="preserve"> </v>
          </cell>
        </row>
        <row r="433"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 t="str">
            <v xml:space="preserve"> </v>
          </cell>
        </row>
        <row r="434"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 t="str">
            <v xml:space="preserve"> </v>
          </cell>
        </row>
        <row r="435"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 t="str">
            <v xml:space="preserve"> 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 t="str">
            <v xml:space="preserve"> </v>
          </cell>
        </row>
        <row r="437"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 t="str">
            <v xml:space="preserve"> </v>
          </cell>
        </row>
        <row r="438"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 t="str">
            <v xml:space="preserve"> </v>
          </cell>
        </row>
        <row r="439"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 t="str">
            <v xml:space="preserve"> </v>
          </cell>
        </row>
        <row r="440"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 t="str">
            <v xml:space="preserve"> </v>
          </cell>
        </row>
        <row r="441"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 t="str">
            <v xml:space="preserve"> </v>
          </cell>
        </row>
        <row r="442"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 t="str">
            <v xml:space="preserve"> </v>
          </cell>
        </row>
        <row r="443"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 t="str">
            <v xml:space="preserve"> </v>
          </cell>
        </row>
        <row r="444"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 xml:space="preserve"> </v>
          </cell>
        </row>
        <row r="445"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 t="str">
            <v xml:space="preserve"> </v>
          </cell>
        </row>
        <row r="446"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 t="str">
            <v xml:space="preserve"> </v>
          </cell>
        </row>
        <row r="447"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 t="str">
            <v xml:space="preserve"> </v>
          </cell>
        </row>
        <row r="448"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 t="str">
            <v xml:space="preserve"> </v>
          </cell>
        </row>
        <row r="449"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 t="str">
            <v xml:space="preserve"> </v>
          </cell>
        </row>
        <row r="450"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 t="str">
            <v xml:space="preserve"> </v>
          </cell>
        </row>
        <row r="451"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 t="str">
            <v xml:space="preserve"> </v>
          </cell>
        </row>
        <row r="452"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 t="str">
            <v xml:space="preserve"> </v>
          </cell>
        </row>
        <row r="453"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 t="str">
            <v xml:space="preserve"> </v>
          </cell>
        </row>
        <row r="454"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 t="str">
            <v xml:space="preserve"> </v>
          </cell>
        </row>
        <row r="455"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 t="str">
            <v xml:space="preserve"> </v>
          </cell>
        </row>
        <row r="456"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 t="str">
            <v xml:space="preserve"> </v>
          </cell>
        </row>
        <row r="457"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 t="str">
            <v xml:space="preserve"> </v>
          </cell>
        </row>
        <row r="458"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 t="str">
            <v xml:space="preserve"> </v>
          </cell>
        </row>
        <row r="459"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 t="str">
            <v xml:space="preserve"> </v>
          </cell>
        </row>
        <row r="460"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 t="str">
            <v xml:space="preserve"> </v>
          </cell>
        </row>
        <row r="461"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 t="str">
            <v xml:space="preserve"> </v>
          </cell>
        </row>
        <row r="462"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 t="str">
            <v xml:space="preserve"> </v>
          </cell>
        </row>
        <row r="463"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 t="str">
            <v xml:space="preserve"> </v>
          </cell>
        </row>
        <row r="464"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 t="str">
            <v xml:space="preserve"> </v>
          </cell>
        </row>
        <row r="465"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 t="str">
            <v xml:space="preserve"> </v>
          </cell>
        </row>
        <row r="466"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 t="str">
            <v xml:space="preserve"> </v>
          </cell>
        </row>
        <row r="467"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 t="str">
            <v xml:space="preserve"> </v>
          </cell>
        </row>
        <row r="468"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 t="str">
            <v xml:space="preserve"> </v>
          </cell>
        </row>
        <row r="469"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 t="str">
            <v xml:space="preserve"> </v>
          </cell>
        </row>
        <row r="470"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 t="str">
            <v xml:space="preserve"> </v>
          </cell>
        </row>
        <row r="471"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 t="str">
            <v xml:space="preserve"> </v>
          </cell>
        </row>
        <row r="472"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 t="str">
            <v xml:space="preserve"> </v>
          </cell>
        </row>
        <row r="473"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 t="str">
            <v xml:space="preserve"> </v>
          </cell>
        </row>
        <row r="474"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 t="str">
            <v xml:space="preserve"> </v>
          </cell>
        </row>
        <row r="475"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 t="str">
            <v xml:space="preserve"> </v>
          </cell>
        </row>
        <row r="476"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 t="str">
            <v xml:space="preserve"> </v>
          </cell>
        </row>
        <row r="477"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 t="str">
            <v xml:space="preserve"> </v>
          </cell>
        </row>
        <row r="478"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 t="str">
            <v xml:space="preserve"> </v>
          </cell>
        </row>
        <row r="479"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 t="str">
            <v xml:space="preserve"> </v>
          </cell>
        </row>
        <row r="480"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 t="str">
            <v xml:space="preserve"> </v>
          </cell>
        </row>
        <row r="481"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 t="str">
            <v xml:space="preserve"> 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 t="str">
            <v xml:space="preserve"> </v>
          </cell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 t="str">
            <v xml:space="preserve"> </v>
          </cell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 t="str">
            <v xml:space="preserve"> </v>
          </cell>
        </row>
        <row r="485"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 t="str">
            <v xml:space="preserve"> </v>
          </cell>
        </row>
        <row r="486"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 t="str">
            <v xml:space="preserve"> </v>
          </cell>
        </row>
        <row r="487"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 t="str">
            <v xml:space="preserve"> </v>
          </cell>
        </row>
        <row r="488"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 t="str">
            <v xml:space="preserve"> </v>
          </cell>
        </row>
        <row r="489"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 t="str">
            <v xml:space="preserve"> </v>
          </cell>
        </row>
        <row r="490"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 t="str">
            <v xml:space="preserve"> </v>
          </cell>
        </row>
        <row r="491"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 t="str">
            <v xml:space="preserve"> </v>
          </cell>
        </row>
        <row r="492"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 t="str">
            <v xml:space="preserve"> </v>
          </cell>
        </row>
        <row r="493"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 t="str">
            <v xml:space="preserve"> </v>
          </cell>
        </row>
        <row r="494"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 t="str">
            <v xml:space="preserve"> </v>
          </cell>
        </row>
        <row r="495"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 t="str">
            <v xml:space="preserve"> </v>
          </cell>
        </row>
        <row r="496"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 t="str">
            <v xml:space="preserve"> </v>
          </cell>
        </row>
        <row r="497"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 t="str">
            <v xml:space="preserve"> </v>
          </cell>
        </row>
        <row r="498"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 t="str">
            <v xml:space="preserve"> </v>
          </cell>
        </row>
        <row r="499"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 t="str">
            <v xml:space="preserve"> </v>
          </cell>
        </row>
        <row r="500"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 t="str">
            <v xml:space="preserve"> </v>
          </cell>
        </row>
        <row r="501"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 t="str">
            <v xml:space="preserve"> </v>
          </cell>
        </row>
        <row r="502"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 t="str">
            <v xml:space="preserve"> </v>
          </cell>
        </row>
        <row r="503"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 t="str">
            <v xml:space="preserve"> </v>
          </cell>
        </row>
        <row r="504"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 t="str">
            <v xml:space="preserve"> </v>
          </cell>
        </row>
        <row r="505"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 t="str">
            <v xml:space="preserve"> </v>
          </cell>
        </row>
        <row r="506"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 t="str">
            <v xml:space="preserve"> </v>
          </cell>
        </row>
        <row r="507"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 t="str">
            <v xml:space="preserve"> 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 t="str">
            <v xml:space="preserve"> </v>
          </cell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 t="str">
            <v xml:space="preserve"> </v>
          </cell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 t="str">
            <v xml:space="preserve"> </v>
          </cell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 t="str">
            <v xml:space="preserve"> </v>
          </cell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 t="str">
            <v xml:space="preserve"> </v>
          </cell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 t="str">
            <v xml:space="preserve"> </v>
          </cell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 t="str">
            <v xml:space="preserve"> </v>
          </cell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 t="str">
            <v xml:space="preserve"> </v>
          </cell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 t="str">
            <v xml:space="preserve"> </v>
          </cell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 t="str">
            <v xml:space="preserve"> </v>
          </cell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 t="str">
            <v xml:space="preserve"> </v>
          </cell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 t="str">
            <v xml:space="preserve"> </v>
          </cell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 t="str">
            <v xml:space="preserve"> </v>
          </cell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 t="str">
            <v xml:space="preserve"> </v>
          </cell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 t="str">
            <v xml:space="preserve"> </v>
          </cell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 t="str">
            <v xml:space="preserve"> </v>
          </cell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 t="str">
            <v xml:space="preserve"> </v>
          </cell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 t="str">
            <v xml:space="preserve"> </v>
          </cell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 t="str">
            <v xml:space="preserve"> </v>
          </cell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 t="str">
            <v xml:space="preserve"> </v>
          </cell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 t="str">
            <v xml:space="preserve"> </v>
          </cell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 t="str">
            <v xml:space="preserve"> </v>
          </cell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 t="str">
            <v xml:space="preserve"> </v>
          </cell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 t="str">
            <v xml:space="preserve"> </v>
          </cell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 t="str">
            <v xml:space="preserve"> </v>
          </cell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 t="str">
            <v xml:space="preserve"> </v>
          </cell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 t="str">
            <v xml:space="preserve"> </v>
          </cell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 t="str">
            <v xml:space="preserve"> </v>
          </cell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 t="str">
            <v xml:space="preserve"> </v>
          </cell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 t="str">
            <v xml:space="preserve"> </v>
          </cell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 t="str">
            <v xml:space="preserve"> </v>
          </cell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 t="str">
            <v xml:space="preserve"> </v>
          </cell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 t="str">
            <v xml:space="preserve"> </v>
          </cell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 t="str">
            <v xml:space="preserve"> </v>
          </cell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 t="str">
            <v xml:space="preserve"> </v>
          </cell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 t="str">
            <v xml:space="preserve"> </v>
          </cell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 t="str">
            <v xml:space="preserve"> </v>
          </cell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 t="str">
            <v xml:space="preserve"> </v>
          </cell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 t="str">
            <v xml:space="preserve"> </v>
          </cell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 t="str">
            <v xml:space="preserve"> </v>
          </cell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 t="str">
            <v xml:space="preserve"> </v>
          </cell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 t="str">
            <v xml:space="preserve"> </v>
          </cell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 t="str">
            <v xml:space="preserve"> </v>
          </cell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 t="str">
            <v xml:space="preserve"> </v>
          </cell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 t="str">
            <v xml:space="preserve"> </v>
          </cell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 t="str">
            <v xml:space="preserve"> </v>
          </cell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 t="str">
            <v xml:space="preserve"> </v>
          </cell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 t="str">
            <v xml:space="preserve"> </v>
          </cell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 t="str">
            <v xml:space="preserve"> </v>
          </cell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 t="str">
            <v xml:space="preserve"> </v>
          </cell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 t="str">
            <v xml:space="preserve"> </v>
          </cell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 t="str">
            <v xml:space="preserve"> </v>
          </cell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 t="str">
            <v xml:space="preserve"> </v>
          </cell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 t="str">
            <v xml:space="preserve"> </v>
          </cell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 t="str">
            <v xml:space="preserve"> </v>
          </cell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 t="str">
            <v xml:space="preserve"> </v>
          </cell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 t="str">
            <v xml:space="preserve"> </v>
          </cell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 t="str">
            <v xml:space="preserve"> </v>
          </cell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 t="str">
            <v xml:space="preserve"> </v>
          </cell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 t="str">
            <v xml:space="preserve"> </v>
          </cell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 t="str">
            <v xml:space="preserve"> </v>
          </cell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 t="str">
            <v xml:space="preserve"> </v>
          </cell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 t="str">
            <v xml:space="preserve"> </v>
          </cell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 t="str">
            <v xml:space="preserve"> </v>
          </cell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 t="str">
            <v xml:space="preserve"> </v>
          </cell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 t="str">
            <v xml:space="preserve"> </v>
          </cell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 t="str">
            <v xml:space="preserve"> </v>
          </cell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 t="str">
            <v xml:space="preserve"> </v>
          </cell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 t="str">
            <v xml:space="preserve"> </v>
          </cell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 t="str">
            <v xml:space="preserve"> </v>
          </cell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 t="str">
            <v xml:space="preserve"> </v>
          </cell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 t="str">
            <v xml:space="preserve"> </v>
          </cell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 t="str">
            <v xml:space="preserve"> </v>
          </cell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 t="str">
            <v xml:space="preserve"> </v>
          </cell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 t="str">
            <v xml:space="preserve"> </v>
          </cell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 t="str">
            <v xml:space="preserve"> </v>
          </cell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 t="str">
            <v xml:space="preserve"> </v>
          </cell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 t="str">
            <v xml:space="preserve"> </v>
          </cell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 t="str">
            <v xml:space="preserve"> </v>
          </cell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 t="str">
            <v xml:space="preserve"> </v>
          </cell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 t="str">
            <v xml:space="preserve"> </v>
          </cell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 t="str">
            <v xml:space="preserve"> </v>
          </cell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 t="str">
            <v xml:space="preserve"> </v>
          </cell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 t="str">
            <v xml:space="preserve"> </v>
          </cell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 t="str">
            <v xml:space="preserve"> </v>
          </cell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 t="str">
            <v xml:space="preserve"> </v>
          </cell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 t="str">
            <v xml:space="preserve"> </v>
          </cell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 t="str">
            <v xml:space="preserve"> </v>
          </cell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 t="str">
            <v xml:space="preserve"> </v>
          </cell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 t="str">
            <v xml:space="preserve"> </v>
          </cell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 t="str">
            <v xml:space="preserve"> </v>
          </cell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 t="str">
            <v xml:space="preserve"> </v>
          </cell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 t="str">
            <v xml:space="preserve"> </v>
          </cell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 t="str">
            <v xml:space="preserve"> </v>
          </cell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 t="str">
            <v xml:space="preserve"> </v>
          </cell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 t="str">
            <v xml:space="preserve"> </v>
          </cell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 t="str">
            <v xml:space="preserve"> </v>
          </cell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 t="str">
            <v xml:space="preserve"> </v>
          </cell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 t="str">
            <v xml:space="preserve"> </v>
          </cell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 t="str">
            <v xml:space="preserve"> </v>
          </cell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 t="str">
            <v xml:space="preserve"> </v>
          </cell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 t="str">
            <v xml:space="preserve"> </v>
          </cell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 t="str">
            <v xml:space="preserve"> </v>
          </cell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 t="str">
            <v xml:space="preserve"> </v>
          </cell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 t="str">
            <v xml:space="preserve"> </v>
          </cell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 t="str">
            <v xml:space="preserve"> </v>
          </cell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 t="str">
            <v xml:space="preserve"> </v>
          </cell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 t="str">
            <v xml:space="preserve"> </v>
          </cell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 t="str">
            <v xml:space="preserve"> </v>
          </cell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 t="str">
            <v xml:space="preserve"> </v>
          </cell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 t="str">
            <v xml:space="preserve"> </v>
          </cell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 t="str">
            <v xml:space="preserve"> </v>
          </cell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 t="str">
            <v xml:space="preserve"> </v>
          </cell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 t="str">
            <v xml:space="preserve"> </v>
          </cell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 t="str">
            <v xml:space="preserve"> </v>
          </cell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 t="str">
            <v xml:space="preserve"> </v>
          </cell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 t="str">
            <v xml:space="preserve"> </v>
          </cell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 t="str">
            <v xml:space="preserve"> </v>
          </cell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 t="str">
            <v xml:space="preserve"> </v>
          </cell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 t="str">
            <v xml:space="preserve"> </v>
          </cell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 t="str">
            <v xml:space="preserve"> </v>
          </cell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 t="str">
            <v xml:space="preserve"> </v>
          </cell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 t="str">
            <v xml:space="preserve"> </v>
          </cell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 t="str">
            <v xml:space="preserve"> </v>
          </cell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 t="str">
            <v xml:space="preserve"> </v>
          </cell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 t="str">
            <v xml:space="preserve"> </v>
          </cell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 t="str">
            <v xml:space="preserve"> </v>
          </cell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 t="str">
            <v xml:space="preserve"> </v>
          </cell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 t="str">
            <v xml:space="preserve"> </v>
          </cell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 t="str">
            <v xml:space="preserve"> </v>
          </cell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 t="str">
            <v xml:space="preserve"> </v>
          </cell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 t="str">
            <v xml:space="preserve"> </v>
          </cell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 t="str">
            <v xml:space="preserve"> </v>
          </cell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 t="str">
            <v xml:space="preserve"> </v>
          </cell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 t="str">
            <v xml:space="preserve"> </v>
          </cell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 t="str">
            <v xml:space="preserve"> </v>
          </cell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 t="str">
            <v xml:space="preserve"> </v>
          </cell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 t="str">
            <v xml:space="preserve"> </v>
          </cell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 t="str">
            <v xml:space="preserve"> </v>
          </cell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 t="str">
            <v xml:space="preserve"> </v>
          </cell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 t="str">
            <v xml:space="preserve"> </v>
          </cell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 t="str">
            <v xml:space="preserve"> </v>
          </cell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 t="str">
            <v xml:space="preserve"> </v>
          </cell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 t="str">
            <v xml:space="preserve"> </v>
          </cell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 t="str">
            <v xml:space="preserve"> </v>
          </cell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 t="str">
            <v xml:space="preserve"> </v>
          </cell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 t="str">
            <v xml:space="preserve"> </v>
          </cell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 t="str">
            <v xml:space="preserve"> </v>
          </cell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 t="str">
            <v xml:space="preserve"> </v>
          </cell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 t="str">
            <v xml:space="preserve"> </v>
          </cell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 t="str">
            <v xml:space="preserve"> </v>
          </cell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 t="str">
            <v xml:space="preserve"> </v>
          </cell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 t="str">
            <v xml:space="preserve"> </v>
          </cell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 t="str">
            <v xml:space="preserve"> </v>
          </cell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 t="str">
            <v xml:space="preserve"> </v>
          </cell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 t="str">
            <v xml:space="preserve"> </v>
          </cell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 t="str">
            <v xml:space="preserve"> </v>
          </cell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 t="str">
            <v xml:space="preserve"> </v>
          </cell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 t="str">
            <v xml:space="preserve"> </v>
          </cell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 t="str">
            <v xml:space="preserve"> </v>
          </cell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 t="str">
            <v xml:space="preserve"> </v>
          </cell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 t="str">
            <v xml:space="preserve"> </v>
          </cell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 t="str">
            <v xml:space="preserve"> </v>
          </cell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 t="str">
            <v xml:space="preserve"> </v>
          </cell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 t="str">
            <v xml:space="preserve"> </v>
          </cell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 t="str">
            <v xml:space="preserve"> </v>
          </cell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 t="str">
            <v xml:space="preserve"> </v>
          </cell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 t="str">
            <v xml:space="preserve"> </v>
          </cell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 t="str">
            <v xml:space="preserve"> </v>
          </cell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 t="str">
            <v xml:space="preserve"> </v>
          </cell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 t="str">
            <v xml:space="preserve"> </v>
          </cell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 t="str">
            <v xml:space="preserve"> </v>
          </cell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 t="str">
            <v xml:space="preserve"> </v>
          </cell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 t="str">
            <v xml:space="preserve"> </v>
          </cell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 t="str">
            <v xml:space="preserve"> </v>
          </cell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 t="str">
            <v xml:space="preserve"> </v>
          </cell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 t="str">
            <v xml:space="preserve"> </v>
          </cell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 t="str">
            <v xml:space="preserve"> </v>
          </cell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 t="str">
            <v xml:space="preserve"> </v>
          </cell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 t="str">
            <v xml:space="preserve"> </v>
          </cell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 t="str">
            <v xml:space="preserve"> </v>
          </cell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 t="str">
            <v xml:space="preserve"> </v>
          </cell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 t="str">
            <v xml:space="preserve"> </v>
          </cell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 t="str">
            <v xml:space="preserve"> </v>
          </cell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 t="str">
            <v xml:space="preserve"> </v>
          </cell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 t="str">
            <v xml:space="preserve"> </v>
          </cell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 t="str">
            <v xml:space="preserve"> </v>
          </cell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 t="str">
            <v xml:space="preserve"> </v>
          </cell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 t="str">
            <v xml:space="preserve"> </v>
          </cell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 t="str">
            <v xml:space="preserve"> 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 t="str">
            <v xml:space="preserve"> </v>
          </cell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 t="str">
            <v xml:space="preserve"> </v>
          </cell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 t="str">
            <v xml:space="preserve"> </v>
          </cell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 t="str">
            <v xml:space="preserve"> </v>
          </cell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 t="str">
            <v xml:space="preserve"> </v>
          </cell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 t="str">
            <v xml:space="preserve"> </v>
          </cell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 t="str">
            <v xml:space="preserve"> </v>
          </cell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 t="str">
            <v xml:space="preserve"> </v>
          </cell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 t="str">
            <v xml:space="preserve"> </v>
          </cell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 t="str">
            <v xml:space="preserve"> </v>
          </cell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 t="str">
            <v xml:space="preserve"> </v>
          </cell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 t="str">
            <v xml:space="preserve"> </v>
          </cell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 t="str">
            <v xml:space="preserve"> </v>
          </cell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 t="str">
            <v xml:space="preserve"> </v>
          </cell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 t="str">
            <v xml:space="preserve"> </v>
          </cell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 t="str">
            <v xml:space="preserve"> </v>
          </cell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 t="str">
            <v xml:space="preserve"> </v>
          </cell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 t="str">
            <v xml:space="preserve"> </v>
          </cell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 t="str">
            <v xml:space="preserve"> </v>
          </cell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 t="str">
            <v xml:space="preserve"> </v>
          </cell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 t="str">
            <v xml:space="preserve"> </v>
          </cell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 t="str">
            <v xml:space="preserve"> </v>
          </cell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 t="str">
            <v xml:space="preserve"> </v>
          </cell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 t="str">
            <v xml:space="preserve"> </v>
          </cell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 t="str">
            <v xml:space="preserve"> </v>
          </cell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 t="str">
            <v xml:space="preserve"> </v>
          </cell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 t="str">
            <v xml:space="preserve"> </v>
          </cell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 t="str">
            <v xml:space="preserve"> </v>
          </cell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 t="str">
            <v xml:space="preserve"> </v>
          </cell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 t="str">
            <v xml:space="preserve"> </v>
          </cell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 t="str">
            <v xml:space="preserve"> </v>
          </cell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 t="str">
            <v xml:space="preserve"> </v>
          </cell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 t="str">
            <v xml:space="preserve"> </v>
          </cell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 t="str">
            <v xml:space="preserve"> </v>
          </cell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 t="str">
            <v xml:space="preserve"> </v>
          </cell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 t="str">
            <v xml:space="preserve"> </v>
          </cell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 t="str">
            <v xml:space="preserve"> </v>
          </cell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 t="str">
            <v xml:space="preserve"> </v>
          </cell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 t="str">
            <v xml:space="preserve"> </v>
          </cell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 t="str">
            <v xml:space="preserve"> </v>
          </cell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 t="str">
            <v xml:space="preserve"> </v>
          </cell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 t="str">
            <v xml:space="preserve"> </v>
          </cell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 t="str">
            <v xml:space="preserve"> </v>
          </cell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 t="str">
            <v xml:space="preserve"> </v>
          </cell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 t="str">
            <v xml:space="preserve"> </v>
          </cell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 t="str">
            <v xml:space="preserve"> </v>
          </cell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 t="str">
            <v xml:space="preserve"> </v>
          </cell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 t="str">
            <v xml:space="preserve"> </v>
          </cell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 t="str">
            <v xml:space="preserve"> </v>
          </cell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 t="str">
            <v xml:space="preserve"> </v>
          </cell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 t="str">
            <v xml:space="preserve"> </v>
          </cell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 t="str">
            <v xml:space="preserve"> </v>
          </cell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 t="str">
            <v xml:space="preserve"> </v>
          </cell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 t="str">
            <v xml:space="preserve"> </v>
          </cell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 t="str">
            <v xml:space="preserve"> </v>
          </cell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 t="str">
            <v xml:space="preserve"> </v>
          </cell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 t="str">
            <v xml:space="preserve"> </v>
          </cell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 t="str">
            <v xml:space="preserve"> </v>
          </cell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 t="str">
            <v xml:space="preserve"> </v>
          </cell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 t="str">
            <v xml:space="preserve"> </v>
          </cell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 t="str">
            <v xml:space="preserve"> </v>
          </cell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 t="str">
            <v xml:space="preserve"> </v>
          </cell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 t="str">
            <v xml:space="preserve"> </v>
          </cell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 t="str">
            <v xml:space="preserve"> </v>
          </cell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 t="str">
            <v xml:space="preserve"> </v>
          </cell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 t="str">
            <v xml:space="preserve"> </v>
          </cell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 t="str">
            <v xml:space="preserve"> </v>
          </cell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 t="str">
            <v xml:space="preserve"> </v>
          </cell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 t="str">
            <v xml:space="preserve"> </v>
          </cell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 t="str">
            <v xml:space="preserve"> </v>
          </cell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 t="str">
            <v xml:space="preserve"> </v>
          </cell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 t="str">
            <v xml:space="preserve"> </v>
          </cell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 t="str">
            <v xml:space="preserve"> </v>
          </cell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 t="str">
            <v xml:space="preserve"> </v>
          </cell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 t="str">
            <v xml:space="preserve"> </v>
          </cell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 t="str">
            <v xml:space="preserve"> </v>
          </cell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 t="str">
            <v xml:space="preserve"> </v>
          </cell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 t="str">
            <v xml:space="preserve"> </v>
          </cell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 t="str">
            <v xml:space="preserve"> </v>
          </cell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 t="str">
            <v xml:space="preserve"> </v>
          </cell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 t="str">
            <v xml:space="preserve"> </v>
          </cell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 t="str">
            <v xml:space="preserve"> </v>
          </cell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 t="str">
            <v xml:space="preserve"> </v>
          </cell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 t="str">
            <v xml:space="preserve"> </v>
          </cell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 t="str">
            <v xml:space="preserve"> </v>
          </cell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 t="str">
            <v xml:space="preserve"> </v>
          </cell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 t="str">
            <v xml:space="preserve"> </v>
          </cell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 t="str">
            <v xml:space="preserve"> </v>
          </cell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 t="str">
            <v xml:space="preserve"> </v>
          </cell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 t="str">
            <v xml:space="preserve"> </v>
          </cell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 t="str">
            <v xml:space="preserve"> </v>
          </cell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 t="str">
            <v xml:space="preserve"> </v>
          </cell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 t="str">
            <v xml:space="preserve"> </v>
          </cell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 t="str">
            <v xml:space="preserve"> </v>
          </cell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 t="str">
            <v xml:space="preserve"> </v>
          </cell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 t="str">
            <v xml:space="preserve"> </v>
          </cell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 t="str">
            <v xml:space="preserve"> </v>
          </cell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 t="str">
            <v xml:space="preserve"> </v>
          </cell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 t="str">
            <v xml:space="preserve"> </v>
          </cell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 t="str">
            <v xml:space="preserve"> </v>
          </cell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 t="str">
            <v xml:space="preserve"> </v>
          </cell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 t="str">
            <v xml:space="preserve"> </v>
          </cell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 t="str">
            <v xml:space="preserve"> </v>
          </cell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 t="str">
            <v xml:space="preserve"> </v>
          </cell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 t="str">
            <v xml:space="preserve"> </v>
          </cell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 t="str">
            <v xml:space="preserve"> </v>
          </cell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 t="str">
            <v xml:space="preserve"> </v>
          </cell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 t="str">
            <v xml:space="preserve"> </v>
          </cell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 t="str">
            <v xml:space="preserve"> </v>
          </cell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 t="str">
            <v xml:space="preserve"> </v>
          </cell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 t="str">
            <v xml:space="preserve"> </v>
          </cell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 t="str">
            <v xml:space="preserve"> </v>
          </cell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 t="str">
            <v xml:space="preserve"> </v>
          </cell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 t="str">
            <v xml:space="preserve"> </v>
          </cell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 t="str">
            <v xml:space="preserve"> </v>
          </cell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 t="str">
            <v xml:space="preserve"> </v>
          </cell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 t="str">
            <v xml:space="preserve"> </v>
          </cell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 t="str">
            <v xml:space="preserve"> </v>
          </cell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 t="str">
            <v xml:space="preserve"> </v>
          </cell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 t="str">
            <v xml:space="preserve"> </v>
          </cell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 t="str">
            <v xml:space="preserve"> </v>
          </cell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 t="str">
            <v xml:space="preserve"> </v>
          </cell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 t="str">
            <v xml:space="preserve"> </v>
          </cell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 t="str">
            <v xml:space="preserve"> </v>
          </cell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 t="str">
            <v xml:space="preserve"> </v>
          </cell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 t="str">
            <v xml:space="preserve"> </v>
          </cell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 t="str">
            <v xml:space="preserve"> </v>
          </cell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 t="str">
            <v xml:space="preserve"> </v>
          </cell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 t="str">
            <v xml:space="preserve"> </v>
          </cell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 t="str">
            <v xml:space="preserve"> </v>
          </cell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 t="str">
            <v xml:space="preserve"> </v>
          </cell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 t="str">
            <v xml:space="preserve"> </v>
          </cell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 t="str">
            <v xml:space="preserve"> </v>
          </cell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 t="str">
            <v xml:space="preserve"> </v>
          </cell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 t="str">
            <v xml:space="preserve"> </v>
          </cell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 t="str">
            <v xml:space="preserve"> </v>
          </cell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 t="str">
            <v xml:space="preserve"> </v>
          </cell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 t="str">
            <v xml:space="preserve"> </v>
          </cell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 t="str">
            <v xml:space="preserve"> </v>
          </cell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 t="str">
            <v xml:space="preserve"> </v>
          </cell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 t="str">
            <v xml:space="preserve"> </v>
          </cell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 t="str">
            <v xml:space="preserve"> </v>
          </cell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 t="str">
            <v xml:space="preserve"> </v>
          </cell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 t="str">
            <v xml:space="preserve"> </v>
          </cell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 t="str">
            <v xml:space="preserve"> </v>
          </cell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 t="str">
            <v xml:space="preserve"> </v>
          </cell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 t="str">
            <v xml:space="preserve"> </v>
          </cell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 t="str">
            <v xml:space="preserve"> </v>
          </cell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 t="str">
            <v xml:space="preserve"> </v>
          </cell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 t="str">
            <v xml:space="preserve"> </v>
          </cell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 t="str">
            <v xml:space="preserve"> </v>
          </cell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 t="str">
            <v xml:space="preserve"> </v>
          </cell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 t="str">
            <v xml:space="preserve"> </v>
          </cell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 t="str">
            <v xml:space="preserve"> </v>
          </cell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 t="str">
            <v xml:space="preserve"> </v>
          </cell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 t="str">
            <v xml:space="preserve"> </v>
          </cell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 t="str">
            <v xml:space="preserve"> </v>
          </cell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 t="str">
            <v xml:space="preserve"> </v>
          </cell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 t="str">
            <v xml:space="preserve"> </v>
          </cell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 t="str">
            <v xml:space="preserve"> </v>
          </cell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 t="str">
            <v xml:space="preserve"> </v>
          </cell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 t="str">
            <v xml:space="preserve"> </v>
          </cell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 t="str">
            <v xml:space="preserve"> </v>
          </cell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 t="str">
            <v xml:space="preserve"> </v>
          </cell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 t="str">
            <v xml:space="preserve"> </v>
          </cell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 t="str">
            <v xml:space="preserve"> </v>
          </cell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 t="str">
            <v xml:space="preserve"> </v>
          </cell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 t="str">
            <v xml:space="preserve"> </v>
          </cell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 t="str">
            <v xml:space="preserve"> </v>
          </cell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 t="str">
            <v xml:space="preserve"> </v>
          </cell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 t="str">
            <v xml:space="preserve"> </v>
          </cell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 t="str">
            <v xml:space="preserve"> </v>
          </cell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 t="str">
            <v xml:space="preserve"> </v>
          </cell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 t="str">
            <v xml:space="preserve"> </v>
          </cell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 t="str">
            <v xml:space="preserve"> </v>
          </cell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 t="str">
            <v xml:space="preserve"> </v>
          </cell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 t="str">
            <v xml:space="preserve"> </v>
          </cell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 t="str">
            <v xml:space="preserve"> </v>
          </cell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 t="str">
            <v xml:space="preserve"> </v>
          </cell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 t="str">
            <v xml:space="preserve"> </v>
          </cell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 t="str">
            <v xml:space="preserve"> </v>
          </cell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 t="str">
            <v xml:space="preserve"> </v>
          </cell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 t="str">
            <v xml:space="preserve"> </v>
          </cell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 t="str">
            <v xml:space="preserve"> </v>
          </cell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 t="str">
            <v xml:space="preserve"> </v>
          </cell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 t="str">
            <v xml:space="preserve"> </v>
          </cell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 t="str">
            <v xml:space="preserve"> </v>
          </cell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 t="str">
            <v xml:space="preserve"> </v>
          </cell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 t="str">
            <v xml:space="preserve"> </v>
          </cell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 t="str">
            <v xml:space="preserve"> </v>
          </cell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 t="str">
            <v xml:space="preserve"> </v>
          </cell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 t="str">
            <v xml:space="preserve"> </v>
          </cell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 t="str">
            <v xml:space="preserve"> </v>
          </cell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 t="str">
            <v xml:space="preserve"> </v>
          </cell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 t="str">
            <v xml:space="preserve"> </v>
          </cell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 t="str">
            <v xml:space="preserve"> </v>
          </cell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 t="str">
            <v xml:space="preserve"> </v>
          </cell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 t="str">
            <v xml:space="preserve"> </v>
          </cell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 t="str">
            <v xml:space="preserve"> </v>
          </cell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 t="str">
            <v xml:space="preserve"> </v>
          </cell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 t="str">
            <v xml:space="preserve"> </v>
          </cell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 t="str">
            <v xml:space="preserve"> </v>
          </cell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 t="str">
            <v xml:space="preserve"> </v>
          </cell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 t="str">
            <v xml:space="preserve"> </v>
          </cell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 t="str">
            <v xml:space="preserve"> </v>
          </cell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 t="str">
            <v xml:space="preserve"> </v>
          </cell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 t="str">
            <v xml:space="preserve"> </v>
          </cell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 t="str">
            <v xml:space="preserve"> </v>
          </cell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 t="str">
            <v xml:space="preserve"> </v>
          </cell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 t="str">
            <v xml:space="preserve"> </v>
          </cell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 t="str">
            <v xml:space="preserve"> </v>
          </cell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 t="str">
            <v xml:space="preserve"> </v>
          </cell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 t="str">
            <v xml:space="preserve"> </v>
          </cell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 t="str">
            <v xml:space="preserve"> </v>
          </cell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 t="str">
            <v xml:space="preserve"> </v>
          </cell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 t="str">
            <v xml:space="preserve"> </v>
          </cell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 t="str">
            <v xml:space="preserve"> </v>
          </cell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 t="str">
            <v xml:space="preserve"> </v>
          </cell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 t="str">
            <v xml:space="preserve"> </v>
          </cell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 t="str">
            <v xml:space="preserve"> </v>
          </cell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 t="str">
            <v xml:space="preserve"> </v>
          </cell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 t="str">
            <v xml:space="preserve"> </v>
          </cell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 t="str">
            <v xml:space="preserve"> </v>
          </cell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 t="str">
            <v xml:space="preserve"> </v>
          </cell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 t="str">
            <v xml:space="preserve"> </v>
          </cell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 t="str">
            <v xml:space="preserve"> </v>
          </cell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 t="str">
            <v xml:space="preserve"> </v>
          </cell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 t="str">
            <v xml:space="preserve"> </v>
          </cell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 t="str">
            <v xml:space="preserve"> </v>
          </cell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 t="str">
            <v xml:space="preserve"> </v>
          </cell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 t="str">
            <v xml:space="preserve"> </v>
          </cell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 t="str">
            <v xml:space="preserve"> </v>
          </cell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 t="str">
            <v xml:space="preserve"> </v>
          </cell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 t="str">
            <v xml:space="preserve"> </v>
          </cell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 t="str">
            <v xml:space="preserve"> </v>
          </cell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 t="str">
            <v xml:space="preserve"> </v>
          </cell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 t="str">
            <v xml:space="preserve"> </v>
          </cell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 t="str">
            <v xml:space="preserve"> </v>
          </cell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 t="str">
            <v xml:space="preserve"> </v>
          </cell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 t="str">
            <v xml:space="preserve"> </v>
          </cell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 t="str">
            <v xml:space="preserve"> </v>
          </cell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 t="str">
            <v xml:space="preserve"> </v>
          </cell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 t="str">
            <v xml:space="preserve"> </v>
          </cell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 t="str">
            <v xml:space="preserve"> </v>
          </cell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 t="str">
            <v xml:space="preserve"> </v>
          </cell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 t="str">
            <v xml:space="preserve"> </v>
          </cell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 t="str">
            <v xml:space="preserve"> </v>
          </cell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 t="str">
            <v xml:space="preserve"> </v>
          </cell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 t="str">
            <v xml:space="preserve"> </v>
          </cell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 t="str">
            <v xml:space="preserve"> </v>
          </cell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 t="str">
            <v xml:space="preserve"> </v>
          </cell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 t="str">
            <v xml:space="preserve"> </v>
          </cell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 t="str">
            <v xml:space="preserve"> </v>
          </cell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 t="str">
            <v xml:space="preserve"> </v>
          </cell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 t="str">
            <v xml:space="preserve"> </v>
          </cell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 t="str">
            <v xml:space="preserve"> </v>
          </cell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 t="str">
            <v xml:space="preserve"> </v>
          </cell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 t="str">
            <v xml:space="preserve"> </v>
          </cell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 t="str">
            <v xml:space="preserve"> </v>
          </cell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 t="str">
            <v xml:space="preserve"> </v>
          </cell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 t="str">
            <v xml:space="preserve"> </v>
          </cell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 t="str">
            <v xml:space="preserve"> </v>
          </cell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 t="str">
            <v xml:space="preserve"> </v>
          </cell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 t="str">
            <v xml:space="preserve"> </v>
          </cell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 t="str">
            <v xml:space="preserve"> </v>
          </cell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 t="str">
            <v xml:space="preserve"> </v>
          </cell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 t="str">
            <v xml:space="preserve"> </v>
          </cell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 t="str">
            <v xml:space="preserve"> </v>
          </cell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 t="str">
            <v xml:space="preserve"> </v>
          </cell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 t="str">
            <v xml:space="preserve"> </v>
          </cell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 t="str">
            <v xml:space="preserve"> </v>
          </cell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 t="str">
            <v xml:space="preserve"> </v>
          </cell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 t="str">
            <v xml:space="preserve"> </v>
          </cell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 t="str">
            <v xml:space="preserve"> </v>
          </cell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 t="str">
            <v xml:space="preserve"> </v>
          </cell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 t="str">
            <v xml:space="preserve"> </v>
          </cell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 t="str">
            <v xml:space="preserve"> </v>
          </cell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 t="str">
            <v xml:space="preserve"> </v>
          </cell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 t="str">
            <v xml:space="preserve"> </v>
          </cell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 t="str">
            <v xml:space="preserve"> </v>
          </cell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 t="str">
            <v xml:space="preserve"> </v>
          </cell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 t="str">
            <v xml:space="preserve"> </v>
          </cell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 t="str">
            <v xml:space="preserve"> </v>
          </cell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 t="str">
            <v xml:space="preserve"> </v>
          </cell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 t="str">
            <v xml:space="preserve"> </v>
          </cell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 t="str">
            <v xml:space="preserve"> </v>
          </cell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 t="str">
            <v xml:space="preserve"> </v>
          </cell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 t="str">
            <v xml:space="preserve"> </v>
          </cell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 t="str">
            <v xml:space="preserve"> </v>
          </cell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 t="str">
            <v xml:space="preserve"> </v>
          </cell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 t="str">
            <v xml:space="preserve"> </v>
          </cell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 t="str">
            <v xml:space="preserve"> </v>
          </cell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 t="str">
            <v xml:space="preserve"> </v>
          </cell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 t="str">
            <v xml:space="preserve"> </v>
          </cell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 t="str">
            <v xml:space="preserve"> </v>
          </cell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 t="str">
            <v xml:space="preserve"> </v>
          </cell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 t="str">
            <v xml:space="preserve"> </v>
          </cell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 t="str">
            <v xml:space="preserve"> </v>
          </cell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 t="str">
            <v xml:space="preserve"> </v>
          </cell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 t="str">
            <v xml:space="preserve"> </v>
          </cell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 t="str">
            <v xml:space="preserve"> </v>
          </cell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 t="str">
            <v xml:space="preserve"> </v>
          </cell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 t="str">
            <v xml:space="preserve"> </v>
          </cell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 t="str">
            <v xml:space="preserve"> </v>
          </cell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 t="str">
            <v xml:space="preserve"> </v>
          </cell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 t="str">
            <v xml:space="preserve"> </v>
          </cell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 t="str">
            <v xml:space="preserve"> </v>
          </cell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 t="str">
            <v xml:space="preserve"> </v>
          </cell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 t="str">
            <v xml:space="preserve"> </v>
          </cell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 t="str">
            <v xml:space="preserve"> </v>
          </cell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 t="str">
            <v xml:space="preserve"> </v>
          </cell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 t="str">
            <v xml:space="preserve"> </v>
          </cell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 t="str">
            <v xml:space="preserve"> </v>
          </cell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 t="str">
            <v xml:space="preserve"> </v>
          </cell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 t="str">
            <v xml:space="preserve"> </v>
          </cell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 t="str">
            <v xml:space="preserve"> </v>
          </cell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 t="str">
            <v xml:space="preserve"> </v>
          </cell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 t="str">
            <v xml:space="preserve"> </v>
          </cell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 t="str">
            <v xml:space="preserve"> </v>
          </cell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 t="str">
            <v xml:space="preserve"> </v>
          </cell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 t="str">
            <v xml:space="preserve"> </v>
          </cell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 t="str">
            <v xml:space="preserve"> </v>
          </cell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 t="str">
            <v xml:space="preserve"> </v>
          </cell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 t="str">
            <v xml:space="preserve"> </v>
          </cell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 t="str">
            <v xml:space="preserve"> </v>
          </cell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 t="str">
            <v xml:space="preserve"> </v>
          </cell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 t="str">
            <v xml:space="preserve"> </v>
          </cell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 t="str">
            <v xml:space="preserve"> </v>
          </cell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 t="str">
            <v xml:space="preserve"> </v>
          </cell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 t="str">
            <v xml:space="preserve"> </v>
          </cell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 t="str">
            <v xml:space="preserve"> </v>
          </cell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 t="str">
            <v xml:space="preserve"> </v>
          </cell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 t="str">
            <v xml:space="preserve"> </v>
          </cell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 t="str">
            <v xml:space="preserve"> </v>
          </cell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 t="str">
            <v xml:space="preserve"> </v>
          </cell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 t="str">
            <v xml:space="preserve"> </v>
          </cell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 t="str">
            <v xml:space="preserve"> </v>
          </cell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 t="str">
            <v xml:space="preserve"> </v>
          </cell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 t="str">
            <v xml:space="preserve"> </v>
          </cell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 t="str">
            <v xml:space="preserve"> </v>
          </cell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 t="str">
            <v xml:space="preserve"> </v>
          </cell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 t="str">
            <v xml:space="preserve"> </v>
          </cell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 t="str">
            <v xml:space="preserve"> </v>
          </cell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 t="str">
            <v xml:space="preserve"> </v>
          </cell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 t="str">
            <v xml:space="preserve"> </v>
          </cell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 t="str">
            <v xml:space="preserve"> </v>
          </cell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 t="str">
            <v xml:space="preserve"> </v>
          </cell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 t="str">
            <v xml:space="preserve"> </v>
          </cell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 t="str">
            <v xml:space="preserve"> </v>
          </cell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 t="str">
            <v xml:space="preserve"> </v>
          </cell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 t="str">
            <v xml:space="preserve"> </v>
          </cell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 t="str">
            <v xml:space="preserve"> </v>
          </cell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 t="str">
            <v xml:space="preserve"> </v>
          </cell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 t="str">
            <v xml:space="preserve"> </v>
          </cell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 t="str">
            <v xml:space="preserve"> </v>
          </cell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 t="str">
            <v xml:space="preserve"> </v>
          </cell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 t="str">
            <v xml:space="preserve"> </v>
          </cell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 t="str">
            <v xml:space="preserve"> </v>
          </cell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 t="str">
            <v xml:space="preserve"> </v>
          </cell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 t="str">
            <v xml:space="preserve"> </v>
          </cell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 t="str">
            <v xml:space="preserve"> </v>
          </cell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 t="str">
            <v xml:space="preserve"> </v>
          </cell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 t="str">
            <v xml:space="preserve"> </v>
          </cell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 t="str">
            <v xml:space="preserve"> </v>
          </cell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 t="str">
            <v xml:space="preserve"> </v>
          </cell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 t="str">
            <v xml:space="preserve"> </v>
          </cell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 t="str">
            <v xml:space="preserve"> </v>
          </cell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 t="str">
            <v xml:space="preserve"> </v>
          </cell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 t="str">
            <v xml:space="preserve"> </v>
          </cell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 t="str">
            <v xml:space="preserve"> </v>
          </cell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 t="str">
            <v xml:space="preserve"> </v>
          </cell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 t="str">
            <v xml:space="preserve"> </v>
          </cell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 t="str">
            <v xml:space="preserve"> </v>
          </cell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 t="str">
            <v xml:space="preserve"> </v>
          </cell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 t="str">
            <v xml:space="preserve"> </v>
          </cell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 t="str">
            <v xml:space="preserve"> </v>
          </cell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 t="str">
            <v xml:space="preserve"> </v>
          </cell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 t="str">
            <v xml:space="preserve"> </v>
          </cell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 t="str">
            <v xml:space="preserve"> </v>
          </cell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 t="str">
            <v xml:space="preserve"> </v>
          </cell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 t="str">
            <v xml:space="preserve"> </v>
          </cell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 t="str">
            <v xml:space="preserve"> </v>
          </cell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 t="str">
            <v xml:space="preserve"> </v>
          </cell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 t="str">
            <v xml:space="preserve"> </v>
          </cell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 t="str">
            <v xml:space="preserve"> </v>
          </cell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 t="str">
            <v xml:space="preserve"> </v>
          </cell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 t="str">
            <v xml:space="preserve"> </v>
          </cell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 t="str">
            <v xml:space="preserve"> </v>
          </cell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 t="str">
            <v xml:space="preserve"> </v>
          </cell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 t="str">
            <v xml:space="preserve"> </v>
          </cell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 t="str">
            <v xml:space="preserve"> </v>
          </cell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 t="str">
            <v xml:space="preserve"> </v>
          </cell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 t="str">
            <v xml:space="preserve"> </v>
          </cell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 t="str">
            <v xml:space="preserve"> </v>
          </cell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 t="str">
            <v xml:space="preserve"> </v>
          </cell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 t="str">
            <v xml:space="preserve"> </v>
          </cell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 t="str">
            <v xml:space="preserve"> </v>
          </cell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 t="str">
            <v xml:space="preserve"> </v>
          </cell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 t="str">
            <v xml:space="preserve"> </v>
          </cell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 t="str">
            <v xml:space="preserve"> </v>
          </cell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 t="str">
            <v xml:space="preserve"> </v>
          </cell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 t="str">
            <v xml:space="preserve"> </v>
          </cell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 t="str">
            <v xml:space="preserve"> </v>
          </cell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 t="str">
            <v xml:space="preserve"> </v>
          </cell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 t="str">
            <v xml:space="preserve"> </v>
          </cell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 t="str">
            <v xml:space="preserve"> </v>
          </cell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 t="str">
            <v xml:space="preserve"> </v>
          </cell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 t="str">
            <v xml:space="preserve"> </v>
          </cell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 t="str">
            <v xml:space="preserve"> </v>
          </cell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 t="str">
            <v xml:space="preserve"> </v>
          </cell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 t="str">
            <v xml:space="preserve"> </v>
          </cell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 t="str">
            <v xml:space="preserve"> </v>
          </cell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 t="str">
            <v xml:space="preserve"> </v>
          </cell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 t="str">
            <v xml:space="preserve"> </v>
          </cell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 t="str">
            <v xml:space="preserve"> </v>
          </cell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 t="str">
            <v xml:space="preserve"> </v>
          </cell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 t="str">
            <v xml:space="preserve"> </v>
          </cell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 t="str">
            <v xml:space="preserve"> </v>
          </cell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 t="str">
            <v xml:space="preserve"> </v>
          </cell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 t="str">
            <v xml:space="preserve"> </v>
          </cell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 t="str">
            <v xml:space="preserve"> </v>
          </cell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 t="str">
            <v xml:space="preserve"> </v>
          </cell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 t="str">
            <v xml:space="preserve"> </v>
          </cell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 t="str">
            <v xml:space="preserve"> </v>
          </cell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 t="str">
            <v xml:space="preserve"> </v>
          </cell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 t="str">
            <v xml:space="preserve"> </v>
          </cell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 t="str">
            <v xml:space="preserve"> </v>
          </cell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 t="str">
            <v xml:space="preserve"> </v>
          </cell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 t="str">
            <v xml:space="preserve"> </v>
          </cell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 t="str">
            <v xml:space="preserve"> </v>
          </cell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 t="str">
            <v xml:space="preserve"> </v>
          </cell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 t="str">
            <v xml:space="preserve"> </v>
          </cell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 t="str">
            <v xml:space="preserve"> </v>
          </cell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 t="str">
            <v xml:space="preserve"> </v>
          </cell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 t="str">
            <v xml:space="preserve"> </v>
          </cell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 t="str">
            <v xml:space="preserve"> </v>
          </cell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 t="str">
            <v xml:space="preserve"> </v>
          </cell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 t="str">
            <v xml:space="preserve"> </v>
          </cell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 t="str">
            <v xml:space="preserve"> </v>
          </cell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 t="str">
            <v xml:space="preserve"> </v>
          </cell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 t="str">
            <v xml:space="preserve"> </v>
          </cell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 t="str">
            <v xml:space="preserve"> </v>
          </cell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 t="str">
            <v xml:space="preserve"> </v>
          </cell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 t="str">
            <v xml:space="preserve"> </v>
          </cell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 t="str">
            <v xml:space="preserve"> </v>
          </cell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 t="str">
            <v xml:space="preserve"> </v>
          </cell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 t="str">
            <v xml:space="preserve"> </v>
          </cell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 t="str">
            <v xml:space="preserve"> </v>
          </cell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 t="str">
            <v xml:space="preserve"> </v>
          </cell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 t="str">
            <v xml:space="preserve"> </v>
          </cell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 t="str">
            <v xml:space="preserve"> </v>
          </cell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 t="str">
            <v xml:space="preserve"> </v>
          </cell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 t="str">
            <v xml:space="preserve"> </v>
          </cell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 t="str">
            <v xml:space="preserve"> </v>
          </cell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 t="str">
            <v xml:space="preserve"> </v>
          </cell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 t="str">
            <v xml:space="preserve"> </v>
          </cell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 t="str">
            <v xml:space="preserve"> </v>
          </cell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 t="str">
            <v xml:space="preserve"> </v>
          </cell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 t="str">
            <v xml:space="preserve"> </v>
          </cell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 t="str">
            <v xml:space="preserve"> </v>
          </cell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 t="str">
            <v xml:space="preserve"> </v>
          </cell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 t="str">
            <v xml:space="preserve"> </v>
          </cell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 t="str">
            <v xml:space="preserve"> </v>
          </cell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 t="str">
            <v xml:space="preserve"> </v>
          </cell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 t="str">
            <v xml:space="preserve"> </v>
          </cell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 t="str">
            <v xml:space="preserve"> </v>
          </cell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 t="str">
            <v xml:space="preserve"> </v>
          </cell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 t="str">
            <v xml:space="preserve"> </v>
          </cell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 t="str">
            <v xml:space="preserve"> </v>
          </cell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 t="str">
            <v xml:space="preserve"> </v>
          </cell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 t="str">
            <v xml:space="preserve"> </v>
          </cell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 t="str">
            <v xml:space="preserve"> </v>
          </cell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 t="str">
            <v xml:space="preserve"> </v>
          </cell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 t="str">
            <v xml:space="preserve"> </v>
          </cell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 t="str">
            <v xml:space="preserve"> </v>
          </cell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 t="str">
            <v xml:space="preserve"> </v>
          </cell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 t="str">
            <v xml:space="preserve"> </v>
          </cell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 t="str">
            <v xml:space="preserve"> </v>
          </cell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 t="str">
            <v xml:space="preserve"> </v>
          </cell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 t="str">
            <v xml:space="preserve"> </v>
          </cell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 t="str">
            <v xml:space="preserve"> </v>
          </cell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 t="str">
            <v xml:space="preserve"> </v>
          </cell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 t="str">
            <v xml:space="preserve"> </v>
          </cell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 t="str">
            <v xml:space="preserve"> </v>
          </cell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 t="str">
            <v xml:space="preserve"> </v>
          </cell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 t="str">
            <v xml:space="preserve"> </v>
          </cell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 t="str">
            <v xml:space="preserve"> </v>
          </cell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 t="str">
            <v xml:space="preserve"> </v>
          </cell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 t="str">
            <v xml:space="preserve"> </v>
          </cell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 t="str">
            <v xml:space="preserve"> </v>
          </cell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 t="str">
            <v xml:space="preserve"> </v>
          </cell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 t="str">
            <v xml:space="preserve"> </v>
          </cell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 t="str">
            <v xml:space="preserve"> </v>
          </cell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 t="str">
            <v xml:space="preserve"> </v>
          </cell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 t="str">
            <v xml:space="preserve"> </v>
          </cell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 t="str">
            <v xml:space="preserve"> </v>
          </cell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 t="str">
            <v xml:space="preserve"> </v>
          </cell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 t="str">
            <v xml:space="preserve"> </v>
          </cell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 t="str">
            <v xml:space="preserve"> </v>
          </cell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 t="str">
            <v xml:space="preserve"> </v>
          </cell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 t="str">
            <v xml:space="preserve"> </v>
          </cell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 t="str">
            <v xml:space="preserve"> </v>
          </cell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 t="str">
            <v xml:space="preserve"> </v>
          </cell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 t="str">
            <v xml:space="preserve"> </v>
          </cell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 t="str">
            <v xml:space="preserve"> </v>
          </cell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 t="str">
            <v xml:space="preserve"> </v>
          </cell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 t="str">
            <v xml:space="preserve"> </v>
          </cell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 t="str">
            <v xml:space="preserve"> </v>
          </cell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 t="str">
            <v xml:space="preserve"> </v>
          </cell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 t="str">
            <v xml:space="preserve"> </v>
          </cell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 t="str">
            <v xml:space="preserve"> </v>
          </cell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 t="str">
            <v xml:space="preserve"> </v>
          </cell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 t="str">
            <v xml:space="preserve"> </v>
          </cell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 t="str">
            <v xml:space="preserve"> </v>
          </cell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 t="str">
            <v xml:space="preserve"> 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 t="str">
            <v xml:space="preserve"> </v>
          </cell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 t="str">
            <v xml:space="preserve"> </v>
          </cell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 t="str">
            <v xml:space="preserve"> </v>
          </cell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 t="str">
            <v xml:space="preserve"> 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 t="str">
            <v xml:space="preserve"> </v>
          </cell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 t="str">
            <v xml:space="preserve"> </v>
          </cell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 t="str">
            <v xml:space="preserve"> </v>
          </cell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 t="str">
            <v xml:space="preserve"> </v>
          </cell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 t="str">
            <v xml:space="preserve"> </v>
          </cell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 t="str">
            <v xml:space="preserve"> </v>
          </cell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 t="str">
            <v xml:space="preserve"> </v>
          </cell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 t="str">
            <v xml:space="preserve"> </v>
          </cell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 t="str">
            <v xml:space="preserve"> </v>
          </cell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 t="str">
            <v xml:space="preserve"> </v>
          </cell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 t="str">
            <v xml:space="preserve"> </v>
          </cell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 t="str">
            <v xml:space="preserve"> </v>
          </cell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 t="str">
            <v xml:space="preserve"> </v>
          </cell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 t="str">
            <v xml:space="preserve"> </v>
          </cell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 t="str">
            <v xml:space="preserve"> </v>
          </cell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 t="str">
            <v xml:space="preserve"> </v>
          </cell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 t="str">
            <v xml:space="preserve"> </v>
          </cell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 t="str">
            <v xml:space="preserve"> </v>
          </cell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 t="str">
            <v xml:space="preserve"> </v>
          </cell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 t="str">
            <v xml:space="preserve"> </v>
          </cell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 t="str">
            <v xml:space="preserve"> </v>
          </cell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 t="str">
            <v xml:space="preserve"> </v>
          </cell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 t="str">
            <v xml:space="preserve"> </v>
          </cell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 t="str">
            <v xml:space="preserve"> </v>
          </cell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 t="str">
            <v xml:space="preserve"> </v>
          </cell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 t="str">
            <v xml:space="preserve"> </v>
          </cell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 t="str">
            <v xml:space="preserve"> </v>
          </cell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 t="str">
            <v xml:space="preserve"> </v>
          </cell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 t="str">
            <v xml:space="preserve"> </v>
          </cell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 t="str">
            <v xml:space="preserve"> </v>
          </cell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 t="str">
            <v xml:space="preserve"> </v>
          </cell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 t="str">
            <v xml:space="preserve"> </v>
          </cell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 t="str">
            <v xml:space="preserve"> </v>
          </cell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 t="str">
            <v xml:space="preserve"> </v>
          </cell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 t="str">
            <v xml:space="preserve"> </v>
          </cell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 t="str">
            <v xml:space="preserve"> </v>
          </cell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 t="str">
            <v xml:space="preserve"> </v>
          </cell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 t="str">
            <v xml:space="preserve"> </v>
          </cell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 t="str">
            <v xml:space="preserve"> </v>
          </cell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 t="str">
            <v xml:space="preserve"> </v>
          </cell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 t="str">
            <v xml:space="preserve"> </v>
          </cell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 t="str">
            <v xml:space="preserve"> </v>
          </cell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 t="str">
            <v xml:space="preserve"> </v>
          </cell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 t="str">
            <v xml:space="preserve"> </v>
          </cell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 t="str">
            <v xml:space="preserve"> </v>
          </cell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 t="str">
            <v xml:space="preserve"> </v>
          </cell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 t="str">
            <v xml:space="preserve"> </v>
          </cell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 t="str">
            <v xml:space="preserve"> </v>
          </cell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 t="str">
            <v xml:space="preserve"> </v>
          </cell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 t="str">
            <v xml:space="preserve"> </v>
          </cell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 t="str">
            <v xml:space="preserve"> </v>
          </cell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 t="str">
            <v xml:space="preserve"> </v>
          </cell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 t="str">
            <v xml:space="preserve"> </v>
          </cell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 t="str">
            <v xml:space="preserve"> </v>
          </cell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 t="str">
            <v xml:space="preserve"> </v>
          </cell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 t="str">
            <v xml:space="preserve"> </v>
          </cell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 t="str">
            <v xml:space="preserve"> </v>
          </cell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 t="str">
            <v xml:space="preserve"> </v>
          </cell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 t="str">
            <v xml:space="preserve"> </v>
          </cell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 t="str">
            <v xml:space="preserve"> </v>
          </cell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 t="str">
            <v xml:space="preserve"> </v>
          </cell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 t="str">
            <v xml:space="preserve"> </v>
          </cell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 t="str">
            <v xml:space="preserve"> </v>
          </cell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 t="str">
            <v xml:space="preserve"> </v>
          </cell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 t="str">
            <v xml:space="preserve"> </v>
          </cell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 t="str">
            <v xml:space="preserve"> </v>
          </cell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 t="str">
            <v xml:space="preserve"> </v>
          </cell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 t="str">
            <v xml:space="preserve"> </v>
          </cell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 t="str">
            <v xml:space="preserve"> </v>
          </cell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 t="str">
            <v xml:space="preserve"> </v>
          </cell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 t="str">
            <v xml:space="preserve"> </v>
          </cell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 t="str">
            <v xml:space="preserve"> </v>
          </cell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 t="str">
            <v xml:space="preserve"> </v>
          </cell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 t="str">
            <v xml:space="preserve"> </v>
          </cell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 t="str">
            <v xml:space="preserve"> </v>
          </cell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 t="str">
            <v xml:space="preserve"> </v>
          </cell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 t="str">
            <v xml:space="preserve"> </v>
          </cell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 t="str">
            <v xml:space="preserve"> </v>
          </cell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 t="str">
            <v xml:space="preserve"> </v>
          </cell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 t="str">
            <v xml:space="preserve"> </v>
          </cell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 t="str">
            <v xml:space="preserve"> </v>
          </cell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 t="str">
            <v xml:space="preserve"> </v>
          </cell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 t="str">
            <v xml:space="preserve"> </v>
          </cell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 t="str">
            <v xml:space="preserve"> </v>
          </cell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 t="str">
            <v xml:space="preserve"> </v>
          </cell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 t="str">
            <v xml:space="preserve"> </v>
          </cell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 t="str">
            <v xml:space="preserve"> </v>
          </cell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 t="str">
            <v xml:space="preserve"> </v>
          </cell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 t="str">
            <v xml:space="preserve"> </v>
          </cell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 t="str">
            <v xml:space="preserve"> </v>
          </cell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 t="str">
            <v xml:space="preserve"> </v>
          </cell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 t="str">
            <v xml:space="preserve"> </v>
          </cell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 t="str">
            <v xml:space="preserve"> </v>
          </cell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 t="str">
            <v xml:space="preserve"> </v>
          </cell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 t="str">
            <v xml:space="preserve"> </v>
          </cell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 t="str">
            <v xml:space="preserve"> </v>
          </cell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 t="str">
            <v xml:space="preserve"> </v>
          </cell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 t="str">
            <v xml:space="preserve"> </v>
          </cell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 t="str">
            <v xml:space="preserve"> </v>
          </cell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 t="str">
            <v xml:space="preserve"> </v>
          </cell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 t="str">
            <v xml:space="preserve"> </v>
          </cell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 t="str">
            <v xml:space="preserve"> </v>
          </cell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 t="str">
            <v xml:space="preserve"> </v>
          </cell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 t="str">
            <v xml:space="preserve"> </v>
          </cell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 t="str">
            <v xml:space="preserve"> </v>
          </cell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 t="str">
            <v xml:space="preserve"> </v>
          </cell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 t="str">
            <v xml:space="preserve"> </v>
          </cell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 t="str">
            <v xml:space="preserve"> </v>
          </cell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 t="str">
            <v xml:space="preserve"> </v>
          </cell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 t="str">
            <v xml:space="preserve"> </v>
          </cell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 t="str">
            <v xml:space="preserve"> </v>
          </cell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 t="str">
            <v xml:space="preserve"> </v>
          </cell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 t="str">
            <v xml:space="preserve"> </v>
          </cell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 t="str">
            <v xml:space="preserve"> </v>
          </cell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 t="str">
            <v xml:space="preserve"> </v>
          </cell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 t="str">
            <v xml:space="preserve"> </v>
          </cell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 t="str">
            <v xml:space="preserve"> </v>
          </cell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 t="str">
            <v xml:space="preserve"> </v>
          </cell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 t="str">
            <v xml:space="preserve"> </v>
          </cell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 t="str">
            <v xml:space="preserve"> </v>
          </cell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 t="str">
            <v xml:space="preserve"> </v>
          </cell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 t="str">
            <v xml:space="preserve"> </v>
          </cell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 t="str">
            <v xml:space="preserve"> </v>
          </cell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 t="str">
            <v xml:space="preserve"> </v>
          </cell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 t="str">
            <v xml:space="preserve"> </v>
          </cell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 t="str">
            <v xml:space="preserve"> </v>
          </cell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 t="str">
            <v xml:space="preserve"> </v>
          </cell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 t="str">
            <v xml:space="preserve"> </v>
          </cell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 t="str">
            <v xml:space="preserve"> </v>
          </cell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 t="str">
            <v xml:space="preserve"> </v>
          </cell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 t="str">
            <v xml:space="preserve"> </v>
          </cell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 t="str">
            <v xml:space="preserve"> </v>
          </cell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 t="str">
            <v xml:space="preserve"> </v>
          </cell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 t="str">
            <v xml:space="preserve"> </v>
          </cell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 t="str">
            <v xml:space="preserve"> </v>
          </cell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 t="str">
            <v xml:space="preserve"> </v>
          </cell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 t="str">
            <v xml:space="preserve"> </v>
          </cell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 t="str">
            <v xml:space="preserve"> </v>
          </cell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 t="str">
            <v xml:space="preserve"> </v>
          </cell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 t="str">
            <v xml:space="preserve"> </v>
          </cell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 t="str">
            <v xml:space="preserve"> </v>
          </cell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 t="str">
            <v xml:space="preserve"> </v>
          </cell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 t="str">
            <v xml:space="preserve"> </v>
          </cell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 t="str">
            <v xml:space="preserve"> </v>
          </cell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 t="str">
            <v xml:space="preserve"> </v>
          </cell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 t="str">
            <v xml:space="preserve"> </v>
          </cell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 t="str">
            <v xml:space="preserve"> </v>
          </cell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 t="str">
            <v xml:space="preserve"> </v>
          </cell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 t="str">
            <v xml:space="preserve"> </v>
          </cell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 t="str">
            <v xml:space="preserve"> </v>
          </cell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 t="str">
            <v xml:space="preserve"> </v>
          </cell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 t="str">
            <v xml:space="preserve"> </v>
          </cell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 t="str">
            <v xml:space="preserve"> </v>
          </cell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 t="str">
            <v xml:space="preserve"> </v>
          </cell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 t="str">
            <v xml:space="preserve"> </v>
          </cell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 t="str">
            <v xml:space="preserve"> </v>
          </cell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 t="str">
            <v xml:space="preserve"> </v>
          </cell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 t="str">
            <v xml:space="preserve"> </v>
          </cell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 t="str">
            <v xml:space="preserve"> </v>
          </cell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 t="str">
            <v xml:space="preserve"> </v>
          </cell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 t="str">
            <v xml:space="preserve"> </v>
          </cell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 t="str">
            <v xml:space="preserve"> </v>
          </cell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 t="str">
            <v xml:space="preserve"> </v>
          </cell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 t="str">
            <v xml:space="preserve"> </v>
          </cell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 t="str">
            <v xml:space="preserve"> </v>
          </cell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 t="str">
            <v xml:space="preserve"> </v>
          </cell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 t="str">
            <v xml:space="preserve"> </v>
          </cell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 t="str">
            <v xml:space="preserve"> </v>
          </cell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 t="str">
            <v xml:space="preserve"> </v>
          </cell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 t="str">
            <v xml:space="preserve"> </v>
          </cell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 t="str">
            <v xml:space="preserve"> </v>
          </cell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 t="str">
            <v xml:space="preserve"> </v>
          </cell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 t="str">
            <v xml:space="preserve"> </v>
          </cell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 t="str">
            <v xml:space="preserve"> </v>
          </cell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 t="str">
            <v xml:space="preserve"> </v>
          </cell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 t="str">
            <v xml:space="preserve"> </v>
          </cell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 t="str">
            <v xml:space="preserve"> </v>
          </cell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 t="str">
            <v xml:space="preserve"> </v>
          </cell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 t="str">
            <v xml:space="preserve"> </v>
          </cell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 t="str">
            <v xml:space="preserve"> </v>
          </cell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 t="str">
            <v xml:space="preserve"> </v>
          </cell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 t="str">
            <v xml:space="preserve"> </v>
          </cell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 t="str">
            <v xml:space="preserve"> </v>
          </cell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 t="str">
            <v xml:space="preserve"> </v>
          </cell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 t="str">
            <v xml:space="preserve"> </v>
          </cell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 t="str">
            <v xml:space="preserve"> </v>
          </cell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 t="str">
            <v xml:space="preserve"> </v>
          </cell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 t="str">
            <v xml:space="preserve"> </v>
          </cell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 t="str">
            <v xml:space="preserve"> </v>
          </cell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 t="str">
            <v xml:space="preserve"> </v>
          </cell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 t="str">
            <v xml:space="preserve"> </v>
          </cell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 t="str">
            <v xml:space="preserve"> </v>
          </cell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 t="str">
            <v xml:space="preserve"> </v>
          </cell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 t="str">
            <v xml:space="preserve"> </v>
          </cell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 t="str">
            <v xml:space="preserve"> </v>
          </cell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 t="str">
            <v xml:space="preserve"> </v>
          </cell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 t="str">
            <v xml:space="preserve"> </v>
          </cell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 t="str">
            <v xml:space="preserve"> </v>
          </cell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 t="str">
            <v xml:space="preserve"> </v>
          </cell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 t="str">
            <v xml:space="preserve"> </v>
          </cell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 t="str">
            <v xml:space="preserve"> </v>
          </cell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 t="str">
            <v xml:space="preserve"> </v>
          </cell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 t="str">
            <v xml:space="preserve"> </v>
          </cell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 t="str">
            <v xml:space="preserve"> </v>
          </cell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 t="str">
            <v xml:space="preserve"> </v>
          </cell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 t="str">
            <v xml:space="preserve"> </v>
          </cell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 t="str">
            <v xml:space="preserve"> </v>
          </cell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 t="str">
            <v xml:space="preserve"> </v>
          </cell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 t="str">
            <v xml:space="preserve"> </v>
          </cell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 t="str">
            <v xml:space="preserve"> </v>
          </cell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 t="str">
            <v xml:space="preserve"> </v>
          </cell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 t="str">
            <v xml:space="preserve"> </v>
          </cell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 t="str">
            <v xml:space="preserve"> </v>
          </cell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 t="str">
            <v xml:space="preserve"> </v>
          </cell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 t="str">
            <v xml:space="preserve"> </v>
          </cell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 t="str">
            <v xml:space="preserve"> </v>
          </cell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 t="str">
            <v xml:space="preserve"> </v>
          </cell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 t="str">
            <v xml:space="preserve"> </v>
          </cell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 t="str">
            <v xml:space="preserve"> </v>
          </cell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 t="str">
            <v xml:space="preserve"> </v>
          </cell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 t="str">
            <v xml:space="preserve"> </v>
          </cell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 t="str">
            <v xml:space="preserve"> </v>
          </cell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 t="str">
            <v xml:space="preserve"> </v>
          </cell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 t="str">
            <v xml:space="preserve"> </v>
          </cell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 t="str">
            <v xml:space="preserve"> </v>
          </cell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 t="str">
            <v xml:space="preserve"> </v>
          </cell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 t="str">
            <v xml:space="preserve"> </v>
          </cell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 t="str">
            <v xml:space="preserve"> </v>
          </cell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 t="str">
            <v xml:space="preserve"> </v>
          </cell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 t="str">
            <v xml:space="preserve"> </v>
          </cell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 t="str">
            <v xml:space="preserve"> </v>
          </cell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 t="str">
            <v xml:space="preserve"> </v>
          </cell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 t="str">
            <v xml:space="preserve"> </v>
          </cell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 t="str">
            <v xml:space="preserve"> </v>
          </cell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 t="str">
            <v xml:space="preserve"> </v>
          </cell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 t="str">
            <v xml:space="preserve"> </v>
          </cell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 t="str">
            <v xml:space="preserve"> </v>
          </cell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 t="str">
            <v xml:space="preserve"> </v>
          </cell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 t="str">
            <v xml:space="preserve"> </v>
          </cell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 t="str">
            <v xml:space="preserve"> </v>
          </cell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 t="str">
            <v xml:space="preserve"> </v>
          </cell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 t="str">
            <v xml:space="preserve"> </v>
          </cell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 t="str">
            <v xml:space="preserve"> </v>
          </cell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 t="str">
            <v xml:space="preserve"> </v>
          </cell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 t="str">
            <v xml:space="preserve"> </v>
          </cell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 t="str">
            <v xml:space="preserve"> </v>
          </cell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 t="str">
            <v xml:space="preserve"> </v>
          </cell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 t="str">
            <v xml:space="preserve"> </v>
          </cell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 t="str">
            <v xml:space="preserve"> </v>
          </cell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 t="str">
            <v xml:space="preserve"> </v>
          </cell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 t="str">
            <v xml:space="preserve"> </v>
          </cell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 t="str">
            <v xml:space="preserve"> </v>
          </cell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 t="str">
            <v xml:space="preserve"> </v>
          </cell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 t="str">
            <v xml:space="preserve"> </v>
          </cell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 t="str">
            <v xml:space="preserve"> </v>
          </cell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 t="str">
            <v xml:space="preserve"> </v>
          </cell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 t="str">
            <v xml:space="preserve"> </v>
          </cell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 t="str">
            <v xml:space="preserve"> </v>
          </cell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 t="str">
            <v xml:space="preserve"> </v>
          </cell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 t="str">
            <v xml:space="preserve"> </v>
          </cell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 t="str">
            <v xml:space="preserve"> </v>
          </cell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 t="str">
            <v xml:space="preserve"> </v>
          </cell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 t="str">
            <v xml:space="preserve"> </v>
          </cell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 t="str">
            <v xml:space="preserve"> </v>
          </cell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 t="str">
            <v xml:space="preserve"> </v>
          </cell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 t="str">
            <v xml:space="preserve"> </v>
          </cell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 t="str">
            <v xml:space="preserve"> </v>
          </cell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 t="str">
            <v xml:space="preserve"> </v>
          </cell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 t="str">
            <v xml:space="preserve"> </v>
          </cell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 t="str">
            <v xml:space="preserve"> </v>
          </cell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 t="str">
            <v xml:space="preserve"> </v>
          </cell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 t="str">
            <v xml:space="preserve"> </v>
          </cell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 t="str">
            <v xml:space="preserve"> </v>
          </cell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 t="str">
            <v xml:space="preserve"> </v>
          </cell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 t="str">
            <v xml:space="preserve"> </v>
          </cell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 t="str">
            <v xml:space="preserve"> </v>
          </cell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 t="str">
            <v xml:space="preserve"> </v>
          </cell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 t="str">
            <v xml:space="preserve"> </v>
          </cell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 t="str">
            <v xml:space="preserve"> </v>
          </cell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 t="str">
            <v xml:space="preserve"> </v>
          </cell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 t="str">
            <v xml:space="preserve"> </v>
          </cell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 t="str">
            <v xml:space="preserve"> </v>
          </cell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 t="str">
            <v xml:space="preserve"> </v>
          </cell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 t="str">
            <v xml:space="preserve"> </v>
          </cell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 t="str">
            <v xml:space="preserve"> </v>
          </cell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 t="str">
            <v xml:space="preserve"> </v>
          </cell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 t="str">
            <v xml:space="preserve"> </v>
          </cell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 t="str">
            <v xml:space="preserve"> </v>
          </cell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 t="str">
            <v xml:space="preserve"> </v>
          </cell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 t="str">
            <v xml:space="preserve"> </v>
          </cell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 t="str">
            <v xml:space="preserve"> </v>
          </cell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 t="str">
            <v xml:space="preserve"> </v>
          </cell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 t="str">
            <v xml:space="preserve"> </v>
          </cell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 t="str">
            <v xml:space="preserve"> </v>
          </cell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 t="str">
            <v xml:space="preserve"> </v>
          </cell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 t="str">
            <v xml:space="preserve"> </v>
          </cell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 t="str">
            <v xml:space="preserve"> </v>
          </cell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 t="str">
            <v xml:space="preserve"> </v>
          </cell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 t="str">
            <v xml:space="preserve"> </v>
          </cell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 t="str">
            <v xml:space="preserve"> </v>
          </cell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 t="str">
            <v xml:space="preserve"> </v>
          </cell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 t="str">
            <v xml:space="preserve"> </v>
          </cell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 t="str">
            <v xml:space="preserve"> </v>
          </cell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 t="str">
            <v xml:space="preserve"> </v>
          </cell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 t="str">
            <v xml:space="preserve"> </v>
          </cell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 t="str">
            <v xml:space="preserve"> </v>
          </cell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 t="str">
            <v xml:space="preserve"> </v>
          </cell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 t="str">
            <v xml:space="preserve"> </v>
          </cell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 t="str">
            <v xml:space="preserve"> </v>
          </cell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 t="str">
            <v xml:space="preserve"> </v>
          </cell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 t="str">
            <v xml:space="preserve"> </v>
          </cell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 t="str">
            <v xml:space="preserve"> </v>
          </cell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 t="str">
            <v xml:space="preserve"> </v>
          </cell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 t="str">
            <v xml:space="preserve"> </v>
          </cell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 t="str">
            <v xml:space="preserve"> </v>
          </cell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 t="str">
            <v xml:space="preserve"> </v>
          </cell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 t="str">
            <v xml:space="preserve"> </v>
          </cell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 t="str">
            <v xml:space="preserve"> </v>
          </cell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 t="str">
            <v xml:space="preserve"> </v>
          </cell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 t="str">
            <v xml:space="preserve"> </v>
          </cell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 t="str">
            <v xml:space="preserve"> </v>
          </cell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 t="str">
            <v xml:space="preserve"> </v>
          </cell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 t="str">
            <v xml:space="preserve"> </v>
          </cell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 t="str">
            <v xml:space="preserve"> </v>
          </cell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 t="str">
            <v xml:space="preserve"> </v>
          </cell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 t="str">
            <v xml:space="preserve"> </v>
          </cell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 t="str">
            <v xml:space="preserve"> </v>
          </cell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 t="str">
            <v xml:space="preserve"> </v>
          </cell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 t="str">
            <v xml:space="preserve"> </v>
          </cell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 t="str">
            <v xml:space="preserve"> </v>
          </cell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 t="str">
            <v xml:space="preserve"> </v>
          </cell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 t="str">
            <v xml:space="preserve"> </v>
          </cell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 t="str">
            <v xml:space="preserve"> </v>
          </cell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 t="str">
            <v xml:space="preserve"> </v>
          </cell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 t="str">
            <v xml:space="preserve"> </v>
          </cell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 t="str">
            <v xml:space="preserve"> </v>
          </cell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 t="str">
            <v xml:space="preserve"> </v>
          </cell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 t="str">
            <v xml:space="preserve"> </v>
          </cell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 t="str">
            <v xml:space="preserve"> </v>
          </cell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 t="str">
            <v xml:space="preserve"> </v>
          </cell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 t="str">
            <v xml:space="preserve"> </v>
          </cell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 t="str">
            <v xml:space="preserve"> </v>
          </cell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 t="str">
            <v xml:space="preserve"> </v>
          </cell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 t="str">
            <v xml:space="preserve"> </v>
          </cell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 t="str">
            <v xml:space="preserve"> </v>
          </cell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 t="str">
            <v xml:space="preserve"> </v>
          </cell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 t="str">
            <v xml:space="preserve"> </v>
          </cell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 t="str">
            <v xml:space="preserve"> </v>
          </cell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 t="str">
            <v xml:space="preserve"> </v>
          </cell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 t="str">
            <v xml:space="preserve"> </v>
          </cell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 t="str">
            <v xml:space="preserve"> </v>
          </cell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 t="str">
            <v xml:space="preserve"> </v>
          </cell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 t="str">
            <v xml:space="preserve"> </v>
          </cell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 t="str">
            <v xml:space="preserve"> </v>
          </cell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 t="str">
            <v xml:space="preserve"> </v>
          </cell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 t="str">
            <v xml:space="preserve"> </v>
          </cell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 t="str">
            <v xml:space="preserve"> </v>
          </cell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 t="str">
            <v xml:space="preserve"> </v>
          </cell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 t="str">
            <v xml:space="preserve"> </v>
          </cell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 t="str">
            <v xml:space="preserve"> </v>
          </cell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 t="str">
            <v xml:space="preserve"> </v>
          </cell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 t="str">
            <v xml:space="preserve"> </v>
          </cell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 t="str">
            <v xml:space="preserve"> </v>
          </cell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 t="str">
            <v xml:space="preserve"> </v>
          </cell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 t="str">
            <v xml:space="preserve"> </v>
          </cell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 t="str">
            <v xml:space="preserve"> </v>
          </cell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 t="str">
            <v xml:space="preserve"> </v>
          </cell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 t="str">
            <v xml:space="preserve"> </v>
          </cell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 t="str">
            <v xml:space="preserve"> </v>
          </cell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 t="str">
            <v xml:space="preserve"> </v>
          </cell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 t="str">
            <v xml:space="preserve"> </v>
          </cell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 t="str">
            <v xml:space="preserve"> </v>
          </cell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 t="str">
            <v xml:space="preserve"> </v>
          </cell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 t="str">
            <v xml:space="preserve"> </v>
          </cell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 t="str">
            <v xml:space="preserve"> </v>
          </cell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 t="str">
            <v xml:space="preserve"> </v>
          </cell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 t="str">
            <v xml:space="preserve"> </v>
          </cell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 t="str">
            <v xml:space="preserve"> </v>
          </cell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 t="str">
            <v xml:space="preserve"> </v>
          </cell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 t="str">
            <v xml:space="preserve"> </v>
          </cell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 t="str">
            <v xml:space="preserve"> </v>
          </cell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 t="str">
            <v xml:space="preserve"> </v>
          </cell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 t="str">
            <v xml:space="preserve"> </v>
          </cell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 t="str">
            <v xml:space="preserve"> </v>
          </cell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 t="str">
            <v xml:space="preserve"> </v>
          </cell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 t="str">
            <v xml:space="preserve"> </v>
          </cell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 t="str">
            <v xml:space="preserve"> </v>
          </cell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 t="str">
            <v xml:space="preserve"> </v>
          </cell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 t="str">
            <v xml:space="preserve"> </v>
          </cell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 t="str">
            <v xml:space="preserve"> </v>
          </cell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 t="str">
            <v xml:space="preserve"> </v>
          </cell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 t="str">
            <v xml:space="preserve"> </v>
          </cell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 t="str">
            <v xml:space="preserve"> </v>
          </cell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 t="str">
            <v xml:space="preserve"> </v>
          </cell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 t="str">
            <v xml:space="preserve"> </v>
          </cell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 t="str">
            <v xml:space="preserve"> </v>
          </cell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 t="str">
            <v xml:space="preserve"> </v>
          </cell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 t="str">
            <v xml:space="preserve"> </v>
          </cell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 t="str">
            <v xml:space="preserve"> </v>
          </cell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 t="str">
            <v xml:space="preserve"> </v>
          </cell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 t="str">
            <v xml:space="preserve"> </v>
          </cell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 t="str">
            <v xml:space="preserve"> </v>
          </cell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 t="str">
            <v xml:space="preserve"> </v>
          </cell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 t="str">
            <v xml:space="preserve"> </v>
          </cell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 t="str">
            <v xml:space="preserve"> </v>
          </cell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 t="str">
            <v xml:space="preserve"> </v>
          </cell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 t="str">
            <v xml:space="preserve"> </v>
          </cell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 t="str">
            <v xml:space="preserve"> </v>
          </cell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 t="str">
            <v xml:space="preserve"> </v>
          </cell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 t="str">
            <v xml:space="preserve"> </v>
          </cell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 t="str">
            <v xml:space="preserve"> </v>
          </cell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 t="str">
            <v xml:space="preserve"> </v>
          </cell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 t="str">
            <v xml:space="preserve"> </v>
          </cell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 t="str">
            <v xml:space="preserve"> </v>
          </cell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 t="str">
            <v xml:space="preserve"> </v>
          </cell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 t="str">
            <v xml:space="preserve"> </v>
          </cell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 t="str">
            <v xml:space="preserve"> </v>
          </cell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 t="str">
            <v xml:space="preserve"> </v>
          </cell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 t="str">
            <v xml:space="preserve"> </v>
          </cell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 t="str">
            <v xml:space="preserve"> </v>
          </cell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 t="str">
            <v xml:space="preserve"> </v>
          </cell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 t="str">
            <v xml:space="preserve"> </v>
          </cell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 t="str">
            <v xml:space="preserve"> </v>
          </cell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 t="str">
            <v xml:space="preserve"> </v>
          </cell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 t="str">
            <v xml:space="preserve"> </v>
          </cell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 t="str">
            <v xml:space="preserve"> </v>
          </cell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 t="str">
            <v xml:space="preserve"> </v>
          </cell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 t="str">
            <v xml:space="preserve"> </v>
          </cell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 t="str">
            <v xml:space="preserve"> </v>
          </cell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 t="str">
            <v xml:space="preserve"> </v>
          </cell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 t="str">
            <v xml:space="preserve"> </v>
          </cell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 t="str">
            <v xml:space="preserve"> </v>
          </cell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 t="str">
            <v xml:space="preserve"> </v>
          </cell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 t="str">
            <v xml:space="preserve"> </v>
          </cell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 t="str">
            <v xml:space="preserve"> </v>
          </cell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 t="str">
            <v xml:space="preserve"> </v>
          </cell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 t="str">
            <v xml:space="preserve"> </v>
          </cell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 t="str">
            <v xml:space="preserve"> </v>
          </cell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 t="str">
            <v xml:space="preserve"> </v>
          </cell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 t="str">
            <v xml:space="preserve"> </v>
          </cell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 t="str">
            <v xml:space="preserve"> </v>
          </cell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 t="str">
            <v xml:space="preserve"> </v>
          </cell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 t="str">
            <v xml:space="preserve"> </v>
          </cell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 t="str">
            <v xml:space="preserve"> </v>
          </cell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 t="str">
            <v xml:space="preserve"> </v>
          </cell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 t="str">
            <v xml:space="preserve"> </v>
          </cell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 t="str">
            <v xml:space="preserve"> </v>
          </cell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 t="str">
            <v xml:space="preserve"> </v>
          </cell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 t="str">
            <v xml:space="preserve"> </v>
          </cell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 t="str">
            <v xml:space="preserve"> </v>
          </cell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 t="str">
            <v xml:space="preserve"> </v>
          </cell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 t="str">
            <v xml:space="preserve"> </v>
          </cell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 t="str">
            <v xml:space="preserve"> </v>
          </cell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 t="str">
            <v xml:space="preserve"> </v>
          </cell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 t="str">
            <v xml:space="preserve"> </v>
          </cell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 t="str">
            <v xml:space="preserve"> </v>
          </cell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 t="str">
            <v xml:space="preserve"> </v>
          </cell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 t="str">
            <v xml:space="preserve"> </v>
          </cell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 t="str">
            <v xml:space="preserve"> </v>
          </cell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 t="str">
            <v xml:space="preserve"> </v>
          </cell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 t="str">
            <v xml:space="preserve"> </v>
          </cell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 t="str">
            <v xml:space="preserve"> </v>
          </cell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 t="str">
            <v xml:space="preserve"> </v>
          </cell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 t="str">
            <v xml:space="preserve"> </v>
          </cell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 t="str">
            <v xml:space="preserve"> </v>
          </cell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 t="str">
            <v xml:space="preserve"> </v>
          </cell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 t="str">
            <v xml:space="preserve"> </v>
          </cell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 t="str">
            <v xml:space="preserve"> </v>
          </cell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 t="str">
            <v xml:space="preserve"> </v>
          </cell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 t="str">
            <v xml:space="preserve"> </v>
          </cell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 t="str">
            <v xml:space="preserve"> </v>
          </cell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 t="str">
            <v xml:space="preserve"> </v>
          </cell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 t="str">
            <v xml:space="preserve"> </v>
          </cell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 t="str">
            <v xml:space="preserve"> </v>
          </cell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 t="str">
            <v xml:space="preserve"> </v>
          </cell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 t="str">
            <v xml:space="preserve"> </v>
          </cell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 t="str">
            <v xml:space="preserve"> </v>
          </cell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 t="str">
            <v xml:space="preserve"> </v>
          </cell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 t="str">
            <v xml:space="preserve"> </v>
          </cell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 t="str">
            <v xml:space="preserve"> </v>
          </cell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 t="str">
            <v xml:space="preserve"> </v>
          </cell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 t="str">
            <v xml:space="preserve"> </v>
          </cell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 t="str">
            <v xml:space="preserve"> </v>
          </cell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 t="str">
            <v xml:space="preserve"> </v>
          </cell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 t="str">
            <v xml:space="preserve"> </v>
          </cell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 t="str">
            <v xml:space="preserve"> </v>
          </cell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 t="str">
            <v xml:space="preserve"> </v>
          </cell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 t="str">
            <v xml:space="preserve"> </v>
          </cell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 t="str">
            <v xml:space="preserve"> </v>
          </cell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 t="str">
            <v xml:space="preserve"> </v>
          </cell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 t="str">
            <v xml:space="preserve"> </v>
          </cell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 t="str">
            <v xml:space="preserve"> </v>
          </cell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 t="str">
            <v xml:space="preserve"> </v>
          </cell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 t="str">
            <v xml:space="preserve"> </v>
          </cell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 t="str">
            <v xml:space="preserve"> </v>
          </cell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 t="str">
            <v xml:space="preserve"> </v>
          </cell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 t="str">
            <v xml:space="preserve"> </v>
          </cell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 t="str">
            <v xml:space="preserve"> </v>
          </cell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 t="str">
            <v xml:space="preserve"> </v>
          </cell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 t="str">
            <v xml:space="preserve"> </v>
          </cell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 t="str">
            <v xml:space="preserve"> </v>
          </cell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 t="str">
            <v xml:space="preserve"> </v>
          </cell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 t="str">
            <v xml:space="preserve"> </v>
          </cell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 t="str">
            <v xml:space="preserve"> </v>
          </cell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 t="str">
            <v xml:space="preserve"> </v>
          </cell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 t="str">
            <v xml:space="preserve"> </v>
          </cell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 t="str">
            <v xml:space="preserve"> </v>
          </cell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 t="str">
            <v xml:space="preserve"> </v>
          </cell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 t="str">
            <v xml:space="preserve"> </v>
          </cell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 t="str">
            <v xml:space="preserve"> </v>
          </cell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 t="str">
            <v xml:space="preserve"> </v>
          </cell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 t="str">
            <v xml:space="preserve"> </v>
          </cell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 t="str">
            <v xml:space="preserve"> </v>
          </cell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 t="str">
            <v xml:space="preserve"> </v>
          </cell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 t="str">
            <v xml:space="preserve"> </v>
          </cell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 t="str">
            <v xml:space="preserve"> </v>
          </cell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 t="str">
            <v xml:space="preserve"> </v>
          </cell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 t="str">
            <v xml:space="preserve"> </v>
          </cell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 t="str">
            <v xml:space="preserve"> </v>
          </cell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 t="str">
            <v xml:space="preserve"> </v>
          </cell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 t="str">
            <v xml:space="preserve"> </v>
          </cell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 t="str">
            <v xml:space="preserve"> </v>
          </cell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 t="str">
            <v xml:space="preserve"> </v>
          </cell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 t="str">
            <v xml:space="preserve"> </v>
          </cell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 t="str">
            <v xml:space="preserve"> </v>
          </cell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 t="str">
            <v xml:space="preserve"> </v>
          </cell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 t="str">
            <v xml:space="preserve"> </v>
          </cell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 t="str">
            <v xml:space="preserve"> </v>
          </cell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 t="str">
            <v xml:space="preserve"> </v>
          </cell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 t="str">
            <v xml:space="preserve"> </v>
          </cell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 t="str">
            <v xml:space="preserve"> </v>
          </cell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 t="str">
            <v xml:space="preserve"> </v>
          </cell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 t="str">
            <v xml:space="preserve"> </v>
          </cell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 t="str">
            <v xml:space="preserve"> </v>
          </cell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 t="str">
            <v xml:space="preserve"> </v>
          </cell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 t="str">
            <v xml:space="preserve"> </v>
          </cell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 t="str">
            <v xml:space="preserve"> </v>
          </cell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 t="str">
            <v xml:space="preserve"> </v>
          </cell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 t="str">
            <v xml:space="preserve"> </v>
          </cell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 t="str">
            <v xml:space="preserve"> </v>
          </cell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 t="str">
            <v xml:space="preserve"> </v>
          </cell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 t="str">
            <v xml:space="preserve"> </v>
          </cell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 t="str">
            <v xml:space="preserve"> </v>
          </cell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 t="str">
            <v xml:space="preserve"> </v>
          </cell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 t="str">
            <v xml:space="preserve"> </v>
          </cell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 t="str">
            <v xml:space="preserve"> </v>
          </cell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 t="str">
            <v xml:space="preserve"> </v>
          </cell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 t="str">
            <v xml:space="preserve"> </v>
          </cell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 t="str">
            <v xml:space="preserve"> </v>
          </cell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 t="str">
            <v xml:space="preserve"> </v>
          </cell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 t="str">
            <v xml:space="preserve"> </v>
          </cell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 t="str">
            <v xml:space="preserve"> </v>
          </cell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 t="str">
            <v xml:space="preserve"> </v>
          </cell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 t="str">
            <v xml:space="preserve"> </v>
          </cell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 t="str">
            <v xml:space="preserve"> </v>
          </cell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 t="str">
            <v xml:space="preserve"> </v>
          </cell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 t="str">
            <v xml:space="preserve"> </v>
          </cell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 t="str">
            <v xml:space="preserve"> </v>
          </cell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 t="str">
            <v xml:space="preserve"> </v>
          </cell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 t="str">
            <v xml:space="preserve"> </v>
          </cell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 t="str">
            <v xml:space="preserve"> </v>
          </cell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 t="str">
            <v xml:space="preserve"> </v>
          </cell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 t="str">
            <v xml:space="preserve"> </v>
          </cell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 t="str">
            <v xml:space="preserve"> </v>
          </cell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 t="str">
            <v xml:space="preserve"> </v>
          </cell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 t="str">
            <v xml:space="preserve"> </v>
          </cell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 t="str">
            <v xml:space="preserve"> </v>
          </cell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 t="str">
            <v xml:space="preserve"> </v>
          </cell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 t="str">
            <v xml:space="preserve"> </v>
          </cell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 t="str">
            <v xml:space="preserve"> </v>
          </cell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 t="str">
            <v xml:space="preserve"> </v>
          </cell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 t="str">
            <v xml:space="preserve"> </v>
          </cell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 t="str">
            <v xml:space="preserve"> </v>
          </cell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 t="str">
            <v xml:space="preserve"> </v>
          </cell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 t="str">
            <v xml:space="preserve"> </v>
          </cell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 t="str">
            <v xml:space="preserve"> </v>
          </cell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 t="str">
            <v xml:space="preserve"> </v>
          </cell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 t="str">
            <v xml:space="preserve"> </v>
          </cell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 t="str">
            <v xml:space="preserve"> </v>
          </cell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 t="str">
            <v xml:space="preserve"> </v>
          </cell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 t="str">
            <v xml:space="preserve"> </v>
          </cell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 t="str">
            <v xml:space="preserve"> </v>
          </cell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 t="str">
            <v xml:space="preserve"> </v>
          </cell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 t="str">
            <v xml:space="preserve"> </v>
          </cell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 t="str">
            <v xml:space="preserve"> </v>
          </cell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 t="str">
            <v xml:space="preserve"> </v>
          </cell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 t="str">
            <v xml:space="preserve"> </v>
          </cell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 t="str">
            <v xml:space="preserve"> </v>
          </cell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 t="str">
            <v xml:space="preserve"> </v>
          </cell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 t="str">
            <v xml:space="preserve"> </v>
          </cell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 t="str">
            <v xml:space="preserve"> </v>
          </cell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 t="str">
            <v xml:space="preserve"> </v>
          </cell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 t="str">
            <v xml:space="preserve"> </v>
          </cell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 t="str">
            <v xml:space="preserve"> </v>
          </cell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 t="str">
            <v xml:space="preserve"> </v>
          </cell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 t="str">
            <v xml:space="preserve"> </v>
          </cell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 t="str">
            <v xml:space="preserve"> </v>
          </cell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 t="str">
            <v xml:space="preserve"> </v>
          </cell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 t="str">
            <v xml:space="preserve"> </v>
          </cell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 t="str">
            <v xml:space="preserve"> </v>
          </cell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 t="str">
            <v xml:space="preserve"> </v>
          </cell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 t="str">
            <v xml:space="preserve"> </v>
          </cell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 t="str">
            <v xml:space="preserve"> </v>
          </cell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 t="str">
            <v xml:space="preserve"> </v>
          </cell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 t="str">
            <v xml:space="preserve"> </v>
          </cell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 t="str">
            <v xml:space="preserve"> </v>
          </cell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 t="str">
            <v xml:space="preserve"> </v>
          </cell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 t="str">
            <v xml:space="preserve"> </v>
          </cell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 t="str">
            <v xml:space="preserve"> </v>
          </cell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 t="str">
            <v xml:space="preserve"> </v>
          </cell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 t="str">
            <v xml:space="preserve"> </v>
          </cell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 t="str">
            <v xml:space="preserve"> </v>
          </cell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 t="str">
            <v xml:space="preserve"> </v>
          </cell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 t="str">
            <v xml:space="preserve"> </v>
          </cell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 t="str">
            <v xml:space="preserve"> </v>
          </cell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 t="str">
            <v xml:space="preserve"> </v>
          </cell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 t="str">
            <v xml:space="preserve"> </v>
          </cell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 t="str">
            <v xml:space="preserve"> </v>
          </cell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 t="str">
            <v xml:space="preserve"> </v>
          </cell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 t="str">
            <v xml:space="preserve"> </v>
          </cell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 t="str">
            <v xml:space="preserve"> </v>
          </cell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 t="str">
            <v xml:space="preserve"> </v>
          </cell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 t="str">
            <v xml:space="preserve"> </v>
          </cell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 t="str">
            <v xml:space="preserve"> </v>
          </cell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 t="str">
            <v xml:space="preserve"> </v>
          </cell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 t="str">
            <v xml:space="preserve"> </v>
          </cell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 t="str">
            <v xml:space="preserve"> </v>
          </cell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 t="str">
            <v xml:space="preserve"> </v>
          </cell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 t="str">
            <v xml:space="preserve"> </v>
          </cell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 t="str">
            <v xml:space="preserve"> </v>
          </cell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 t="str">
            <v xml:space="preserve"> </v>
          </cell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 t="str">
            <v xml:space="preserve"> </v>
          </cell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 t="str">
            <v xml:space="preserve"> </v>
          </cell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 t="str">
            <v xml:space="preserve"> </v>
          </cell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 t="str">
            <v xml:space="preserve"> </v>
          </cell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 t="str">
            <v xml:space="preserve"> </v>
          </cell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 t="str">
            <v xml:space="preserve"> </v>
          </cell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 t="str">
            <v xml:space="preserve"> </v>
          </cell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 t="str">
            <v xml:space="preserve"> </v>
          </cell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 t="str">
            <v xml:space="preserve"> </v>
          </cell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 t="str">
            <v xml:space="preserve"> </v>
          </cell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 t="str">
            <v xml:space="preserve"> </v>
          </cell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 t="str">
            <v xml:space="preserve"> </v>
          </cell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 t="str">
            <v xml:space="preserve"> </v>
          </cell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 t="str">
            <v xml:space="preserve"> </v>
          </cell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 t="str">
            <v xml:space="preserve"> </v>
          </cell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 t="str">
            <v xml:space="preserve"> </v>
          </cell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 t="str">
            <v xml:space="preserve"> </v>
          </cell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 t="str">
            <v xml:space="preserve"> </v>
          </cell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 t="str">
            <v xml:space="preserve"> </v>
          </cell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 t="str">
            <v xml:space="preserve"> </v>
          </cell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 t="str">
            <v xml:space="preserve"> </v>
          </cell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 t="str">
            <v xml:space="preserve"> </v>
          </cell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 t="str">
            <v xml:space="preserve"> </v>
          </cell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 t="str">
            <v xml:space="preserve"> </v>
          </cell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 t="str">
            <v xml:space="preserve"> </v>
          </cell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 t="str">
            <v xml:space="preserve"> </v>
          </cell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 t="str">
            <v xml:space="preserve"> </v>
          </cell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 t="str">
            <v xml:space="preserve"> </v>
          </cell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 t="str">
            <v xml:space="preserve"> </v>
          </cell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 t="str">
            <v xml:space="preserve"> </v>
          </cell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 t="str">
            <v xml:space="preserve"> </v>
          </cell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 t="str">
            <v xml:space="preserve"> </v>
          </cell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 t="str">
            <v xml:space="preserve"> </v>
          </cell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 t="str">
            <v xml:space="preserve"> </v>
          </cell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 t="str">
            <v xml:space="preserve"> </v>
          </cell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 t="str">
            <v xml:space="preserve"> </v>
          </cell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 t="str">
            <v xml:space="preserve"> </v>
          </cell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 t="str">
            <v xml:space="preserve"> </v>
          </cell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 t="str">
            <v xml:space="preserve"> </v>
          </cell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 t="str">
            <v xml:space="preserve"> </v>
          </cell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 t="str">
            <v xml:space="preserve"> </v>
          </cell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 t="str">
            <v xml:space="preserve"> </v>
          </cell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 t="str">
            <v xml:space="preserve"> </v>
          </cell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 t="str">
            <v xml:space="preserve"> </v>
          </cell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 t="str">
            <v xml:space="preserve"> </v>
          </cell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 t="str">
            <v xml:space="preserve"> </v>
          </cell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 t="str">
            <v xml:space="preserve"> </v>
          </cell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 t="str">
            <v xml:space="preserve"> </v>
          </cell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 t="str">
            <v xml:space="preserve"> </v>
          </cell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 t="str">
            <v xml:space="preserve"> </v>
          </cell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 t="str">
            <v xml:space="preserve"> </v>
          </cell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 t="str">
            <v xml:space="preserve"> </v>
          </cell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 t="str">
            <v xml:space="preserve"> </v>
          </cell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 t="str">
            <v xml:space="preserve"> </v>
          </cell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 t="str">
            <v xml:space="preserve"> </v>
          </cell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 t="str">
            <v xml:space="preserve"> </v>
          </cell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 t="str">
            <v xml:space="preserve"> </v>
          </cell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 t="str">
            <v xml:space="preserve"> </v>
          </cell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 t="str">
            <v xml:space="preserve"> </v>
          </cell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 t="str">
            <v xml:space="preserve"> </v>
          </cell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 t="str">
            <v xml:space="preserve"> </v>
          </cell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 t="str">
            <v xml:space="preserve"> </v>
          </cell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 t="str">
            <v xml:space="preserve"> </v>
          </cell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 t="str">
            <v xml:space="preserve"> </v>
          </cell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 t="str">
            <v xml:space="preserve"> </v>
          </cell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 t="str">
            <v xml:space="preserve"> </v>
          </cell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 t="str">
            <v xml:space="preserve"> </v>
          </cell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 t="str">
            <v xml:space="preserve"> </v>
          </cell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 t="str">
            <v xml:space="preserve"> </v>
          </cell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 t="str">
            <v xml:space="preserve"> </v>
          </cell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 t="str">
            <v xml:space="preserve"> </v>
          </cell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 t="str">
            <v xml:space="preserve"> </v>
          </cell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 t="str">
            <v xml:space="preserve"> </v>
          </cell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 t="str">
            <v xml:space="preserve"> </v>
          </cell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 t="str">
            <v xml:space="preserve"> </v>
          </cell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 t="str">
            <v xml:space="preserve"> </v>
          </cell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 t="str">
            <v xml:space="preserve"> </v>
          </cell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 t="str">
            <v xml:space="preserve"> </v>
          </cell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 t="str">
            <v xml:space="preserve"> </v>
          </cell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 t="str">
            <v xml:space="preserve"> </v>
          </cell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 t="str">
            <v xml:space="preserve"> </v>
          </cell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 t="str">
            <v xml:space="preserve"> </v>
          </cell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 t="str">
            <v xml:space="preserve"> </v>
          </cell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 t="str">
            <v xml:space="preserve"> </v>
          </cell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 t="str">
            <v xml:space="preserve"> </v>
          </cell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 t="str">
            <v xml:space="preserve"> </v>
          </cell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 t="str">
            <v xml:space="preserve"> </v>
          </cell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 t="str">
            <v xml:space="preserve"> </v>
          </cell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 t="str">
            <v xml:space="preserve"> </v>
          </cell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 t="str">
            <v xml:space="preserve"> </v>
          </cell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 t="str">
            <v xml:space="preserve"> </v>
          </cell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 t="str">
            <v xml:space="preserve"> </v>
          </cell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 t="str">
            <v xml:space="preserve"> </v>
          </cell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 t="str">
            <v xml:space="preserve"> </v>
          </cell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 t="str">
            <v xml:space="preserve"> </v>
          </cell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 t="str">
            <v xml:space="preserve"> </v>
          </cell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 t="str">
            <v xml:space="preserve"> </v>
          </cell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 t="str">
            <v xml:space="preserve"> </v>
          </cell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 t="str">
            <v xml:space="preserve"> </v>
          </cell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 t="str">
            <v xml:space="preserve"> </v>
          </cell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 t="str">
            <v xml:space="preserve"> </v>
          </cell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 t="str">
            <v xml:space="preserve"> </v>
          </cell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 t="str">
            <v xml:space="preserve"> </v>
          </cell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 t="str">
            <v xml:space="preserve"> </v>
          </cell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 t="str">
            <v xml:space="preserve"> </v>
          </cell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 t="str">
            <v xml:space="preserve"> </v>
          </cell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 t="str">
            <v xml:space="preserve"> </v>
          </cell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 t="str">
            <v xml:space="preserve"> </v>
          </cell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 t="str">
            <v xml:space="preserve"> </v>
          </cell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 t="str">
            <v xml:space="preserve"> </v>
          </cell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 t="str">
            <v xml:space="preserve"> </v>
          </cell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 t="str">
            <v xml:space="preserve"> </v>
          </cell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 t="str">
            <v xml:space="preserve"> </v>
          </cell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 t="str">
            <v xml:space="preserve"> </v>
          </cell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 t="str">
            <v xml:space="preserve"> </v>
          </cell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 t="str">
            <v xml:space="preserve"> </v>
          </cell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 t="str">
            <v xml:space="preserve"> </v>
          </cell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 t="str">
            <v xml:space="preserve"> </v>
          </cell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 t="str">
            <v xml:space="preserve"> </v>
          </cell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 t="str">
            <v xml:space="preserve"> </v>
          </cell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 t="str">
            <v xml:space="preserve"> </v>
          </cell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 t="str">
            <v xml:space="preserve"> </v>
          </cell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 t="str">
            <v xml:space="preserve"> </v>
          </cell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 t="str">
            <v xml:space="preserve"> </v>
          </cell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 t="str">
            <v xml:space="preserve"> </v>
          </cell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 t="str">
            <v xml:space="preserve"> </v>
          </cell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 t="str">
            <v xml:space="preserve"> </v>
          </cell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 t="str">
            <v xml:space="preserve"> </v>
          </cell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 t="str">
            <v xml:space="preserve"> </v>
          </cell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 t="str">
            <v xml:space="preserve"> </v>
          </cell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 t="str">
            <v xml:space="preserve"> </v>
          </cell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 t="str">
            <v xml:space="preserve"> </v>
          </cell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 t="str">
            <v xml:space="preserve"> </v>
          </cell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 t="str">
            <v xml:space="preserve"> </v>
          </cell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 t="str">
            <v xml:space="preserve"> </v>
          </cell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 t="str">
            <v xml:space="preserve"> </v>
          </cell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 t="str">
            <v xml:space="preserve"> </v>
          </cell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 t="str">
            <v xml:space="preserve"> </v>
          </cell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 t="str">
            <v xml:space="preserve"> </v>
          </cell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 t="str">
            <v xml:space="preserve"> </v>
          </cell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 t="str">
            <v xml:space="preserve"> </v>
          </cell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 t="str">
            <v xml:space="preserve"> </v>
          </cell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 t="str">
            <v xml:space="preserve"> </v>
          </cell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 t="str">
            <v xml:space="preserve"> </v>
          </cell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 t="str">
            <v xml:space="preserve"> </v>
          </cell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 t="str">
            <v xml:space="preserve"> </v>
          </cell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 t="str">
            <v xml:space="preserve"> </v>
          </cell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 t="str">
            <v xml:space="preserve"> </v>
          </cell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 t="str">
            <v xml:space="preserve"> </v>
          </cell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 t="str">
            <v xml:space="preserve"> </v>
          </cell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 t="str">
            <v xml:space="preserve"> </v>
          </cell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 t="str">
            <v xml:space="preserve"> </v>
          </cell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 t="str">
            <v xml:space="preserve"> </v>
          </cell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 t="str">
            <v xml:space="preserve"> </v>
          </cell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 t="str">
            <v xml:space="preserve"> </v>
          </cell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 t="str">
            <v xml:space="preserve"> </v>
          </cell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 t="str">
            <v xml:space="preserve"> </v>
          </cell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 t="str">
            <v xml:space="preserve"> </v>
          </cell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 t="str">
            <v xml:space="preserve"> </v>
          </cell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 t="str">
            <v xml:space="preserve"> </v>
          </cell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 t="str">
            <v xml:space="preserve"> </v>
          </cell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 t="str">
            <v xml:space="preserve"> </v>
          </cell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 t="str">
            <v xml:space="preserve"> </v>
          </cell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 t="str">
            <v xml:space="preserve"> </v>
          </cell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 t="str">
            <v xml:space="preserve"> </v>
          </cell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 t="str">
            <v xml:space="preserve"> </v>
          </cell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 t="str">
            <v xml:space="preserve"> </v>
          </cell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 t="str">
            <v xml:space="preserve"> </v>
          </cell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 t="str">
            <v xml:space="preserve"> </v>
          </cell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 t="str">
            <v xml:space="preserve"> </v>
          </cell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 t="str">
            <v xml:space="preserve"> </v>
          </cell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 t="str">
            <v xml:space="preserve"> </v>
          </cell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 t="str">
            <v xml:space="preserve"> </v>
          </cell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 t="str">
            <v xml:space="preserve"> </v>
          </cell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 t="str">
            <v xml:space="preserve"> </v>
          </cell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 t="str">
            <v xml:space="preserve"> </v>
          </cell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 t="str">
            <v xml:space="preserve"> </v>
          </cell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 t="str">
            <v xml:space="preserve"> </v>
          </cell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 t="str">
            <v xml:space="preserve"> </v>
          </cell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 t="str">
            <v xml:space="preserve"> </v>
          </cell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 t="str">
            <v xml:space="preserve"> </v>
          </cell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 t="str">
            <v xml:space="preserve"> </v>
          </cell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 t="str">
            <v xml:space="preserve"> </v>
          </cell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 t="str">
            <v xml:space="preserve"> </v>
          </cell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 t="str">
            <v xml:space="preserve"> </v>
          </cell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 t="str">
            <v xml:space="preserve"> </v>
          </cell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 t="str">
            <v xml:space="preserve"> </v>
          </cell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 t="str">
            <v xml:space="preserve"> </v>
          </cell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 t="str">
            <v xml:space="preserve"> </v>
          </cell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 t="str">
            <v xml:space="preserve"> </v>
          </cell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 t="str">
            <v xml:space="preserve"> </v>
          </cell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 t="str">
            <v xml:space="preserve"> </v>
          </cell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 t="str">
            <v xml:space="preserve"> </v>
          </cell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 t="str">
            <v xml:space="preserve"> </v>
          </cell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 t="str">
            <v xml:space="preserve"> </v>
          </cell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 t="str">
            <v xml:space="preserve"> </v>
          </cell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 t="str">
            <v xml:space="preserve"> </v>
          </cell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 t="str">
            <v xml:space="preserve"> </v>
          </cell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 t="str">
            <v xml:space="preserve"> </v>
          </cell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 t="str">
            <v xml:space="preserve"> </v>
          </cell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 t="str">
            <v xml:space="preserve"> </v>
          </cell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 t="str">
            <v xml:space="preserve"> </v>
          </cell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 t="str">
            <v xml:space="preserve"> </v>
          </cell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 t="str">
            <v xml:space="preserve"> </v>
          </cell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 t="str">
            <v xml:space="preserve"> </v>
          </cell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 t="str">
            <v xml:space="preserve"> </v>
          </cell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 t="str">
            <v xml:space="preserve"> </v>
          </cell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 t="str">
            <v xml:space="preserve"> </v>
          </cell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 t="str">
            <v xml:space="preserve"> </v>
          </cell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 t="str">
            <v xml:space="preserve"> </v>
          </cell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 t="str">
            <v xml:space="preserve"> </v>
          </cell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 t="str">
            <v xml:space="preserve"> </v>
          </cell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 t="str">
            <v xml:space="preserve"> </v>
          </cell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 t="str">
            <v xml:space="preserve"> </v>
          </cell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 t="str">
            <v xml:space="preserve"> </v>
          </cell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 t="str">
            <v xml:space="preserve"> </v>
          </cell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 t="str">
            <v xml:space="preserve"> </v>
          </cell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 t="str">
            <v xml:space="preserve"> </v>
          </cell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 t="str">
            <v xml:space="preserve"> </v>
          </cell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 t="str">
            <v xml:space="preserve"> </v>
          </cell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 t="str">
            <v xml:space="preserve"> </v>
          </cell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 t="str">
            <v xml:space="preserve"> </v>
          </cell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 t="str">
            <v xml:space="preserve"> </v>
          </cell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 t="str">
            <v xml:space="preserve"> </v>
          </cell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 t="str">
            <v xml:space="preserve"> </v>
          </cell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 t="str">
            <v xml:space="preserve"> </v>
          </cell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 t="str">
            <v xml:space="preserve"> </v>
          </cell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 t="str">
            <v xml:space="preserve"> </v>
          </cell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 t="str">
            <v xml:space="preserve"> </v>
          </cell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 t="str">
            <v xml:space="preserve"> </v>
          </cell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 t="str">
            <v xml:space="preserve"> </v>
          </cell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 t="str">
            <v xml:space="preserve"> </v>
          </cell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 t="str">
            <v xml:space="preserve"> </v>
          </cell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 t="str">
            <v xml:space="preserve"> </v>
          </cell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 t="str">
            <v xml:space="preserve"> </v>
          </cell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 t="str">
            <v xml:space="preserve"> </v>
          </cell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 t="str">
            <v xml:space="preserve"> </v>
          </cell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 t="str">
            <v xml:space="preserve"> </v>
          </cell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 t="str">
            <v xml:space="preserve"> </v>
          </cell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 t="str">
            <v xml:space="preserve"> </v>
          </cell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 t="str">
            <v xml:space="preserve"> </v>
          </cell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 t="str">
            <v xml:space="preserve"> </v>
          </cell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 t="str">
            <v xml:space="preserve"> </v>
          </cell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 t="str">
            <v xml:space="preserve"> </v>
          </cell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 t="str">
            <v xml:space="preserve"> </v>
          </cell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 t="str">
            <v xml:space="preserve"> </v>
          </cell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 t="str">
            <v xml:space="preserve"> </v>
          </cell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 t="str">
            <v xml:space="preserve"> </v>
          </cell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 t="str">
            <v xml:space="preserve"> </v>
          </cell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 t="str">
            <v xml:space="preserve"> </v>
          </cell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 t="str">
            <v xml:space="preserve"> </v>
          </cell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 t="str">
            <v xml:space="preserve"> </v>
          </cell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 t="str">
            <v xml:space="preserve"> </v>
          </cell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 t="str">
            <v xml:space="preserve"> </v>
          </cell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 t="str">
            <v xml:space="preserve"> </v>
          </cell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 t="str">
            <v xml:space="preserve"> </v>
          </cell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 t="str">
            <v xml:space="preserve"> </v>
          </cell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 t="str">
            <v xml:space="preserve"> </v>
          </cell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 t="str">
            <v xml:space="preserve"> </v>
          </cell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 t="str">
            <v xml:space="preserve"> </v>
          </cell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 t="str">
            <v xml:space="preserve"> </v>
          </cell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 t="str">
            <v xml:space="preserve"> </v>
          </cell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 t="str">
            <v xml:space="preserve"> </v>
          </cell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 t="str">
            <v xml:space="preserve"> </v>
          </cell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 t="str">
            <v xml:space="preserve"> </v>
          </cell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 t="str">
            <v xml:space="preserve"> </v>
          </cell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 t="str">
            <v xml:space="preserve"> </v>
          </cell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 t="str">
            <v xml:space="preserve"> </v>
          </cell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 t="str">
            <v xml:space="preserve"> </v>
          </cell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 t="str">
            <v xml:space="preserve"> </v>
          </cell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 t="str">
            <v xml:space="preserve"> </v>
          </cell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 t="str">
            <v xml:space="preserve"> </v>
          </cell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 t="str">
            <v xml:space="preserve"> </v>
          </cell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 t="str">
            <v xml:space="preserve"> </v>
          </cell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 t="str">
            <v xml:space="preserve"> </v>
          </cell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 t="str">
            <v xml:space="preserve"> </v>
          </cell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 t="str">
            <v xml:space="preserve"> </v>
          </cell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 t="str">
            <v xml:space="preserve"> </v>
          </cell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 t="str">
            <v xml:space="preserve"> </v>
          </cell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 t="str">
            <v xml:space="preserve"> </v>
          </cell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 t="str">
            <v xml:space="preserve"> </v>
          </cell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 t="str">
            <v xml:space="preserve"> </v>
          </cell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 t="str">
            <v xml:space="preserve"> </v>
          </cell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 t="str">
            <v xml:space="preserve"> </v>
          </cell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 t="str">
            <v xml:space="preserve"> </v>
          </cell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 t="str">
            <v xml:space="preserve"> </v>
          </cell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 t="str">
            <v xml:space="preserve"> </v>
          </cell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 t="str">
            <v xml:space="preserve"> </v>
          </cell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 t="str">
            <v xml:space="preserve"> </v>
          </cell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 t="str">
            <v xml:space="preserve"> </v>
          </cell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 t="str">
            <v xml:space="preserve"> </v>
          </cell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 t="str">
            <v xml:space="preserve"> </v>
          </cell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 t="str">
            <v xml:space="preserve"> </v>
          </cell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 t="str">
            <v xml:space="preserve"> </v>
          </cell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 t="str">
            <v xml:space="preserve"> </v>
          </cell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 t="str">
            <v xml:space="preserve"> </v>
          </cell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 t="str">
            <v xml:space="preserve"> </v>
          </cell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 t="str">
            <v xml:space="preserve"> </v>
          </cell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 t="str">
            <v xml:space="preserve"> </v>
          </cell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 t="str">
            <v xml:space="preserve"> </v>
          </cell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 t="str">
            <v xml:space="preserve"> </v>
          </cell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 t="str">
            <v xml:space="preserve"> </v>
          </cell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 t="str">
            <v xml:space="preserve"> </v>
          </cell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 t="str">
            <v xml:space="preserve"> </v>
          </cell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 t="str">
            <v xml:space="preserve"> </v>
          </cell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 t="str">
            <v xml:space="preserve"> </v>
          </cell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 t="str">
            <v xml:space="preserve"> </v>
          </cell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 t="str">
            <v xml:space="preserve"> </v>
          </cell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 t="str">
            <v xml:space="preserve"> </v>
          </cell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 t="str">
            <v xml:space="preserve"> </v>
          </cell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 t="str">
            <v xml:space="preserve"> </v>
          </cell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 t="str">
            <v xml:space="preserve"> </v>
          </cell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 t="str">
            <v xml:space="preserve"> </v>
          </cell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 t="str">
            <v xml:space="preserve"> </v>
          </cell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 t="str">
            <v xml:space="preserve"> </v>
          </cell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 t="str">
            <v xml:space="preserve"> </v>
          </cell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 t="str">
            <v xml:space="preserve"> </v>
          </cell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 t="str">
            <v xml:space="preserve"> </v>
          </cell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 t="str">
            <v xml:space="preserve"> </v>
          </cell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 t="str">
            <v xml:space="preserve"> </v>
          </cell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 t="str">
            <v xml:space="preserve"> </v>
          </cell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 t="str">
            <v xml:space="preserve"> </v>
          </cell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 t="str">
            <v xml:space="preserve"> </v>
          </cell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 t="str">
            <v xml:space="preserve"> </v>
          </cell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 t="str">
            <v xml:space="preserve"> </v>
          </cell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 t="str">
            <v xml:space="preserve"> </v>
          </cell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 t="str">
            <v xml:space="preserve"> </v>
          </cell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 t="str">
            <v xml:space="preserve"> </v>
          </cell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 t="str">
            <v xml:space="preserve"> </v>
          </cell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 t="str">
            <v xml:space="preserve"> </v>
          </cell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 t="str">
            <v xml:space="preserve"> </v>
          </cell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 t="str">
            <v xml:space="preserve"> </v>
          </cell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 t="str">
            <v xml:space="preserve"> </v>
          </cell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 t="str">
            <v xml:space="preserve"> </v>
          </cell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 t="str">
            <v xml:space="preserve"> </v>
          </cell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 t="str">
            <v xml:space="preserve"> </v>
          </cell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 t="str">
            <v xml:space="preserve"> </v>
          </cell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 t="str">
            <v xml:space="preserve"> </v>
          </cell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 t="str">
            <v xml:space="preserve"> </v>
          </cell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 t="str">
            <v xml:space="preserve"> </v>
          </cell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 t="str">
            <v xml:space="preserve"> </v>
          </cell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 t="str">
            <v xml:space="preserve"> </v>
          </cell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 t="str">
            <v xml:space="preserve"> </v>
          </cell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 t="str">
            <v xml:space="preserve"> </v>
          </cell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 t="str">
            <v xml:space="preserve"> </v>
          </cell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 t="str">
            <v xml:space="preserve"> </v>
          </cell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 t="str">
            <v xml:space="preserve"> </v>
          </cell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 t="str">
            <v xml:space="preserve"> </v>
          </cell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 t="str">
            <v xml:space="preserve"> </v>
          </cell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 t="str">
            <v xml:space="preserve"> </v>
          </cell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 t="str">
            <v xml:space="preserve"> </v>
          </cell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 t="str">
            <v xml:space="preserve"> </v>
          </cell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 t="str">
            <v xml:space="preserve"> </v>
          </cell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 t="str">
            <v xml:space="preserve"> </v>
          </cell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 t="str">
            <v xml:space="preserve"> </v>
          </cell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 t="str">
            <v xml:space="preserve"> </v>
          </cell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 t="str">
            <v xml:space="preserve"> </v>
          </cell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 t="str">
            <v xml:space="preserve"> </v>
          </cell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 t="str">
            <v xml:space="preserve"> </v>
          </cell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 t="str">
            <v xml:space="preserve"> </v>
          </cell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 t="str">
            <v xml:space="preserve"> </v>
          </cell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 t="str">
            <v xml:space="preserve"> </v>
          </cell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 t="str">
            <v xml:space="preserve"> </v>
          </cell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 t="str">
            <v xml:space="preserve"> </v>
          </cell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 t="str">
            <v xml:space="preserve"> </v>
          </cell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 t="str">
            <v xml:space="preserve"> </v>
          </cell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 t="str">
            <v xml:space="preserve"> </v>
          </cell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 t="str">
            <v xml:space="preserve"> </v>
          </cell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 t="str">
            <v xml:space="preserve"> </v>
          </cell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 t="str">
            <v xml:space="preserve"> </v>
          </cell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 t="str">
            <v xml:space="preserve"> </v>
          </cell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 t="str">
            <v xml:space="preserve"> </v>
          </cell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 t="str">
            <v xml:space="preserve"> </v>
          </cell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 t="str">
            <v xml:space="preserve"> </v>
          </cell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 t="str">
            <v xml:space="preserve"> </v>
          </cell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 t="str">
            <v xml:space="preserve"> </v>
          </cell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 t="str">
            <v xml:space="preserve"> </v>
          </cell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 t="str">
            <v xml:space="preserve"> </v>
          </cell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 t="str">
            <v xml:space="preserve"> </v>
          </cell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 t="str">
            <v xml:space="preserve"> </v>
          </cell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 t="str">
            <v xml:space="preserve"> </v>
          </cell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 t="str">
            <v xml:space="preserve"> </v>
          </cell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 t="str">
            <v xml:space="preserve"> </v>
          </cell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 t="str">
            <v xml:space="preserve"> </v>
          </cell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 t="str">
            <v xml:space="preserve"> </v>
          </cell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 t="str">
            <v xml:space="preserve"> </v>
          </cell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 t="str">
            <v xml:space="preserve"> </v>
          </cell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 t="str">
            <v xml:space="preserve"> </v>
          </cell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 t="str">
            <v xml:space="preserve"> </v>
          </cell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 t="str">
            <v xml:space="preserve"> </v>
          </cell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 t="str">
            <v xml:space="preserve"> </v>
          </cell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 t="str">
            <v xml:space="preserve"> </v>
          </cell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 t="str">
            <v xml:space="preserve"> </v>
          </cell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 t="str">
            <v xml:space="preserve"> </v>
          </cell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 t="str">
            <v xml:space="preserve"> </v>
          </cell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 t="str">
            <v xml:space="preserve"> </v>
          </cell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 t="str">
            <v xml:space="preserve"> </v>
          </cell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 t="str">
            <v xml:space="preserve"> </v>
          </cell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 t="str">
            <v xml:space="preserve"> </v>
          </cell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 t="str">
            <v xml:space="preserve"> </v>
          </cell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 t="str">
            <v xml:space="preserve"> </v>
          </cell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 t="str">
            <v xml:space="preserve"> </v>
          </cell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 t="str">
            <v xml:space="preserve"> </v>
          </cell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 t="str">
            <v xml:space="preserve"> </v>
          </cell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 t="str">
            <v xml:space="preserve"> </v>
          </cell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 t="str">
            <v xml:space="preserve"> </v>
          </cell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 t="str">
            <v xml:space="preserve"> </v>
          </cell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 t="str">
            <v xml:space="preserve"> </v>
          </cell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 t="str">
            <v xml:space="preserve"> </v>
          </cell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 t="str">
            <v xml:space="preserve"> </v>
          </cell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 t="str">
            <v xml:space="preserve"> </v>
          </cell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 t="str">
            <v xml:space="preserve"> </v>
          </cell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 t="str">
            <v xml:space="preserve"> </v>
          </cell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 t="str">
            <v xml:space="preserve"> </v>
          </cell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 t="str">
            <v xml:space="preserve"> </v>
          </cell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 t="str">
            <v xml:space="preserve"> </v>
          </cell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 t="str">
            <v xml:space="preserve"> </v>
          </cell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 t="str">
            <v xml:space="preserve"> </v>
          </cell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 t="str">
            <v xml:space="preserve"> </v>
          </cell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 t="str">
            <v xml:space="preserve"> </v>
          </cell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 t="str">
            <v xml:space="preserve"> </v>
          </cell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 t="str">
            <v xml:space="preserve"> </v>
          </cell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 t="str">
            <v xml:space="preserve"> </v>
          </cell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 t="str">
            <v xml:space="preserve"> </v>
          </cell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 t="str">
            <v xml:space="preserve"> </v>
          </cell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 t="str">
            <v xml:space="preserve"> </v>
          </cell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 t="str">
            <v xml:space="preserve"> </v>
          </cell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 t="str">
            <v xml:space="preserve"> </v>
          </cell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 t="str">
            <v xml:space="preserve"> </v>
          </cell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 t="str">
            <v xml:space="preserve"> </v>
          </cell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 t="str">
            <v xml:space="preserve"> </v>
          </cell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 t="str">
            <v xml:space="preserve"> </v>
          </cell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 t="str">
            <v xml:space="preserve"> </v>
          </cell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 t="str">
            <v xml:space="preserve"> </v>
          </cell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 t="str">
            <v xml:space="preserve"> </v>
          </cell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 t="str">
            <v xml:space="preserve"> </v>
          </cell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 t="str">
            <v xml:space="preserve"> </v>
          </cell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 t="str">
            <v xml:space="preserve"> </v>
          </cell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 t="str">
            <v xml:space="preserve"> </v>
          </cell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 t="str">
            <v xml:space="preserve"> </v>
          </cell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 t="str">
            <v xml:space="preserve"> </v>
          </cell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 t="str">
            <v xml:space="preserve"> </v>
          </cell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 t="str">
            <v xml:space="preserve"> </v>
          </cell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 t="str">
            <v xml:space="preserve"> </v>
          </cell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 t="str">
            <v xml:space="preserve"> </v>
          </cell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 t="str">
            <v xml:space="preserve"> </v>
          </cell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 t="str">
            <v xml:space="preserve"> </v>
          </cell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 t="str">
            <v xml:space="preserve"> </v>
          </cell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 t="str">
            <v xml:space="preserve"> </v>
          </cell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 t="str">
            <v xml:space="preserve"> </v>
          </cell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 t="str">
            <v xml:space="preserve"> </v>
          </cell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 t="str">
            <v xml:space="preserve"> </v>
          </cell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 t="str">
            <v xml:space="preserve"> </v>
          </cell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 t="str">
            <v xml:space="preserve"> </v>
          </cell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 t="str">
            <v xml:space="preserve"> </v>
          </cell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 t="str">
            <v xml:space="preserve"> </v>
          </cell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 t="str">
            <v xml:space="preserve"> </v>
          </cell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 t="str">
            <v xml:space="preserve"> </v>
          </cell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 t="str">
            <v xml:space="preserve"> </v>
          </cell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 t="str">
            <v xml:space="preserve"> </v>
          </cell>
        </row>
        <row r="2308"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 t="str">
            <v xml:space="preserve"> </v>
          </cell>
        </row>
        <row r="2309"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 t="str">
            <v xml:space="preserve"> </v>
          </cell>
        </row>
        <row r="2310"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 t="str">
            <v xml:space="preserve"> </v>
          </cell>
        </row>
        <row r="2311"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 t="str">
            <v xml:space="preserve"> </v>
          </cell>
        </row>
        <row r="2312"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 t="str">
            <v xml:space="preserve"> </v>
          </cell>
        </row>
        <row r="2313"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 t="str">
            <v xml:space="preserve"> </v>
          </cell>
        </row>
        <row r="2314"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 t="str">
            <v xml:space="preserve"> </v>
          </cell>
        </row>
        <row r="2315"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 t="str">
            <v xml:space="preserve"> </v>
          </cell>
        </row>
        <row r="2316"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 t="str">
            <v xml:space="preserve"> </v>
          </cell>
        </row>
        <row r="2317"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 t="str">
            <v xml:space="preserve"> </v>
          </cell>
        </row>
        <row r="2318"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 t="str">
            <v xml:space="preserve"> </v>
          </cell>
        </row>
        <row r="2319"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 t="str">
            <v xml:space="preserve"> </v>
          </cell>
        </row>
        <row r="2320"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 t="str">
            <v xml:space="preserve"> </v>
          </cell>
        </row>
        <row r="2321"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 t="str">
            <v xml:space="preserve"> </v>
          </cell>
        </row>
        <row r="2322"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 t="str">
            <v xml:space="preserve"> </v>
          </cell>
        </row>
        <row r="2323"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 t="str">
            <v xml:space="preserve"> </v>
          </cell>
        </row>
        <row r="2324"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 t="str">
            <v xml:space="preserve"> </v>
          </cell>
        </row>
        <row r="2325"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 t="str">
            <v xml:space="preserve"> </v>
          </cell>
        </row>
        <row r="2326"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 t="str">
            <v xml:space="preserve"> </v>
          </cell>
        </row>
        <row r="2327"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 t="str">
            <v xml:space="preserve"> </v>
          </cell>
        </row>
        <row r="2328"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 t="str">
            <v xml:space="preserve"> </v>
          </cell>
        </row>
        <row r="2329"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 t="str">
            <v xml:space="preserve"> </v>
          </cell>
        </row>
        <row r="2330"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 t="str">
            <v xml:space="preserve"> </v>
          </cell>
        </row>
        <row r="2331"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 t="str">
            <v xml:space="preserve"> </v>
          </cell>
        </row>
        <row r="2332"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 t="str">
            <v xml:space="preserve"> </v>
          </cell>
        </row>
        <row r="2333"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 t="str">
            <v xml:space="preserve"> </v>
          </cell>
        </row>
        <row r="2334"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 t="str">
            <v xml:space="preserve"> </v>
          </cell>
        </row>
        <row r="2335"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 t="str">
            <v xml:space="preserve"> </v>
          </cell>
        </row>
        <row r="2336"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 t="str">
            <v xml:space="preserve"> </v>
          </cell>
        </row>
        <row r="2337"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 t="str">
            <v xml:space="preserve"> </v>
          </cell>
        </row>
        <row r="2338"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 t="str">
            <v xml:space="preserve"> </v>
          </cell>
        </row>
        <row r="2339"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 t="str">
            <v xml:space="preserve"> </v>
          </cell>
        </row>
        <row r="2340"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 t="str">
            <v xml:space="preserve"> </v>
          </cell>
        </row>
        <row r="2341"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 t="str">
            <v xml:space="preserve"> </v>
          </cell>
        </row>
        <row r="2342"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 t="str">
            <v xml:space="preserve"> </v>
          </cell>
        </row>
        <row r="2343"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 t="str">
            <v xml:space="preserve"> </v>
          </cell>
        </row>
        <row r="2344"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 t="str">
            <v xml:space="preserve"> </v>
          </cell>
        </row>
        <row r="2345"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 t="str">
            <v xml:space="preserve"> </v>
          </cell>
        </row>
        <row r="2346"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 t="str">
            <v xml:space="preserve"> </v>
          </cell>
        </row>
        <row r="2347"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 t="str">
            <v xml:space="preserve"> </v>
          </cell>
        </row>
        <row r="2348"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 t="str">
            <v xml:space="preserve"> </v>
          </cell>
        </row>
        <row r="2349"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 t="str">
            <v xml:space="preserve"> </v>
          </cell>
        </row>
        <row r="2350"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 t="str">
            <v xml:space="preserve"> </v>
          </cell>
        </row>
        <row r="2351"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 t="str">
            <v xml:space="preserve"> </v>
          </cell>
        </row>
        <row r="2352"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 t="str">
            <v xml:space="preserve"> </v>
          </cell>
        </row>
        <row r="2353"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 t="str">
            <v xml:space="preserve"> </v>
          </cell>
        </row>
        <row r="2354"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 t="str">
            <v xml:space="preserve"> </v>
          </cell>
        </row>
        <row r="2355"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 t="str">
            <v xml:space="preserve"> </v>
          </cell>
        </row>
        <row r="2356"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 t="str">
            <v xml:space="preserve"> </v>
          </cell>
        </row>
        <row r="2357"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 t="str">
            <v xml:space="preserve"> </v>
          </cell>
        </row>
        <row r="2358"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 t="str">
            <v xml:space="preserve"> </v>
          </cell>
        </row>
        <row r="2359"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 t="str">
            <v xml:space="preserve"> </v>
          </cell>
        </row>
        <row r="2360"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 t="str">
            <v xml:space="preserve"> </v>
          </cell>
        </row>
        <row r="2361"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 t="str">
            <v xml:space="preserve"> </v>
          </cell>
        </row>
        <row r="2362"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 t="str">
            <v xml:space="preserve"> </v>
          </cell>
        </row>
        <row r="2363"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 t="str">
            <v xml:space="preserve"> </v>
          </cell>
        </row>
        <row r="2364"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 t="str">
            <v xml:space="preserve"> </v>
          </cell>
        </row>
        <row r="2365"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 t="str">
            <v xml:space="preserve"> </v>
          </cell>
        </row>
        <row r="2366"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 t="str">
            <v xml:space="preserve"> </v>
          </cell>
        </row>
        <row r="2367"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 t="str">
            <v xml:space="preserve"> </v>
          </cell>
        </row>
        <row r="2368"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 t="str">
            <v xml:space="preserve"> </v>
          </cell>
        </row>
        <row r="2369"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 t="str">
            <v xml:space="preserve"> </v>
          </cell>
        </row>
        <row r="2370"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 t="str">
            <v xml:space="preserve"> </v>
          </cell>
        </row>
        <row r="2371"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 t="str">
            <v xml:space="preserve"> </v>
          </cell>
        </row>
        <row r="2372"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 t="str">
            <v xml:space="preserve"> </v>
          </cell>
        </row>
        <row r="2373"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 t="str">
            <v xml:space="preserve"> </v>
          </cell>
        </row>
        <row r="2374"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 t="str">
            <v xml:space="preserve"> </v>
          </cell>
        </row>
        <row r="2375"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 t="str">
            <v xml:space="preserve"> </v>
          </cell>
        </row>
        <row r="2376"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 t="str">
            <v xml:space="preserve"> </v>
          </cell>
        </row>
        <row r="2377"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 t="str">
            <v xml:space="preserve"> </v>
          </cell>
        </row>
        <row r="2378"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 t="str">
            <v xml:space="preserve"> </v>
          </cell>
        </row>
        <row r="2379"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 t="str">
            <v xml:space="preserve"> </v>
          </cell>
        </row>
        <row r="2380"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 t="str">
            <v xml:space="preserve"> </v>
          </cell>
        </row>
        <row r="2381"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 t="str">
            <v xml:space="preserve"> </v>
          </cell>
        </row>
        <row r="2382"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 t="str">
            <v xml:space="preserve"> </v>
          </cell>
        </row>
        <row r="2383"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 t="str">
            <v xml:space="preserve"> </v>
          </cell>
        </row>
        <row r="2384"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 t="str">
            <v xml:space="preserve"> </v>
          </cell>
        </row>
        <row r="2385"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 t="str">
            <v xml:space="preserve"> </v>
          </cell>
        </row>
        <row r="2386"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 t="str">
            <v xml:space="preserve"> </v>
          </cell>
        </row>
        <row r="2387"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 t="str">
            <v xml:space="preserve"> </v>
          </cell>
        </row>
        <row r="2388"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 t="str">
            <v xml:space="preserve"> </v>
          </cell>
        </row>
        <row r="2389"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 t="str">
            <v xml:space="preserve"> </v>
          </cell>
        </row>
        <row r="2390"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 t="str">
            <v xml:space="preserve"> </v>
          </cell>
        </row>
        <row r="2391"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 t="str">
            <v xml:space="preserve"> </v>
          </cell>
        </row>
        <row r="2392"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 t="str">
            <v xml:space="preserve"> </v>
          </cell>
        </row>
        <row r="2393"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 t="str">
            <v xml:space="preserve"> </v>
          </cell>
        </row>
        <row r="2394"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 t="str">
            <v xml:space="preserve"> </v>
          </cell>
        </row>
        <row r="2395"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 t="str">
            <v xml:space="preserve"> </v>
          </cell>
        </row>
        <row r="2396"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 t="str">
            <v xml:space="preserve"> </v>
          </cell>
        </row>
        <row r="2397"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 t="str">
            <v xml:space="preserve"> </v>
          </cell>
        </row>
        <row r="2398"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 t="str">
            <v xml:space="preserve"> </v>
          </cell>
        </row>
        <row r="2399"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 t="str">
            <v xml:space="preserve"> </v>
          </cell>
        </row>
        <row r="2400"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 t="str">
            <v xml:space="preserve"> </v>
          </cell>
        </row>
        <row r="2401"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 t="str">
            <v xml:space="preserve"> </v>
          </cell>
        </row>
        <row r="2402"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 t="str">
            <v xml:space="preserve"> </v>
          </cell>
        </row>
        <row r="2403"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 t="str">
            <v xml:space="preserve"> </v>
          </cell>
        </row>
        <row r="2404"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 t="str">
            <v xml:space="preserve"> </v>
          </cell>
        </row>
        <row r="2405"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 t="str">
            <v xml:space="preserve"> </v>
          </cell>
        </row>
        <row r="2406"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 t="str">
            <v xml:space="preserve"> </v>
          </cell>
        </row>
        <row r="2407"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 t="str">
            <v xml:space="preserve"> </v>
          </cell>
        </row>
        <row r="2408"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 t="str">
            <v xml:space="preserve"> </v>
          </cell>
        </row>
        <row r="2409"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 t="str">
            <v xml:space="preserve"> </v>
          </cell>
        </row>
        <row r="2410"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 t="str">
            <v xml:space="preserve"> </v>
          </cell>
        </row>
        <row r="2411"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 t="str">
            <v xml:space="preserve"> </v>
          </cell>
        </row>
        <row r="2412"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 t="str">
            <v xml:space="preserve"> </v>
          </cell>
        </row>
        <row r="2413"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 t="str">
            <v xml:space="preserve"> </v>
          </cell>
        </row>
        <row r="2414"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 t="str">
            <v xml:space="preserve"> </v>
          </cell>
        </row>
        <row r="2415"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 t="str">
            <v xml:space="preserve"> </v>
          </cell>
        </row>
        <row r="2416"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 t="str">
            <v xml:space="preserve"> </v>
          </cell>
        </row>
        <row r="2417"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 t="str">
            <v xml:space="preserve"> </v>
          </cell>
        </row>
        <row r="2418"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 t="str">
            <v xml:space="preserve"> </v>
          </cell>
        </row>
        <row r="2419"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 t="str">
            <v xml:space="preserve"> </v>
          </cell>
        </row>
        <row r="2420"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 t="str">
            <v xml:space="preserve"> </v>
          </cell>
        </row>
        <row r="2421"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 t="str">
            <v xml:space="preserve"> </v>
          </cell>
        </row>
        <row r="2422"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 t="str">
            <v xml:space="preserve"> </v>
          </cell>
        </row>
        <row r="2423"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 t="str">
            <v xml:space="preserve"> </v>
          </cell>
        </row>
        <row r="2424"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 t="str">
            <v xml:space="preserve"> </v>
          </cell>
        </row>
        <row r="2425"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 t="str">
            <v xml:space="preserve"> </v>
          </cell>
        </row>
        <row r="2426"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 t="str">
            <v xml:space="preserve"> </v>
          </cell>
        </row>
        <row r="2427"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 t="str">
            <v xml:space="preserve"> </v>
          </cell>
        </row>
        <row r="2428"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 t="str">
            <v xml:space="preserve"> </v>
          </cell>
        </row>
        <row r="2429"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 t="str">
            <v xml:space="preserve"> </v>
          </cell>
        </row>
        <row r="2430"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 t="str">
            <v xml:space="preserve"> </v>
          </cell>
        </row>
        <row r="2431"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 t="str">
            <v xml:space="preserve"> </v>
          </cell>
        </row>
        <row r="2432"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 t="str">
            <v xml:space="preserve"> </v>
          </cell>
        </row>
        <row r="2433"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 t="str">
            <v xml:space="preserve"> </v>
          </cell>
        </row>
        <row r="2434"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 t="str">
            <v xml:space="preserve"> </v>
          </cell>
        </row>
        <row r="2435"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 t="str">
            <v xml:space="preserve"> </v>
          </cell>
        </row>
        <row r="2436"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 t="str">
            <v xml:space="preserve"> </v>
          </cell>
        </row>
        <row r="2437"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 t="str">
            <v xml:space="preserve"> </v>
          </cell>
        </row>
        <row r="2438"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 t="str">
            <v xml:space="preserve"> </v>
          </cell>
        </row>
        <row r="2439"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 t="str">
            <v xml:space="preserve"> </v>
          </cell>
        </row>
        <row r="2440"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 t="str">
            <v xml:space="preserve"> </v>
          </cell>
        </row>
        <row r="2441"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 t="str">
            <v xml:space="preserve"> </v>
          </cell>
        </row>
        <row r="2442"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 t="str">
            <v xml:space="preserve"> </v>
          </cell>
        </row>
        <row r="2443"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 t="str">
            <v xml:space="preserve"> </v>
          </cell>
        </row>
        <row r="2444"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 t="str">
            <v xml:space="preserve"> </v>
          </cell>
        </row>
        <row r="2445"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 t="str">
            <v xml:space="preserve"> </v>
          </cell>
        </row>
        <row r="2446"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 t="str">
            <v xml:space="preserve"> </v>
          </cell>
        </row>
        <row r="2447"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 t="str">
            <v xml:space="preserve"> </v>
          </cell>
        </row>
        <row r="2448"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 t="str">
            <v xml:space="preserve"> </v>
          </cell>
        </row>
        <row r="2449"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 t="str">
            <v xml:space="preserve"> </v>
          </cell>
        </row>
        <row r="2450"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 t="str">
            <v xml:space="preserve"> </v>
          </cell>
        </row>
        <row r="2451"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 t="str">
            <v xml:space="preserve"> </v>
          </cell>
        </row>
        <row r="2452"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 t="str">
            <v xml:space="preserve"> </v>
          </cell>
        </row>
        <row r="2453"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 t="str">
            <v xml:space="preserve"> </v>
          </cell>
        </row>
        <row r="2454"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 t="str">
            <v xml:space="preserve"> </v>
          </cell>
        </row>
        <row r="2455"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 t="str">
            <v xml:space="preserve"> </v>
          </cell>
        </row>
        <row r="2456"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 t="str">
            <v xml:space="preserve"> </v>
          </cell>
        </row>
        <row r="2457"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 t="str">
            <v xml:space="preserve"> </v>
          </cell>
        </row>
        <row r="2458"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 t="str">
            <v xml:space="preserve"> </v>
          </cell>
        </row>
        <row r="2459"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 t="str">
            <v xml:space="preserve"> </v>
          </cell>
        </row>
        <row r="2460"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 t="str">
            <v xml:space="preserve"> </v>
          </cell>
        </row>
        <row r="2461"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 t="str">
            <v xml:space="preserve"> </v>
          </cell>
        </row>
        <row r="2462"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 t="str">
            <v xml:space="preserve"> </v>
          </cell>
        </row>
        <row r="2463"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 t="str">
            <v xml:space="preserve"> </v>
          </cell>
        </row>
        <row r="2464"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 t="str">
            <v xml:space="preserve"> </v>
          </cell>
        </row>
        <row r="2465"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 t="str">
            <v xml:space="preserve"> </v>
          </cell>
        </row>
        <row r="2466"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 t="str">
            <v xml:space="preserve"> </v>
          </cell>
        </row>
        <row r="2467"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 t="str">
            <v xml:space="preserve"> </v>
          </cell>
        </row>
        <row r="2468"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 t="str">
            <v xml:space="preserve"> </v>
          </cell>
        </row>
        <row r="2469"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 t="str">
            <v xml:space="preserve"> </v>
          </cell>
        </row>
        <row r="2470"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 t="str">
            <v xml:space="preserve"> </v>
          </cell>
        </row>
        <row r="2471"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 t="str">
            <v xml:space="preserve"> </v>
          </cell>
        </row>
        <row r="2472"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 t="str">
            <v xml:space="preserve"> </v>
          </cell>
        </row>
        <row r="2473"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 t="str">
            <v xml:space="preserve"> </v>
          </cell>
        </row>
        <row r="2474"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 t="str">
            <v xml:space="preserve"> </v>
          </cell>
        </row>
        <row r="2475"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 t="str">
            <v xml:space="preserve"> </v>
          </cell>
        </row>
        <row r="2476"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 t="str">
            <v xml:space="preserve"> </v>
          </cell>
        </row>
        <row r="2477"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 t="str">
            <v xml:space="preserve"> </v>
          </cell>
        </row>
        <row r="2478"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 t="str">
            <v xml:space="preserve"> </v>
          </cell>
        </row>
        <row r="2479"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 t="str">
            <v xml:space="preserve"> </v>
          </cell>
        </row>
        <row r="2480"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 t="str">
            <v xml:space="preserve"> </v>
          </cell>
        </row>
        <row r="2481"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 t="str">
            <v xml:space="preserve"> </v>
          </cell>
        </row>
        <row r="2482"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 t="str">
            <v xml:space="preserve"> </v>
          </cell>
        </row>
        <row r="2483"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 t="str">
            <v xml:space="preserve"> </v>
          </cell>
        </row>
        <row r="2484"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 t="str">
            <v xml:space="preserve"> </v>
          </cell>
        </row>
        <row r="2485"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 t="str">
            <v xml:space="preserve"> </v>
          </cell>
        </row>
        <row r="2486"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 t="str">
            <v xml:space="preserve"> </v>
          </cell>
        </row>
        <row r="2487"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 t="str">
            <v xml:space="preserve"> </v>
          </cell>
        </row>
        <row r="2488"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 t="str">
            <v xml:space="preserve"> </v>
          </cell>
        </row>
        <row r="2489"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 t="str">
            <v xml:space="preserve"> </v>
          </cell>
        </row>
        <row r="2490"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 t="str">
            <v xml:space="preserve"> </v>
          </cell>
        </row>
        <row r="2491"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 t="str">
            <v xml:space="preserve"> </v>
          </cell>
        </row>
        <row r="2492"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 t="str">
            <v xml:space="preserve"> </v>
          </cell>
        </row>
        <row r="2493"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 t="str">
            <v xml:space="preserve"> </v>
          </cell>
        </row>
        <row r="2494"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 t="str">
            <v xml:space="preserve"> </v>
          </cell>
        </row>
        <row r="2495"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 t="str">
            <v xml:space="preserve"> </v>
          </cell>
        </row>
        <row r="2496"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 t="str">
            <v xml:space="preserve"> </v>
          </cell>
        </row>
        <row r="2497"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 t="str">
            <v xml:space="preserve"> </v>
          </cell>
        </row>
        <row r="2498"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 t="str">
            <v xml:space="preserve"> </v>
          </cell>
        </row>
        <row r="2499"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 t="str">
            <v xml:space="preserve"> </v>
          </cell>
        </row>
        <row r="2500"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 t="str">
            <v xml:space="preserve"> </v>
          </cell>
        </row>
        <row r="2501"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 t="str">
            <v xml:space="preserve"> </v>
          </cell>
        </row>
        <row r="2502"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 t="str">
            <v xml:space="preserve"> </v>
          </cell>
        </row>
        <row r="2503"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 t="str">
            <v xml:space="preserve"> </v>
          </cell>
        </row>
        <row r="2504"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 t="str">
            <v xml:space="preserve"> </v>
          </cell>
        </row>
        <row r="2505"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 t="str">
            <v xml:space="preserve"> </v>
          </cell>
        </row>
        <row r="2506"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 t="str">
            <v xml:space="preserve"> </v>
          </cell>
        </row>
        <row r="2507"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 t="str">
            <v xml:space="preserve"> </v>
          </cell>
        </row>
        <row r="2508"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 t="str">
            <v xml:space="preserve"> </v>
          </cell>
        </row>
        <row r="2509"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 t="str">
            <v xml:space="preserve"> </v>
          </cell>
        </row>
        <row r="2510"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 t="str">
            <v xml:space="preserve"> </v>
          </cell>
        </row>
        <row r="2511"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 t="str">
            <v xml:space="preserve"> </v>
          </cell>
        </row>
        <row r="2512"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 t="str">
            <v xml:space="preserve"> </v>
          </cell>
        </row>
        <row r="2513"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 t="str">
            <v xml:space="preserve"> </v>
          </cell>
        </row>
        <row r="2514"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 t="str">
            <v xml:space="preserve"> </v>
          </cell>
        </row>
        <row r="2515"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 t="str">
            <v xml:space="preserve"> </v>
          </cell>
        </row>
        <row r="2516"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 t="str">
            <v xml:space="preserve"> </v>
          </cell>
        </row>
        <row r="2517"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 t="str">
            <v xml:space="preserve"> </v>
          </cell>
        </row>
        <row r="2518"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 t="str">
            <v xml:space="preserve"> </v>
          </cell>
        </row>
        <row r="2519"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 t="str">
            <v xml:space="preserve"> </v>
          </cell>
        </row>
        <row r="2520"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 t="str">
            <v xml:space="preserve"> </v>
          </cell>
        </row>
        <row r="2521"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 t="str">
            <v xml:space="preserve"> </v>
          </cell>
        </row>
        <row r="2522"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 t="str">
            <v xml:space="preserve"> </v>
          </cell>
        </row>
        <row r="2523"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 t="str">
            <v xml:space="preserve"> </v>
          </cell>
        </row>
        <row r="2524"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 t="str">
            <v xml:space="preserve"> </v>
          </cell>
        </row>
        <row r="2525"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 t="str">
            <v xml:space="preserve"> </v>
          </cell>
        </row>
        <row r="2526"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 t="str">
            <v xml:space="preserve"> </v>
          </cell>
        </row>
        <row r="2527"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 t="str">
            <v xml:space="preserve"> </v>
          </cell>
        </row>
        <row r="2528"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 t="str">
            <v xml:space="preserve"> </v>
          </cell>
        </row>
        <row r="2529"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 t="str">
            <v xml:space="preserve"> </v>
          </cell>
        </row>
        <row r="2530"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 t="str">
            <v xml:space="preserve"> </v>
          </cell>
        </row>
        <row r="2531"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 t="str">
            <v xml:space="preserve"> </v>
          </cell>
        </row>
        <row r="2532"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 t="str">
            <v xml:space="preserve"> </v>
          </cell>
        </row>
        <row r="2533"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 t="str">
            <v xml:space="preserve"> </v>
          </cell>
        </row>
        <row r="2534"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 t="str">
            <v xml:space="preserve"> </v>
          </cell>
        </row>
        <row r="2535"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 t="str">
            <v xml:space="preserve"> </v>
          </cell>
        </row>
        <row r="2536"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 t="str">
            <v xml:space="preserve"> </v>
          </cell>
        </row>
        <row r="2537"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 t="str">
            <v xml:space="preserve"> </v>
          </cell>
        </row>
        <row r="2538"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 t="str">
            <v xml:space="preserve"> </v>
          </cell>
        </row>
        <row r="2539"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 t="str">
            <v xml:space="preserve"> </v>
          </cell>
        </row>
        <row r="2540"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 t="str">
            <v xml:space="preserve"> </v>
          </cell>
        </row>
        <row r="2541"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 t="str">
            <v xml:space="preserve"> </v>
          </cell>
        </row>
        <row r="2542"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 t="str">
            <v xml:space="preserve"> </v>
          </cell>
        </row>
        <row r="2543"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 t="str">
            <v xml:space="preserve"> </v>
          </cell>
        </row>
        <row r="2544"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 t="str">
            <v xml:space="preserve"> </v>
          </cell>
        </row>
        <row r="2545"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 t="str">
            <v xml:space="preserve"> </v>
          </cell>
        </row>
        <row r="2546"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 t="str">
            <v xml:space="preserve"> </v>
          </cell>
        </row>
        <row r="2547"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 t="str">
            <v xml:space="preserve"> </v>
          </cell>
        </row>
        <row r="2548"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 t="str">
            <v xml:space="preserve"> </v>
          </cell>
        </row>
        <row r="2549"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 t="str">
            <v xml:space="preserve"> </v>
          </cell>
        </row>
        <row r="2550"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 t="str">
            <v xml:space="preserve"> </v>
          </cell>
        </row>
        <row r="2551"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 t="str">
            <v xml:space="preserve"> </v>
          </cell>
        </row>
        <row r="2552"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 t="str">
            <v xml:space="preserve"> </v>
          </cell>
        </row>
        <row r="2553"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 t="str">
            <v xml:space="preserve"> </v>
          </cell>
        </row>
        <row r="2554"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 t="str">
            <v xml:space="preserve"> </v>
          </cell>
        </row>
        <row r="2555"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 t="str">
            <v xml:space="preserve"> </v>
          </cell>
        </row>
        <row r="2556"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 t="str">
            <v xml:space="preserve"> </v>
          </cell>
        </row>
        <row r="2557"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 t="str">
            <v xml:space="preserve"> </v>
          </cell>
        </row>
        <row r="2558"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 t="str">
            <v xml:space="preserve"> </v>
          </cell>
        </row>
        <row r="2559"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 t="str">
            <v xml:space="preserve"> </v>
          </cell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 t="str">
            <v xml:space="preserve"> </v>
          </cell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 t="str">
            <v xml:space="preserve"> </v>
          </cell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 t="str">
            <v xml:space="preserve"> </v>
          </cell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 t="str">
            <v xml:space="preserve"> </v>
          </cell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 t="str">
            <v xml:space="preserve"> </v>
          </cell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 t="str">
            <v xml:space="preserve"> </v>
          </cell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 t="str">
            <v xml:space="preserve"> </v>
          </cell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 t="str">
            <v xml:space="preserve"> </v>
          </cell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 t="str">
            <v xml:space="preserve"> </v>
          </cell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 t="str">
            <v xml:space="preserve"> </v>
          </cell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 t="str">
            <v xml:space="preserve"> </v>
          </cell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 t="str">
            <v xml:space="preserve"> </v>
          </cell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 t="str">
            <v xml:space="preserve"> </v>
          </cell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 t="str">
            <v xml:space="preserve"> </v>
          </cell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 t="str">
            <v xml:space="preserve"> </v>
          </cell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 t="str">
            <v xml:space="preserve"> </v>
          </cell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 t="str">
            <v xml:space="preserve"> </v>
          </cell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 t="str">
            <v xml:space="preserve"> </v>
          </cell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 t="str">
            <v xml:space="preserve"> </v>
          </cell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 t="str">
            <v xml:space="preserve"> </v>
          </cell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 t="str">
            <v xml:space="preserve"> </v>
          </cell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 t="str">
            <v xml:space="preserve"> </v>
          </cell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 t="str">
            <v xml:space="preserve"> </v>
          </cell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 t="str">
            <v xml:space="preserve"> </v>
          </cell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 t="str">
            <v xml:space="preserve"> </v>
          </cell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 t="str">
            <v xml:space="preserve"> </v>
          </cell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 t="str">
            <v xml:space="preserve"> </v>
          </cell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 t="str">
            <v xml:space="preserve"> </v>
          </cell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 t="str">
            <v xml:space="preserve"> </v>
          </cell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 t="str">
            <v xml:space="preserve"> </v>
          </cell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 t="str">
            <v xml:space="preserve"> </v>
          </cell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 t="str">
            <v xml:space="preserve"> </v>
          </cell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 t="str">
            <v xml:space="preserve"> </v>
          </cell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 t="str">
            <v xml:space="preserve"> </v>
          </cell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 t="str">
            <v xml:space="preserve"> </v>
          </cell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 t="str">
            <v xml:space="preserve"> </v>
          </cell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 t="str">
            <v xml:space="preserve"> </v>
          </cell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 t="str">
            <v xml:space="preserve"> </v>
          </cell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 t="str">
            <v xml:space="preserve"> </v>
          </cell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 t="str">
            <v xml:space="preserve"> </v>
          </cell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 t="str">
            <v xml:space="preserve"> </v>
          </cell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 t="str">
            <v xml:space="preserve"> </v>
          </cell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 t="str">
            <v xml:space="preserve"> </v>
          </cell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 t="str">
            <v xml:space="preserve"> </v>
          </cell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 t="str">
            <v xml:space="preserve"> </v>
          </cell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 t="str">
            <v xml:space="preserve"> </v>
          </cell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 t="str">
            <v xml:space="preserve"> </v>
          </cell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 t="str">
            <v xml:space="preserve"> </v>
          </cell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 t="str">
            <v xml:space="preserve"> </v>
          </cell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 t="str">
            <v xml:space="preserve"> </v>
          </cell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 t="str">
            <v xml:space="preserve"> </v>
          </cell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 t="str">
            <v xml:space="preserve"> </v>
          </cell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 t="str">
            <v xml:space="preserve"> </v>
          </cell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 t="str">
            <v xml:space="preserve"> </v>
          </cell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 t="str">
            <v xml:space="preserve"> </v>
          </cell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 t="str">
            <v xml:space="preserve"> </v>
          </cell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 t="str">
            <v xml:space="preserve"> </v>
          </cell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 t="str">
            <v xml:space="preserve"> </v>
          </cell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 t="str">
            <v xml:space="preserve"> </v>
          </cell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 t="str">
            <v xml:space="preserve"> </v>
          </cell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 t="str">
            <v xml:space="preserve"> </v>
          </cell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 t="str">
            <v xml:space="preserve"> </v>
          </cell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 t="str">
            <v xml:space="preserve"> </v>
          </cell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 t="str">
            <v xml:space="preserve"> </v>
          </cell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 t="str">
            <v xml:space="preserve"> </v>
          </cell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 t="str">
            <v xml:space="preserve"> </v>
          </cell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 t="str">
            <v xml:space="preserve"> </v>
          </cell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 t="str">
            <v xml:space="preserve"> </v>
          </cell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 t="str">
            <v xml:space="preserve"> </v>
          </cell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 t="str">
            <v xml:space="preserve"> </v>
          </cell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 t="str">
            <v xml:space="preserve"> </v>
          </cell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 t="str">
            <v xml:space="preserve"> </v>
          </cell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 t="str">
            <v xml:space="preserve"> </v>
          </cell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 t="str">
            <v xml:space="preserve"> </v>
          </cell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 t="str">
            <v xml:space="preserve"> </v>
          </cell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 t="str">
            <v xml:space="preserve"> </v>
          </cell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 t="str">
            <v xml:space="preserve"> </v>
          </cell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 t="str">
            <v xml:space="preserve"> </v>
          </cell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 t="str">
            <v xml:space="preserve"> </v>
          </cell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 t="str">
            <v xml:space="preserve"> </v>
          </cell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 t="str">
            <v xml:space="preserve"> </v>
          </cell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 t="str">
            <v xml:space="preserve"> </v>
          </cell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 t="str">
            <v xml:space="preserve"> </v>
          </cell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 t="str">
            <v xml:space="preserve"> </v>
          </cell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 t="str">
            <v xml:space="preserve"> </v>
          </cell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 t="str">
            <v xml:space="preserve"> </v>
          </cell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 t="str">
            <v xml:space="preserve"> </v>
          </cell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 t="str">
            <v xml:space="preserve"> </v>
          </cell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 t="str">
            <v xml:space="preserve"> </v>
          </cell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 t="str">
            <v xml:space="preserve"> </v>
          </cell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 t="str">
            <v xml:space="preserve"> </v>
          </cell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 t="str">
            <v xml:space="preserve"> </v>
          </cell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 t="str">
            <v xml:space="preserve"> </v>
          </cell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 t="str">
            <v xml:space="preserve"> </v>
          </cell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 t="str">
            <v xml:space="preserve"> </v>
          </cell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 t="str">
            <v xml:space="preserve"> </v>
          </cell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 t="str">
            <v xml:space="preserve"> </v>
          </cell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 t="str">
            <v xml:space="preserve"> </v>
          </cell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 t="str">
            <v xml:space="preserve"> </v>
          </cell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 t="str">
            <v xml:space="preserve"> </v>
          </cell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 t="str">
            <v xml:space="preserve"> </v>
          </cell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 t="str">
            <v xml:space="preserve"> </v>
          </cell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 t="str">
            <v xml:space="preserve"> </v>
          </cell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 t="str">
            <v xml:space="preserve"> </v>
          </cell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 t="str">
            <v xml:space="preserve"> </v>
          </cell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 t="str">
            <v xml:space="preserve"> </v>
          </cell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 t="str">
            <v xml:space="preserve"> </v>
          </cell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 t="str">
            <v xml:space="preserve"> </v>
          </cell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 t="str">
            <v xml:space="preserve"> 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 t="str">
            <v xml:space="preserve"> </v>
          </cell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 t="str">
            <v xml:space="preserve"> </v>
          </cell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 t="str">
            <v xml:space="preserve"> </v>
          </cell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 t="str">
            <v xml:space="preserve"> </v>
          </cell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 t="str">
            <v xml:space="preserve"> </v>
          </cell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 t="str">
            <v xml:space="preserve"> </v>
          </cell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 t="str">
            <v xml:space="preserve"> </v>
          </cell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 t="str">
            <v xml:space="preserve"> </v>
          </cell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 t="str">
            <v xml:space="preserve"> </v>
          </cell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 t="str">
            <v xml:space="preserve"> </v>
          </cell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 t="str">
            <v xml:space="preserve"> </v>
          </cell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 t="str">
            <v xml:space="preserve"> </v>
          </cell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 t="str">
            <v xml:space="preserve"> </v>
          </cell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 t="str">
            <v xml:space="preserve"> </v>
          </cell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 t="str">
            <v xml:space="preserve"> </v>
          </cell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 t="str">
            <v xml:space="preserve"> </v>
          </cell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 t="str">
            <v xml:space="preserve"> </v>
          </cell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 t="str">
            <v xml:space="preserve"> </v>
          </cell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 t="str">
            <v xml:space="preserve"> </v>
          </cell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 t="str">
            <v xml:space="preserve"> </v>
          </cell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 t="str">
            <v xml:space="preserve"> </v>
          </cell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 t="str">
            <v xml:space="preserve"> </v>
          </cell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 t="str">
            <v xml:space="preserve"> </v>
          </cell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 t="str">
            <v xml:space="preserve"> </v>
          </cell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 t="str">
            <v xml:space="preserve"> </v>
          </cell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 t="str">
            <v xml:space="preserve"> </v>
          </cell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 t="str">
            <v xml:space="preserve"> </v>
          </cell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 t="str">
            <v xml:space="preserve"> </v>
          </cell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 t="str">
            <v xml:space="preserve"> </v>
          </cell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 t="str">
            <v xml:space="preserve"> </v>
          </cell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 t="str">
            <v xml:space="preserve"> </v>
          </cell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 t="str">
            <v xml:space="preserve"> </v>
          </cell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 t="str">
            <v xml:space="preserve"> </v>
          </cell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 t="str">
            <v xml:space="preserve"> </v>
          </cell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 t="str">
            <v xml:space="preserve"> </v>
          </cell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 t="str">
            <v xml:space="preserve"> </v>
          </cell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 t="str">
            <v xml:space="preserve"> </v>
          </cell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 t="str">
            <v xml:space="preserve"> </v>
          </cell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 t="str">
            <v xml:space="preserve"> </v>
          </cell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 t="str">
            <v xml:space="preserve"> </v>
          </cell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 t="str">
            <v xml:space="preserve"> </v>
          </cell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 t="str">
            <v xml:space="preserve"> </v>
          </cell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 t="str">
            <v xml:space="preserve"> </v>
          </cell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 t="str">
            <v xml:space="preserve"> </v>
          </cell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 t="str">
            <v xml:space="preserve"> </v>
          </cell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 t="str">
            <v xml:space="preserve"> </v>
          </cell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 t="str">
            <v xml:space="preserve"> </v>
          </cell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 t="str">
            <v xml:space="preserve"> </v>
          </cell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 t="str">
            <v xml:space="preserve"> </v>
          </cell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 t="str">
            <v xml:space="preserve"> </v>
          </cell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 t="str">
            <v xml:space="preserve"> </v>
          </cell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 t="str">
            <v xml:space="preserve"> </v>
          </cell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 t="str">
            <v xml:space="preserve"> </v>
          </cell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 t="str">
            <v xml:space="preserve"> </v>
          </cell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 t="str">
            <v xml:space="preserve"> </v>
          </cell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 t="str">
            <v xml:space="preserve"> </v>
          </cell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 t="str">
            <v xml:space="preserve"> </v>
          </cell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 t="str">
            <v xml:space="preserve"> </v>
          </cell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 t="str">
            <v xml:space="preserve"> </v>
          </cell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 t="str">
            <v xml:space="preserve"> </v>
          </cell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 t="str">
            <v xml:space="preserve"> </v>
          </cell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 t="str">
            <v xml:space="preserve"> </v>
          </cell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 t="str">
            <v xml:space="preserve"> </v>
          </cell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 t="str">
            <v xml:space="preserve"> </v>
          </cell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 t="str">
            <v xml:space="preserve"> </v>
          </cell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 t="str">
            <v xml:space="preserve"> </v>
          </cell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 t="str">
            <v xml:space="preserve"> </v>
          </cell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 t="str">
            <v xml:space="preserve"> </v>
          </cell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 t="str">
            <v xml:space="preserve"> </v>
          </cell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 t="str">
            <v xml:space="preserve"> </v>
          </cell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 t="str">
            <v xml:space="preserve"> </v>
          </cell>
        </row>
        <row r="2740"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 t="str">
            <v xml:space="preserve"> </v>
          </cell>
        </row>
        <row r="2741"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 t="str">
            <v xml:space="preserve"> </v>
          </cell>
        </row>
        <row r="2742"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 t="str">
            <v xml:space="preserve"> </v>
          </cell>
        </row>
        <row r="2743"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 t="str">
            <v xml:space="preserve"> </v>
          </cell>
        </row>
        <row r="2744"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 t="str">
            <v xml:space="preserve"> </v>
          </cell>
        </row>
        <row r="2745"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 t="str">
            <v xml:space="preserve"> </v>
          </cell>
        </row>
        <row r="2746"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 t="str">
            <v xml:space="preserve"> </v>
          </cell>
        </row>
        <row r="2747"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 t="str">
            <v xml:space="preserve"> </v>
          </cell>
        </row>
        <row r="2748"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 t="str">
            <v xml:space="preserve"> </v>
          </cell>
        </row>
        <row r="2749"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 t="str">
            <v xml:space="preserve"> </v>
          </cell>
        </row>
        <row r="2750"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 t="str">
            <v xml:space="preserve"> </v>
          </cell>
        </row>
        <row r="2751"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 t="str">
            <v xml:space="preserve"> </v>
          </cell>
        </row>
        <row r="2752"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 t="str">
            <v xml:space="preserve"> </v>
          </cell>
        </row>
        <row r="2753"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 t="str">
            <v xml:space="preserve"> </v>
          </cell>
        </row>
        <row r="2754"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 t="str">
            <v xml:space="preserve"> </v>
          </cell>
        </row>
        <row r="2755"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 t="str">
            <v xml:space="preserve"> </v>
          </cell>
        </row>
        <row r="2756"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 t="str">
            <v xml:space="preserve"> </v>
          </cell>
        </row>
        <row r="2757"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 t="str">
            <v xml:space="preserve"> </v>
          </cell>
        </row>
        <row r="2758"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 t="str">
            <v xml:space="preserve"> </v>
          </cell>
        </row>
        <row r="2759"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 t="str">
            <v xml:space="preserve"> </v>
          </cell>
        </row>
        <row r="2760"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 t="str">
            <v xml:space="preserve"> </v>
          </cell>
        </row>
        <row r="2761"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 t="str">
            <v xml:space="preserve"> </v>
          </cell>
        </row>
        <row r="2762"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 t="str">
            <v xml:space="preserve"> </v>
          </cell>
        </row>
        <row r="2763"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 t="str">
            <v xml:space="preserve"> </v>
          </cell>
        </row>
        <row r="2764"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 t="str">
            <v xml:space="preserve"> </v>
          </cell>
        </row>
        <row r="2765"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 t="str">
            <v xml:space="preserve"> </v>
          </cell>
        </row>
        <row r="2766"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 t="str">
            <v xml:space="preserve"> </v>
          </cell>
        </row>
        <row r="2767"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 t="str">
            <v xml:space="preserve"> </v>
          </cell>
        </row>
        <row r="2768"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 t="str">
            <v xml:space="preserve"> </v>
          </cell>
        </row>
        <row r="2769"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 t="str">
            <v xml:space="preserve"> </v>
          </cell>
        </row>
        <row r="2770"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 t="str">
            <v xml:space="preserve"> </v>
          </cell>
        </row>
        <row r="2771"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 t="str">
            <v xml:space="preserve"> </v>
          </cell>
        </row>
        <row r="2772"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 t="str">
            <v xml:space="preserve"> </v>
          </cell>
        </row>
        <row r="2773"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 t="str">
            <v xml:space="preserve"> </v>
          </cell>
        </row>
        <row r="2774"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 t="str">
            <v xml:space="preserve"> </v>
          </cell>
        </row>
        <row r="2775"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 t="str">
            <v xml:space="preserve"> </v>
          </cell>
        </row>
        <row r="2776"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 t="str">
            <v xml:space="preserve"> </v>
          </cell>
        </row>
        <row r="2777"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 t="str">
            <v xml:space="preserve"> </v>
          </cell>
        </row>
        <row r="2778"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 t="str">
            <v xml:space="preserve"> </v>
          </cell>
        </row>
        <row r="2779"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 t="str">
            <v xml:space="preserve"> </v>
          </cell>
        </row>
        <row r="2780"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 t="str">
            <v xml:space="preserve"> </v>
          </cell>
        </row>
        <row r="2781"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 t="str">
            <v xml:space="preserve"> </v>
          </cell>
        </row>
        <row r="2782"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 t="str">
            <v xml:space="preserve"> </v>
          </cell>
        </row>
        <row r="2783"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 t="str">
            <v xml:space="preserve"> </v>
          </cell>
        </row>
        <row r="2784"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 t="str">
            <v xml:space="preserve"> </v>
          </cell>
        </row>
        <row r="2785"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 t="str">
            <v xml:space="preserve"> </v>
          </cell>
        </row>
        <row r="2786"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 t="str">
            <v xml:space="preserve"> </v>
          </cell>
        </row>
        <row r="2787"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 t="str">
            <v xml:space="preserve"> </v>
          </cell>
        </row>
        <row r="2788"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 t="str">
            <v xml:space="preserve"> </v>
          </cell>
        </row>
        <row r="2789"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 t="str">
            <v xml:space="preserve"> </v>
          </cell>
        </row>
        <row r="2790"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 t="str">
            <v xml:space="preserve"> </v>
          </cell>
        </row>
        <row r="2791"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 t="str">
            <v xml:space="preserve"> </v>
          </cell>
        </row>
        <row r="2792"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 t="str">
            <v xml:space="preserve"> </v>
          </cell>
        </row>
        <row r="2793"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 t="str">
            <v xml:space="preserve"> </v>
          </cell>
        </row>
        <row r="2794"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 t="str">
            <v xml:space="preserve"> </v>
          </cell>
        </row>
        <row r="2795"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 t="str">
            <v xml:space="preserve"> </v>
          </cell>
        </row>
        <row r="2796"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 t="str">
            <v xml:space="preserve"> </v>
          </cell>
        </row>
        <row r="2797"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 t="str">
            <v xml:space="preserve"> </v>
          </cell>
        </row>
        <row r="2798"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 t="str">
            <v xml:space="preserve"> </v>
          </cell>
        </row>
        <row r="2799"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 t="str">
            <v xml:space="preserve"> </v>
          </cell>
        </row>
        <row r="2800"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 t="str">
            <v xml:space="preserve"> </v>
          </cell>
        </row>
        <row r="2801"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 t="str">
            <v xml:space="preserve"> </v>
          </cell>
        </row>
        <row r="2802"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 t="str">
            <v xml:space="preserve"> </v>
          </cell>
        </row>
        <row r="2803"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 t="str">
            <v xml:space="preserve"> </v>
          </cell>
        </row>
        <row r="2804"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 t="str">
            <v xml:space="preserve"> </v>
          </cell>
        </row>
        <row r="2805"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 t="str">
            <v xml:space="preserve"> </v>
          </cell>
        </row>
        <row r="2806"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 t="str">
            <v xml:space="preserve"> </v>
          </cell>
        </row>
        <row r="2807"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 t="str">
            <v xml:space="preserve"> </v>
          </cell>
        </row>
        <row r="2808"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 t="str">
            <v xml:space="preserve"> </v>
          </cell>
        </row>
        <row r="2809"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 t="str">
            <v xml:space="preserve"> </v>
          </cell>
        </row>
        <row r="2810"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 t="str">
            <v xml:space="preserve"> </v>
          </cell>
        </row>
        <row r="2811"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 t="str">
            <v xml:space="preserve"> </v>
          </cell>
        </row>
        <row r="2812"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 t="str">
            <v xml:space="preserve"> </v>
          </cell>
        </row>
        <row r="2813"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 t="str">
            <v xml:space="preserve"> </v>
          </cell>
        </row>
        <row r="2814"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 t="str">
            <v xml:space="preserve"> </v>
          </cell>
        </row>
        <row r="2815"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 t="str">
            <v xml:space="preserve"> </v>
          </cell>
        </row>
        <row r="2816"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 t="str">
            <v xml:space="preserve"> </v>
          </cell>
        </row>
        <row r="2817"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 t="str">
            <v xml:space="preserve"> </v>
          </cell>
        </row>
        <row r="2818"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 t="str">
            <v xml:space="preserve"> </v>
          </cell>
        </row>
        <row r="2819"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 t="str">
            <v xml:space="preserve"> </v>
          </cell>
        </row>
        <row r="2820"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 t="str">
            <v xml:space="preserve"> </v>
          </cell>
        </row>
        <row r="2821"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 t="str">
            <v xml:space="preserve"> </v>
          </cell>
        </row>
        <row r="2822"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 t="str">
            <v xml:space="preserve"> </v>
          </cell>
        </row>
        <row r="2823"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 t="str">
            <v xml:space="preserve"> </v>
          </cell>
        </row>
        <row r="2824"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 t="str">
            <v xml:space="preserve"> </v>
          </cell>
        </row>
        <row r="2825"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 t="str">
            <v xml:space="preserve"> </v>
          </cell>
        </row>
        <row r="2826"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 t="str">
            <v xml:space="preserve"> </v>
          </cell>
        </row>
        <row r="2827"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 t="str">
            <v xml:space="preserve"> </v>
          </cell>
        </row>
        <row r="2828"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 t="str">
            <v xml:space="preserve"> </v>
          </cell>
        </row>
        <row r="2829"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 t="str">
            <v xml:space="preserve"> </v>
          </cell>
        </row>
        <row r="2830"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 t="str">
            <v xml:space="preserve"> </v>
          </cell>
        </row>
        <row r="2831"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 t="str">
            <v xml:space="preserve"> </v>
          </cell>
        </row>
        <row r="2832"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 t="str">
            <v xml:space="preserve"> </v>
          </cell>
        </row>
        <row r="2833"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 t="str">
            <v xml:space="preserve"> </v>
          </cell>
        </row>
        <row r="2834"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 t="str">
            <v xml:space="preserve"> </v>
          </cell>
        </row>
        <row r="2835"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 t="str">
            <v xml:space="preserve"> </v>
          </cell>
        </row>
        <row r="2836"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 t="str">
            <v xml:space="preserve"> </v>
          </cell>
        </row>
        <row r="2837"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 t="str">
            <v xml:space="preserve"> </v>
          </cell>
        </row>
        <row r="2838"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 t="str">
            <v xml:space="preserve"> </v>
          </cell>
        </row>
        <row r="2839"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 t="str">
            <v xml:space="preserve"> </v>
          </cell>
        </row>
        <row r="2840"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 t="str">
            <v xml:space="preserve"> </v>
          </cell>
        </row>
        <row r="2841"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 t="str">
            <v xml:space="preserve"> </v>
          </cell>
        </row>
        <row r="2842"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 t="str">
            <v xml:space="preserve"> </v>
          </cell>
        </row>
        <row r="2843"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 t="str">
            <v xml:space="preserve"> </v>
          </cell>
        </row>
        <row r="2844"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 t="str">
            <v xml:space="preserve"> </v>
          </cell>
        </row>
        <row r="2845"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 t="str">
            <v xml:space="preserve"> </v>
          </cell>
        </row>
        <row r="2846"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 t="str">
            <v xml:space="preserve"> </v>
          </cell>
        </row>
        <row r="2847"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 t="str">
            <v xml:space="preserve"> </v>
          </cell>
        </row>
        <row r="2848"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 t="str">
            <v xml:space="preserve"> </v>
          </cell>
        </row>
        <row r="2849"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 t="str">
            <v xml:space="preserve"> </v>
          </cell>
        </row>
        <row r="2850"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 t="str">
            <v xml:space="preserve"> </v>
          </cell>
        </row>
        <row r="2851"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 t="str">
            <v xml:space="preserve"> </v>
          </cell>
        </row>
        <row r="2852"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 t="str">
            <v xml:space="preserve"> </v>
          </cell>
        </row>
        <row r="2853"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 t="str">
            <v xml:space="preserve"> </v>
          </cell>
        </row>
        <row r="2854"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 t="str">
            <v xml:space="preserve"> </v>
          </cell>
        </row>
        <row r="2855"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 t="str">
            <v xml:space="preserve"> </v>
          </cell>
        </row>
        <row r="2856"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 t="str">
            <v xml:space="preserve"> </v>
          </cell>
        </row>
        <row r="2857"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 t="str">
            <v xml:space="preserve"> </v>
          </cell>
        </row>
        <row r="2858"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 t="str">
            <v xml:space="preserve"> </v>
          </cell>
        </row>
        <row r="2859"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 t="str">
            <v xml:space="preserve"> </v>
          </cell>
        </row>
        <row r="2860"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 t="str">
            <v xml:space="preserve"> </v>
          </cell>
        </row>
        <row r="2861"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 t="str">
            <v xml:space="preserve"> </v>
          </cell>
        </row>
        <row r="2862"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 t="str">
            <v xml:space="preserve"> </v>
          </cell>
        </row>
        <row r="2863"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 t="str">
            <v xml:space="preserve"> </v>
          </cell>
        </row>
        <row r="2864"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 t="str">
            <v xml:space="preserve"> </v>
          </cell>
        </row>
        <row r="2865"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 t="str">
            <v xml:space="preserve"> </v>
          </cell>
        </row>
        <row r="2866"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 t="str">
            <v xml:space="preserve"> </v>
          </cell>
        </row>
        <row r="2867"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 t="str">
            <v xml:space="preserve"> </v>
          </cell>
        </row>
        <row r="2868"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 t="str">
            <v xml:space="preserve"> </v>
          </cell>
        </row>
        <row r="2869"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 t="str">
            <v xml:space="preserve"> </v>
          </cell>
        </row>
        <row r="2870"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 t="str">
            <v xml:space="preserve"> </v>
          </cell>
        </row>
        <row r="2871"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 t="str">
            <v xml:space="preserve"> </v>
          </cell>
        </row>
        <row r="2872"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 t="str">
            <v xml:space="preserve"> </v>
          </cell>
        </row>
        <row r="2873"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 t="str">
            <v xml:space="preserve"> </v>
          </cell>
        </row>
        <row r="2874"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 t="str">
            <v xml:space="preserve"> </v>
          </cell>
        </row>
        <row r="2875"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 t="str">
            <v xml:space="preserve"> </v>
          </cell>
        </row>
        <row r="2876"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 t="str">
            <v xml:space="preserve"> </v>
          </cell>
        </row>
        <row r="2877"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 t="str">
            <v xml:space="preserve"> </v>
          </cell>
        </row>
        <row r="2878"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 t="str">
            <v xml:space="preserve"> </v>
          </cell>
        </row>
        <row r="2879"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 t="str">
            <v xml:space="preserve"> </v>
          </cell>
        </row>
        <row r="2880"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 t="str">
            <v xml:space="preserve"> </v>
          </cell>
        </row>
        <row r="2881"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 t="str">
            <v xml:space="preserve"> </v>
          </cell>
        </row>
        <row r="2882"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 t="str">
            <v xml:space="preserve"> </v>
          </cell>
        </row>
        <row r="2883"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 t="str">
            <v xml:space="preserve"> </v>
          </cell>
        </row>
        <row r="2884"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 t="str">
            <v xml:space="preserve"> </v>
          </cell>
        </row>
        <row r="2885"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 t="str">
            <v xml:space="preserve"> </v>
          </cell>
        </row>
        <row r="2886"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 t="str">
            <v xml:space="preserve"> </v>
          </cell>
        </row>
        <row r="2887"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 t="str">
            <v xml:space="preserve"> </v>
          </cell>
        </row>
        <row r="2888"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 t="str">
            <v xml:space="preserve"> </v>
          </cell>
        </row>
        <row r="2889"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 t="str">
            <v xml:space="preserve"> </v>
          </cell>
        </row>
        <row r="2890"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 t="str">
            <v xml:space="preserve"> </v>
          </cell>
        </row>
        <row r="2891"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 t="str">
            <v xml:space="preserve"> </v>
          </cell>
        </row>
        <row r="2892"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 t="str">
            <v xml:space="preserve"> </v>
          </cell>
        </row>
        <row r="2893"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 t="str">
            <v xml:space="preserve"> </v>
          </cell>
        </row>
        <row r="2894"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 t="str">
            <v xml:space="preserve"> </v>
          </cell>
        </row>
        <row r="2895"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 t="str">
            <v xml:space="preserve"> </v>
          </cell>
        </row>
        <row r="2896"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 t="str">
            <v xml:space="preserve"> </v>
          </cell>
        </row>
        <row r="2897"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 t="str">
            <v xml:space="preserve"> </v>
          </cell>
        </row>
        <row r="2898"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 t="str">
            <v xml:space="preserve"> </v>
          </cell>
        </row>
        <row r="2899"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 t="str">
            <v xml:space="preserve"> </v>
          </cell>
        </row>
        <row r="2900"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 t="str">
            <v xml:space="preserve"> </v>
          </cell>
        </row>
        <row r="2901"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 t="str">
            <v xml:space="preserve"> </v>
          </cell>
        </row>
        <row r="2902"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 t="str">
            <v xml:space="preserve"> </v>
          </cell>
        </row>
        <row r="2903"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 t="str">
            <v xml:space="preserve"> </v>
          </cell>
        </row>
        <row r="2904"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 t="str">
            <v xml:space="preserve"> </v>
          </cell>
        </row>
        <row r="2905"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 t="str">
            <v xml:space="preserve"> </v>
          </cell>
        </row>
        <row r="2906"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 t="str">
            <v xml:space="preserve"> </v>
          </cell>
        </row>
        <row r="2907"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 t="str">
            <v xml:space="preserve"> </v>
          </cell>
        </row>
        <row r="2908"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 t="str">
            <v xml:space="preserve"> </v>
          </cell>
        </row>
        <row r="2909"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 t="str">
            <v xml:space="preserve"> </v>
          </cell>
        </row>
        <row r="2910"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 t="str">
            <v xml:space="preserve"> </v>
          </cell>
        </row>
        <row r="2911"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 t="str">
            <v xml:space="preserve"> </v>
          </cell>
        </row>
        <row r="2912"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 t="str">
            <v xml:space="preserve"> </v>
          </cell>
        </row>
        <row r="2913"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 t="str">
            <v xml:space="preserve"> </v>
          </cell>
        </row>
        <row r="2914"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 t="str">
            <v xml:space="preserve"> </v>
          </cell>
        </row>
        <row r="2915"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 t="str">
            <v xml:space="preserve"> </v>
          </cell>
        </row>
        <row r="2916"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 t="str">
            <v xml:space="preserve"> </v>
          </cell>
        </row>
        <row r="2917"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 t="str">
            <v xml:space="preserve"> </v>
          </cell>
        </row>
        <row r="2918"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 t="str">
            <v xml:space="preserve"> </v>
          </cell>
        </row>
        <row r="2919"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 t="str">
            <v xml:space="preserve"> </v>
          </cell>
        </row>
        <row r="2920"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 t="str">
            <v xml:space="preserve"> </v>
          </cell>
        </row>
        <row r="2921"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 t="str">
            <v xml:space="preserve"> </v>
          </cell>
        </row>
        <row r="2922"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 t="str">
            <v xml:space="preserve"> </v>
          </cell>
        </row>
        <row r="2923"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 t="str">
            <v xml:space="preserve"> </v>
          </cell>
        </row>
        <row r="2924"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 t="str">
            <v xml:space="preserve"> </v>
          </cell>
        </row>
        <row r="2925"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 t="str">
            <v xml:space="preserve"> </v>
          </cell>
        </row>
        <row r="2926"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 t="str">
            <v xml:space="preserve"> </v>
          </cell>
        </row>
        <row r="2927"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 t="str">
            <v xml:space="preserve"> </v>
          </cell>
        </row>
        <row r="2928"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 t="str">
            <v xml:space="preserve"> </v>
          </cell>
        </row>
        <row r="2929"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 t="str">
            <v xml:space="preserve"> </v>
          </cell>
        </row>
        <row r="2930"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 t="str">
            <v xml:space="preserve"> </v>
          </cell>
        </row>
        <row r="2931"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 t="str">
            <v xml:space="preserve"> </v>
          </cell>
        </row>
        <row r="2932"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 t="str">
            <v xml:space="preserve"> </v>
          </cell>
        </row>
        <row r="2933"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 t="str">
            <v xml:space="preserve"> </v>
          </cell>
        </row>
        <row r="2934"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 t="str">
            <v xml:space="preserve"> </v>
          </cell>
        </row>
        <row r="2935"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 t="str">
            <v xml:space="preserve"> </v>
          </cell>
        </row>
        <row r="2936"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 t="str">
            <v xml:space="preserve"> </v>
          </cell>
        </row>
        <row r="2937"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 t="str">
            <v xml:space="preserve"> </v>
          </cell>
        </row>
        <row r="2938"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 t="str">
            <v xml:space="preserve"> </v>
          </cell>
        </row>
        <row r="2939"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 t="str">
            <v xml:space="preserve"> </v>
          </cell>
        </row>
        <row r="2940"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 t="str">
            <v xml:space="preserve"> </v>
          </cell>
        </row>
        <row r="2941"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 t="str">
            <v xml:space="preserve"> </v>
          </cell>
        </row>
        <row r="2942"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 t="str">
            <v xml:space="preserve"> </v>
          </cell>
        </row>
        <row r="2943"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 t="str">
            <v xml:space="preserve"> </v>
          </cell>
        </row>
        <row r="2944"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 t="str">
            <v xml:space="preserve"> </v>
          </cell>
        </row>
        <row r="2945"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 t="str">
            <v xml:space="preserve"> </v>
          </cell>
        </row>
        <row r="2946"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 t="str">
            <v xml:space="preserve"> </v>
          </cell>
        </row>
        <row r="2947"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 t="str">
            <v xml:space="preserve"> </v>
          </cell>
        </row>
        <row r="2948"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 t="str">
            <v xml:space="preserve"> </v>
          </cell>
        </row>
        <row r="2949"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 t="str">
            <v xml:space="preserve"> </v>
          </cell>
        </row>
        <row r="2950"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 t="str">
            <v xml:space="preserve"> </v>
          </cell>
        </row>
        <row r="2951"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 t="str">
            <v xml:space="preserve"> </v>
          </cell>
        </row>
        <row r="2952"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 t="str">
            <v xml:space="preserve"> </v>
          </cell>
        </row>
        <row r="2953"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 t="str">
            <v xml:space="preserve"> </v>
          </cell>
        </row>
        <row r="2954"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 t="str">
            <v xml:space="preserve"> </v>
          </cell>
        </row>
        <row r="2955"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 t="str">
            <v xml:space="preserve"> </v>
          </cell>
        </row>
        <row r="2956"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 t="str">
            <v xml:space="preserve"> </v>
          </cell>
        </row>
        <row r="2957"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 t="str">
            <v xml:space="preserve"> </v>
          </cell>
        </row>
        <row r="2958"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 t="str">
            <v xml:space="preserve"> </v>
          </cell>
        </row>
        <row r="2959"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 t="str">
            <v xml:space="preserve"> </v>
          </cell>
        </row>
        <row r="2960"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 t="str">
            <v xml:space="preserve"> </v>
          </cell>
        </row>
        <row r="2961"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 t="str">
            <v xml:space="preserve"> </v>
          </cell>
        </row>
        <row r="2962"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 t="str">
            <v xml:space="preserve"> </v>
          </cell>
        </row>
        <row r="2963"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 t="str">
            <v xml:space="preserve"> </v>
          </cell>
        </row>
        <row r="2964"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 t="str">
            <v xml:space="preserve"> </v>
          </cell>
        </row>
        <row r="2965"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 t="str">
            <v xml:space="preserve"> </v>
          </cell>
        </row>
        <row r="2966"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 t="str">
            <v xml:space="preserve"> </v>
          </cell>
        </row>
        <row r="2967"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 t="str">
            <v xml:space="preserve"> </v>
          </cell>
        </row>
        <row r="2968"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 t="str">
            <v xml:space="preserve"> </v>
          </cell>
        </row>
        <row r="2969"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 t="str">
            <v xml:space="preserve"> </v>
          </cell>
        </row>
        <row r="2970"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 t="str">
            <v xml:space="preserve"> </v>
          </cell>
        </row>
        <row r="2971"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 t="str">
            <v xml:space="preserve"> </v>
          </cell>
        </row>
        <row r="2972"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 t="str">
            <v xml:space="preserve"> </v>
          </cell>
        </row>
        <row r="2973"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 t="str">
            <v xml:space="preserve"> </v>
          </cell>
        </row>
        <row r="2974"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 t="str">
            <v xml:space="preserve"> </v>
          </cell>
        </row>
        <row r="2975"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 t="str">
            <v xml:space="preserve"> </v>
          </cell>
        </row>
        <row r="2976"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 t="str">
            <v xml:space="preserve"> </v>
          </cell>
        </row>
        <row r="2977"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 t="str">
            <v xml:space="preserve"> </v>
          </cell>
        </row>
        <row r="2978"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 t="str">
            <v xml:space="preserve"> </v>
          </cell>
        </row>
        <row r="2979"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 t="str">
            <v xml:space="preserve"> </v>
          </cell>
        </row>
        <row r="2980"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 t="str">
            <v xml:space="preserve"> </v>
          </cell>
        </row>
        <row r="2981"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 t="str">
            <v xml:space="preserve"> </v>
          </cell>
        </row>
        <row r="2982"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 t="str">
            <v xml:space="preserve"> </v>
          </cell>
        </row>
        <row r="2983"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 t="str">
            <v xml:space="preserve"> </v>
          </cell>
        </row>
        <row r="2984"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 t="str">
            <v xml:space="preserve"> </v>
          </cell>
        </row>
        <row r="2985"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 t="str">
            <v xml:space="preserve"> </v>
          </cell>
        </row>
        <row r="2986"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 t="str">
            <v xml:space="preserve"> </v>
          </cell>
        </row>
        <row r="2987"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 t="str">
            <v xml:space="preserve"> </v>
          </cell>
        </row>
        <row r="2988"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 t="str">
            <v xml:space="preserve"> </v>
          </cell>
        </row>
        <row r="2989"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 t="str">
            <v xml:space="preserve"> </v>
          </cell>
        </row>
        <row r="2990"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 t="str">
            <v xml:space="preserve"> </v>
          </cell>
        </row>
        <row r="2991"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 t="str">
            <v xml:space="preserve"> </v>
          </cell>
        </row>
        <row r="2992"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 t="str">
            <v xml:space="preserve"> </v>
          </cell>
        </row>
        <row r="2993"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 t="str">
            <v xml:space="preserve"> </v>
          </cell>
        </row>
        <row r="2994"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 t="str">
            <v xml:space="preserve"> </v>
          </cell>
        </row>
        <row r="2995"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 t="str">
            <v xml:space="preserve"> </v>
          </cell>
        </row>
        <row r="2996"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 t="str">
            <v xml:space="preserve"> </v>
          </cell>
        </row>
        <row r="2997"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 t="str">
            <v xml:space="preserve"> </v>
          </cell>
        </row>
        <row r="2998"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 t="str">
            <v xml:space="preserve"> </v>
          </cell>
        </row>
        <row r="2999"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 t="str">
            <v xml:space="preserve"> </v>
          </cell>
        </row>
        <row r="3000"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 t="str">
            <v xml:space="preserve"> </v>
          </cell>
        </row>
        <row r="3001"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 t="str">
            <v xml:space="preserve"> </v>
          </cell>
        </row>
        <row r="3002"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 t="str">
            <v xml:space="preserve"> </v>
          </cell>
        </row>
        <row r="3003"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 t="str">
            <v xml:space="preserve"> </v>
          </cell>
        </row>
        <row r="3004"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 t="str">
            <v xml:space="preserve"> </v>
          </cell>
        </row>
        <row r="3005"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 t="str">
            <v xml:space="preserve"> </v>
          </cell>
        </row>
        <row r="3006"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 t="str">
            <v xml:space="preserve"> </v>
          </cell>
        </row>
        <row r="3007"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 t="str">
            <v xml:space="preserve"> </v>
          </cell>
        </row>
        <row r="3008"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 t="str">
            <v xml:space="preserve"> </v>
          </cell>
        </row>
        <row r="3009"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 t="str">
            <v xml:space="preserve"> </v>
          </cell>
        </row>
        <row r="3010"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 t="str">
            <v xml:space="preserve"> </v>
          </cell>
        </row>
        <row r="3011"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 t="str">
            <v xml:space="preserve"> </v>
          </cell>
        </row>
        <row r="3012"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 t="str">
            <v xml:space="preserve"> </v>
          </cell>
        </row>
        <row r="3013"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 t="str">
            <v xml:space="preserve"> </v>
          </cell>
        </row>
        <row r="3014"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 t="str">
            <v xml:space="preserve"> </v>
          </cell>
        </row>
        <row r="3015"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 t="str">
            <v xml:space="preserve"> </v>
          </cell>
        </row>
        <row r="3016"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 t="str">
            <v xml:space="preserve"> </v>
          </cell>
        </row>
        <row r="3017"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 t="str">
            <v xml:space="preserve"> </v>
          </cell>
        </row>
        <row r="3018"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 t="str">
            <v xml:space="preserve"> </v>
          </cell>
        </row>
        <row r="3019"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 t="str">
            <v xml:space="preserve"> </v>
          </cell>
        </row>
        <row r="3020"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 t="str">
            <v xml:space="preserve"> </v>
          </cell>
        </row>
        <row r="3021"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 t="str">
            <v xml:space="preserve"> </v>
          </cell>
        </row>
        <row r="3022"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 t="str">
            <v xml:space="preserve"> </v>
          </cell>
        </row>
        <row r="3023"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 t="str">
            <v xml:space="preserve"> </v>
          </cell>
        </row>
        <row r="3024"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 t="str">
            <v xml:space="preserve"> </v>
          </cell>
        </row>
        <row r="3025"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 t="str">
            <v xml:space="preserve"> </v>
          </cell>
        </row>
        <row r="3026"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 t="str">
            <v xml:space="preserve"> </v>
          </cell>
        </row>
        <row r="3027"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 t="str">
            <v xml:space="preserve"> </v>
          </cell>
        </row>
        <row r="3028"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 t="str">
            <v xml:space="preserve"> </v>
          </cell>
        </row>
        <row r="3029"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 t="str">
            <v xml:space="preserve"> </v>
          </cell>
        </row>
        <row r="3030"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 t="str">
            <v xml:space="preserve"> </v>
          </cell>
        </row>
        <row r="3031"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 t="str">
            <v xml:space="preserve"> </v>
          </cell>
        </row>
        <row r="3032"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 t="str">
            <v xml:space="preserve"> </v>
          </cell>
        </row>
        <row r="3033"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 t="str">
            <v xml:space="preserve"> </v>
          </cell>
        </row>
        <row r="3034"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 t="str">
            <v xml:space="preserve"> </v>
          </cell>
        </row>
        <row r="3035"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 t="str">
            <v xml:space="preserve"> </v>
          </cell>
        </row>
        <row r="3036"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 t="str">
            <v xml:space="preserve"> </v>
          </cell>
        </row>
        <row r="3037"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 t="str">
            <v xml:space="preserve"> </v>
          </cell>
        </row>
        <row r="3038"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 t="str">
            <v xml:space="preserve"> </v>
          </cell>
        </row>
        <row r="3039"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 t="str">
            <v xml:space="preserve"> </v>
          </cell>
        </row>
        <row r="3040"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 t="str">
            <v xml:space="preserve"> </v>
          </cell>
        </row>
        <row r="3041"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 t="str">
            <v xml:space="preserve"> </v>
          </cell>
        </row>
        <row r="3042"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 t="str">
            <v xml:space="preserve"> </v>
          </cell>
        </row>
        <row r="3043"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 t="str">
            <v xml:space="preserve"> </v>
          </cell>
        </row>
        <row r="3044"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 t="str">
            <v xml:space="preserve"> </v>
          </cell>
        </row>
        <row r="3045"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 t="str">
            <v xml:space="preserve"> </v>
          </cell>
        </row>
        <row r="3046"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 t="str">
            <v xml:space="preserve"> </v>
          </cell>
        </row>
        <row r="3047"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 t="str">
            <v xml:space="preserve"> </v>
          </cell>
        </row>
        <row r="3048"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 t="str">
            <v xml:space="preserve"> </v>
          </cell>
        </row>
        <row r="3049"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 t="str">
            <v xml:space="preserve"> </v>
          </cell>
        </row>
        <row r="3050"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 t="str">
            <v xml:space="preserve"> </v>
          </cell>
        </row>
        <row r="3051"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 t="str">
            <v xml:space="preserve"> </v>
          </cell>
        </row>
        <row r="3052"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 t="str">
            <v xml:space="preserve"> </v>
          </cell>
        </row>
        <row r="3053"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 t="str">
            <v xml:space="preserve"> </v>
          </cell>
        </row>
        <row r="3054"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 t="str">
            <v xml:space="preserve"> </v>
          </cell>
        </row>
        <row r="3055"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 t="str">
            <v xml:space="preserve"> </v>
          </cell>
        </row>
        <row r="3056"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 t="str">
            <v xml:space="preserve"> </v>
          </cell>
        </row>
        <row r="3057"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 t="str">
            <v xml:space="preserve"> </v>
          </cell>
        </row>
        <row r="3058"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 t="str">
            <v xml:space="preserve"> </v>
          </cell>
        </row>
        <row r="3059"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 t="str">
            <v xml:space="preserve"> </v>
          </cell>
        </row>
        <row r="3060"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 t="str">
            <v xml:space="preserve"> </v>
          </cell>
        </row>
        <row r="3061"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 t="str">
            <v xml:space="preserve"> </v>
          </cell>
        </row>
        <row r="3062"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 t="str">
            <v xml:space="preserve"> </v>
          </cell>
        </row>
        <row r="3063"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 t="str">
            <v xml:space="preserve"> </v>
          </cell>
        </row>
        <row r="3064"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 t="str">
            <v xml:space="preserve"> </v>
          </cell>
        </row>
        <row r="3065"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 t="str">
            <v xml:space="preserve"> </v>
          </cell>
        </row>
        <row r="3066"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 t="str">
            <v xml:space="preserve"> </v>
          </cell>
        </row>
        <row r="3067"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 t="str">
            <v xml:space="preserve"> </v>
          </cell>
        </row>
        <row r="3068"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 t="str">
            <v xml:space="preserve"> </v>
          </cell>
        </row>
        <row r="3069"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 t="str">
            <v xml:space="preserve"> </v>
          </cell>
        </row>
        <row r="3070"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 t="str">
            <v xml:space="preserve"> </v>
          </cell>
        </row>
        <row r="3071"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 t="str">
            <v xml:space="preserve"> </v>
          </cell>
        </row>
        <row r="3072"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 t="str">
            <v xml:space="preserve"> </v>
          </cell>
        </row>
        <row r="3073"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 t="str">
            <v xml:space="preserve"> </v>
          </cell>
        </row>
        <row r="3074"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 t="str">
            <v xml:space="preserve"> </v>
          </cell>
        </row>
        <row r="3075"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 t="str">
            <v xml:space="preserve"> </v>
          </cell>
        </row>
        <row r="3076"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 t="str">
            <v xml:space="preserve"> </v>
          </cell>
        </row>
        <row r="3077"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 t="str">
            <v xml:space="preserve"> </v>
          </cell>
        </row>
        <row r="3078"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 t="str">
            <v xml:space="preserve"> </v>
          </cell>
        </row>
        <row r="3079"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 t="str">
            <v xml:space="preserve"> </v>
          </cell>
        </row>
        <row r="3080"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 t="str">
            <v xml:space="preserve"> </v>
          </cell>
        </row>
        <row r="3081"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 t="str">
            <v xml:space="preserve"> </v>
          </cell>
        </row>
        <row r="3082"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 t="str">
            <v xml:space="preserve"> </v>
          </cell>
        </row>
        <row r="3083"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 t="str">
            <v xml:space="preserve"> </v>
          </cell>
        </row>
        <row r="3084"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 t="str">
            <v xml:space="preserve"> </v>
          </cell>
        </row>
        <row r="3085"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 t="str">
            <v xml:space="preserve"> </v>
          </cell>
        </row>
        <row r="3086"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 t="str">
            <v xml:space="preserve"> </v>
          </cell>
        </row>
        <row r="3087"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 t="str">
            <v xml:space="preserve"> </v>
          </cell>
        </row>
        <row r="3088"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 t="str">
            <v xml:space="preserve"> </v>
          </cell>
        </row>
        <row r="3089"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 t="str">
            <v xml:space="preserve"> </v>
          </cell>
        </row>
        <row r="3090"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 t="str">
            <v xml:space="preserve"> </v>
          </cell>
        </row>
        <row r="3091"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 t="str">
            <v xml:space="preserve"> </v>
          </cell>
        </row>
        <row r="3092"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 t="str">
            <v xml:space="preserve"> </v>
          </cell>
        </row>
        <row r="3093"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 t="str">
            <v xml:space="preserve"> </v>
          </cell>
        </row>
        <row r="3094"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 t="str">
            <v xml:space="preserve"> </v>
          </cell>
        </row>
        <row r="3095"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 t="str">
            <v xml:space="preserve"> </v>
          </cell>
        </row>
        <row r="3096"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 t="str">
            <v xml:space="preserve"> </v>
          </cell>
        </row>
        <row r="3097"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 t="str">
            <v xml:space="preserve"> </v>
          </cell>
        </row>
        <row r="3098"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 t="str">
            <v xml:space="preserve"> </v>
          </cell>
        </row>
        <row r="3099"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 t="str">
            <v xml:space="preserve"> </v>
          </cell>
        </row>
        <row r="3100"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 t="str">
            <v xml:space="preserve"> </v>
          </cell>
        </row>
        <row r="3101"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 t="str">
            <v xml:space="preserve"> </v>
          </cell>
        </row>
        <row r="3102"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 t="str">
            <v xml:space="preserve"> </v>
          </cell>
        </row>
        <row r="3103"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 t="str">
            <v xml:space="preserve"> </v>
          </cell>
        </row>
        <row r="3104"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 t="str">
            <v xml:space="preserve"> </v>
          </cell>
        </row>
        <row r="3105"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 t="str">
            <v xml:space="preserve"> </v>
          </cell>
        </row>
        <row r="3106"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 t="str">
            <v xml:space="preserve"> </v>
          </cell>
        </row>
        <row r="3107"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 t="str">
            <v xml:space="preserve"> </v>
          </cell>
        </row>
        <row r="3108"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 t="str">
            <v xml:space="preserve"> </v>
          </cell>
        </row>
        <row r="3109"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 t="str">
            <v xml:space="preserve"> </v>
          </cell>
        </row>
        <row r="3110"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 t="str">
            <v xml:space="preserve"> </v>
          </cell>
        </row>
        <row r="3111"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 t="str">
            <v xml:space="preserve"> </v>
          </cell>
        </row>
        <row r="3112"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 t="str">
            <v xml:space="preserve"> </v>
          </cell>
        </row>
        <row r="3113"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 t="str">
            <v xml:space="preserve"> </v>
          </cell>
        </row>
        <row r="3114"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 t="str">
            <v xml:space="preserve"> </v>
          </cell>
        </row>
        <row r="3115"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 t="str">
            <v xml:space="preserve"> </v>
          </cell>
        </row>
        <row r="3116"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 t="str">
            <v xml:space="preserve"> </v>
          </cell>
        </row>
        <row r="3117"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 t="str">
            <v xml:space="preserve"> </v>
          </cell>
        </row>
        <row r="3118"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 t="str">
            <v xml:space="preserve"> </v>
          </cell>
        </row>
        <row r="3119"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 t="str">
            <v xml:space="preserve"> </v>
          </cell>
        </row>
        <row r="3120"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 t="str">
            <v xml:space="preserve"> </v>
          </cell>
        </row>
        <row r="3121"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 t="str">
            <v xml:space="preserve"> </v>
          </cell>
        </row>
        <row r="3122"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 t="str">
            <v xml:space="preserve"> </v>
          </cell>
        </row>
        <row r="3123"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 t="str">
            <v xml:space="preserve"> </v>
          </cell>
        </row>
        <row r="3124"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 t="str">
            <v xml:space="preserve"> </v>
          </cell>
        </row>
        <row r="3125"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 t="str">
            <v xml:space="preserve"> </v>
          </cell>
        </row>
        <row r="3126"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 t="str">
            <v xml:space="preserve"> </v>
          </cell>
        </row>
        <row r="3127"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 t="str">
            <v xml:space="preserve"> </v>
          </cell>
        </row>
        <row r="3128"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 t="str">
            <v xml:space="preserve"> </v>
          </cell>
        </row>
        <row r="3129"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 t="str">
            <v xml:space="preserve"> </v>
          </cell>
        </row>
        <row r="3130"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 t="str">
            <v xml:space="preserve"> </v>
          </cell>
        </row>
        <row r="3131"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 t="str">
            <v xml:space="preserve"> </v>
          </cell>
        </row>
        <row r="3132"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 t="str">
            <v xml:space="preserve"> </v>
          </cell>
        </row>
        <row r="3133"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 t="str">
            <v xml:space="preserve"> </v>
          </cell>
        </row>
        <row r="3134"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 t="str">
            <v xml:space="preserve"> </v>
          </cell>
        </row>
        <row r="3135"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 t="str">
            <v xml:space="preserve"> </v>
          </cell>
        </row>
        <row r="3136"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 t="str">
            <v xml:space="preserve"> </v>
          </cell>
        </row>
        <row r="3137"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 t="str">
            <v xml:space="preserve"> </v>
          </cell>
        </row>
        <row r="3138"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 t="str">
            <v xml:space="preserve"> </v>
          </cell>
        </row>
        <row r="3139"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 t="str">
            <v xml:space="preserve"> </v>
          </cell>
        </row>
        <row r="3140"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 t="str">
            <v xml:space="preserve"> </v>
          </cell>
        </row>
        <row r="3141"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 t="str">
            <v xml:space="preserve"> </v>
          </cell>
        </row>
        <row r="3142"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 t="str">
            <v xml:space="preserve"> </v>
          </cell>
        </row>
        <row r="3143"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 t="str">
            <v xml:space="preserve"> </v>
          </cell>
        </row>
        <row r="3144"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 t="str">
            <v xml:space="preserve"> </v>
          </cell>
        </row>
        <row r="3145"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 t="str">
            <v xml:space="preserve"> </v>
          </cell>
        </row>
        <row r="3146"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 t="str">
            <v xml:space="preserve"> </v>
          </cell>
        </row>
        <row r="3147"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 t="str">
            <v xml:space="preserve"> </v>
          </cell>
        </row>
        <row r="3148"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 t="str">
            <v xml:space="preserve"> </v>
          </cell>
        </row>
        <row r="3149"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 t="str">
            <v xml:space="preserve"> </v>
          </cell>
        </row>
        <row r="3150"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 t="str">
            <v xml:space="preserve"> </v>
          </cell>
        </row>
        <row r="3151"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 t="str">
            <v xml:space="preserve"> </v>
          </cell>
        </row>
        <row r="3152"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 t="str">
            <v xml:space="preserve"> </v>
          </cell>
        </row>
        <row r="3153"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 t="str">
            <v xml:space="preserve"> </v>
          </cell>
        </row>
        <row r="3154"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 t="str">
            <v xml:space="preserve"> </v>
          </cell>
        </row>
        <row r="3155"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 t="str">
            <v xml:space="preserve"> </v>
          </cell>
        </row>
        <row r="3156"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 t="str">
            <v xml:space="preserve"> </v>
          </cell>
        </row>
        <row r="3157"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 t="str">
            <v xml:space="preserve"> </v>
          </cell>
        </row>
        <row r="3158"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 t="str">
            <v xml:space="preserve"> </v>
          </cell>
        </row>
        <row r="3159"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 t="str">
            <v xml:space="preserve"> </v>
          </cell>
        </row>
        <row r="3160"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 t="str">
            <v xml:space="preserve"> </v>
          </cell>
        </row>
        <row r="3161"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 t="str">
            <v xml:space="preserve"> </v>
          </cell>
        </row>
        <row r="3162"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 t="str">
            <v xml:space="preserve"> </v>
          </cell>
        </row>
        <row r="3163"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 t="str">
            <v xml:space="preserve"> </v>
          </cell>
        </row>
        <row r="3164"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 t="str">
            <v xml:space="preserve"> </v>
          </cell>
        </row>
        <row r="3165"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 t="str">
            <v xml:space="preserve"> </v>
          </cell>
        </row>
        <row r="3166"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 t="str">
            <v xml:space="preserve"> </v>
          </cell>
        </row>
        <row r="3167"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 t="str">
            <v xml:space="preserve"> </v>
          </cell>
        </row>
        <row r="3168"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 t="str">
            <v xml:space="preserve"> </v>
          </cell>
        </row>
        <row r="3169"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 t="str">
            <v xml:space="preserve"> </v>
          </cell>
        </row>
        <row r="3170"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 t="str">
            <v xml:space="preserve"> </v>
          </cell>
        </row>
        <row r="3171"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 t="str">
            <v xml:space="preserve"> </v>
          </cell>
        </row>
        <row r="3172"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 t="str">
            <v xml:space="preserve"> </v>
          </cell>
        </row>
        <row r="3173"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 t="str">
            <v xml:space="preserve"> </v>
          </cell>
        </row>
        <row r="3174"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 t="str">
            <v xml:space="preserve"> </v>
          </cell>
        </row>
        <row r="3175"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 t="str">
            <v xml:space="preserve"> </v>
          </cell>
        </row>
        <row r="3176"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 t="str">
            <v xml:space="preserve"> </v>
          </cell>
        </row>
        <row r="3177"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 t="str">
            <v xml:space="preserve"> </v>
          </cell>
        </row>
        <row r="3178"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 t="str">
            <v xml:space="preserve"> </v>
          </cell>
        </row>
        <row r="3179"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 t="str">
            <v xml:space="preserve"> </v>
          </cell>
        </row>
        <row r="3180"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 t="str">
            <v xml:space="preserve"> </v>
          </cell>
        </row>
        <row r="3181"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 t="str">
            <v xml:space="preserve"> </v>
          </cell>
        </row>
        <row r="3182"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 t="str">
            <v xml:space="preserve"> </v>
          </cell>
        </row>
        <row r="3183"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 t="str">
            <v xml:space="preserve"> </v>
          </cell>
        </row>
        <row r="3184"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 t="str">
            <v xml:space="preserve"> </v>
          </cell>
        </row>
        <row r="3185"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 t="str">
            <v xml:space="preserve"> </v>
          </cell>
        </row>
        <row r="3186"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 t="str">
            <v xml:space="preserve"> </v>
          </cell>
        </row>
        <row r="3187"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 t="str">
            <v xml:space="preserve"> </v>
          </cell>
        </row>
        <row r="3188"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 t="str">
            <v xml:space="preserve"> </v>
          </cell>
        </row>
        <row r="3189"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 t="str">
            <v xml:space="preserve"> </v>
          </cell>
        </row>
        <row r="3190"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 t="str">
            <v xml:space="preserve"> </v>
          </cell>
        </row>
        <row r="3191"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 t="str">
            <v xml:space="preserve"> </v>
          </cell>
        </row>
        <row r="3192"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 t="str">
            <v xml:space="preserve"> </v>
          </cell>
        </row>
        <row r="3193"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 t="str">
            <v xml:space="preserve"> </v>
          </cell>
        </row>
        <row r="3194"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 t="str">
            <v xml:space="preserve"> </v>
          </cell>
        </row>
        <row r="3195"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 t="str">
            <v xml:space="preserve"> </v>
          </cell>
        </row>
        <row r="3196"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 t="str">
            <v xml:space="preserve"> </v>
          </cell>
        </row>
        <row r="3197"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 t="str">
            <v xml:space="preserve"> </v>
          </cell>
        </row>
        <row r="3198"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 t="str">
            <v xml:space="preserve"> </v>
          </cell>
        </row>
        <row r="3199"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 t="str">
            <v xml:space="preserve"> </v>
          </cell>
        </row>
        <row r="3200"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 t="str">
            <v xml:space="preserve"> </v>
          </cell>
        </row>
        <row r="3201"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 t="str">
            <v xml:space="preserve"> </v>
          </cell>
        </row>
        <row r="3202"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 t="str">
            <v xml:space="preserve"> </v>
          </cell>
        </row>
        <row r="3203"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 t="str">
            <v xml:space="preserve"> </v>
          </cell>
        </row>
        <row r="3204"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 t="str">
            <v xml:space="preserve"> </v>
          </cell>
        </row>
        <row r="3205"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 t="str">
            <v xml:space="preserve"> </v>
          </cell>
        </row>
        <row r="3206"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 t="str">
            <v xml:space="preserve"> </v>
          </cell>
        </row>
        <row r="3207"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 t="str">
            <v xml:space="preserve"> </v>
          </cell>
        </row>
        <row r="3208"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 t="str">
            <v xml:space="preserve"> </v>
          </cell>
        </row>
        <row r="3209"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 t="str">
            <v xml:space="preserve"> </v>
          </cell>
        </row>
        <row r="3210"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 t="str">
            <v xml:space="preserve"> </v>
          </cell>
        </row>
        <row r="3211"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 t="str">
            <v xml:space="preserve"> </v>
          </cell>
        </row>
        <row r="3212"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 t="str">
            <v xml:space="preserve"> </v>
          </cell>
        </row>
        <row r="3213"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 t="str">
            <v xml:space="preserve"> </v>
          </cell>
        </row>
        <row r="3214"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 t="str">
            <v xml:space="preserve"> </v>
          </cell>
        </row>
        <row r="3215"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 t="str">
            <v xml:space="preserve"> </v>
          </cell>
        </row>
        <row r="3216"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 t="str">
            <v xml:space="preserve"> </v>
          </cell>
        </row>
        <row r="3217"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 t="str">
            <v xml:space="preserve"> </v>
          </cell>
        </row>
        <row r="3218"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 t="str">
            <v xml:space="preserve"> </v>
          </cell>
        </row>
        <row r="3219"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 t="str">
            <v xml:space="preserve"> </v>
          </cell>
        </row>
        <row r="3220"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 t="str">
            <v xml:space="preserve"> </v>
          </cell>
        </row>
        <row r="3221"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 t="str">
            <v xml:space="preserve"> </v>
          </cell>
        </row>
        <row r="3222"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 t="str">
            <v xml:space="preserve"> </v>
          </cell>
        </row>
        <row r="3223"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 t="str">
            <v xml:space="preserve"> </v>
          </cell>
        </row>
        <row r="3224"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 t="str">
            <v xml:space="preserve"> </v>
          </cell>
        </row>
        <row r="3225"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 t="str">
            <v xml:space="preserve"> </v>
          </cell>
        </row>
        <row r="3226"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 t="str">
            <v xml:space="preserve"> </v>
          </cell>
        </row>
        <row r="3227"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 t="str">
            <v xml:space="preserve"> </v>
          </cell>
        </row>
        <row r="3228"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 t="str">
            <v xml:space="preserve"> </v>
          </cell>
        </row>
        <row r="3229"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 t="str">
            <v xml:space="preserve"> </v>
          </cell>
        </row>
        <row r="3230"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 t="str">
            <v xml:space="preserve"> </v>
          </cell>
        </row>
        <row r="3231"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 t="str">
            <v xml:space="preserve"> </v>
          </cell>
        </row>
        <row r="3232"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 t="str">
            <v xml:space="preserve"> </v>
          </cell>
        </row>
        <row r="3233"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 t="str">
            <v xml:space="preserve"> </v>
          </cell>
        </row>
        <row r="3234"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 t="str">
            <v xml:space="preserve"> </v>
          </cell>
        </row>
        <row r="3235"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 t="str">
            <v xml:space="preserve"> </v>
          </cell>
        </row>
        <row r="3236"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 t="str">
            <v xml:space="preserve"> </v>
          </cell>
        </row>
        <row r="3237"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 t="str">
            <v xml:space="preserve"> </v>
          </cell>
        </row>
        <row r="3238"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 t="str">
            <v xml:space="preserve"> </v>
          </cell>
        </row>
        <row r="3239"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 t="str">
            <v xml:space="preserve"> </v>
          </cell>
        </row>
        <row r="3240"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 t="str">
            <v xml:space="preserve"> </v>
          </cell>
        </row>
        <row r="3241"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 t="str">
            <v xml:space="preserve"> </v>
          </cell>
        </row>
        <row r="3242"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 t="str">
            <v xml:space="preserve"> </v>
          </cell>
        </row>
        <row r="3243"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 t="str">
            <v xml:space="preserve"> </v>
          </cell>
        </row>
        <row r="3244"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 t="str">
            <v xml:space="preserve"> </v>
          </cell>
        </row>
        <row r="3245"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 t="str">
            <v xml:space="preserve"> </v>
          </cell>
        </row>
        <row r="3246"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 t="str">
            <v xml:space="preserve"> </v>
          </cell>
        </row>
        <row r="3247"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 t="str">
            <v xml:space="preserve"> </v>
          </cell>
        </row>
        <row r="3248"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 t="str">
            <v xml:space="preserve"> </v>
          </cell>
        </row>
        <row r="3249"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 t="str">
            <v xml:space="preserve"> </v>
          </cell>
        </row>
        <row r="3250"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 t="str">
            <v xml:space="preserve"> </v>
          </cell>
        </row>
        <row r="3251"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 t="str">
            <v xml:space="preserve"> </v>
          </cell>
        </row>
        <row r="3252"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 t="str">
            <v xml:space="preserve"> </v>
          </cell>
        </row>
        <row r="3253"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 t="str">
            <v xml:space="preserve"> </v>
          </cell>
        </row>
        <row r="3254"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 t="str">
            <v xml:space="preserve"> </v>
          </cell>
        </row>
        <row r="3255"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 t="str">
            <v xml:space="preserve"> </v>
          </cell>
        </row>
        <row r="3256"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 t="str">
            <v xml:space="preserve"> </v>
          </cell>
        </row>
        <row r="3257"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 t="str">
            <v xml:space="preserve"> </v>
          </cell>
        </row>
        <row r="3258"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 t="str">
            <v xml:space="preserve"> </v>
          </cell>
        </row>
        <row r="3259"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 t="str">
            <v xml:space="preserve"> </v>
          </cell>
        </row>
        <row r="3260"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 t="str">
            <v xml:space="preserve"> </v>
          </cell>
        </row>
        <row r="3261"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 t="str">
            <v xml:space="preserve"> </v>
          </cell>
        </row>
        <row r="3262"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 t="str">
            <v xml:space="preserve"> </v>
          </cell>
        </row>
        <row r="3263"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 t="str">
            <v xml:space="preserve"> </v>
          </cell>
        </row>
        <row r="3264"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 t="str">
            <v xml:space="preserve"> </v>
          </cell>
        </row>
        <row r="3265"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 t="str">
            <v xml:space="preserve"> </v>
          </cell>
        </row>
        <row r="3266"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 t="str">
            <v xml:space="preserve"> </v>
          </cell>
        </row>
        <row r="3267"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 t="str">
            <v xml:space="preserve"> </v>
          </cell>
        </row>
        <row r="3268"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 t="str">
            <v xml:space="preserve"> </v>
          </cell>
        </row>
        <row r="3269"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 t="str">
            <v xml:space="preserve"> </v>
          </cell>
        </row>
        <row r="3270"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 t="str">
            <v xml:space="preserve"> </v>
          </cell>
        </row>
        <row r="3271"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 t="str">
            <v xml:space="preserve"> </v>
          </cell>
        </row>
        <row r="3272"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 t="str">
            <v xml:space="preserve"> </v>
          </cell>
        </row>
        <row r="3273"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 t="str">
            <v xml:space="preserve"> </v>
          </cell>
        </row>
        <row r="3274"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 t="str">
            <v xml:space="preserve"> </v>
          </cell>
        </row>
        <row r="3275"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 t="str">
            <v xml:space="preserve"> </v>
          </cell>
        </row>
        <row r="3276"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 t="str">
            <v xml:space="preserve"> </v>
          </cell>
        </row>
        <row r="3277"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 t="str">
            <v xml:space="preserve"> </v>
          </cell>
        </row>
        <row r="3278"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 t="str">
            <v xml:space="preserve"> </v>
          </cell>
        </row>
        <row r="3279"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 t="str">
            <v xml:space="preserve"> </v>
          </cell>
        </row>
        <row r="3280"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 t="str">
            <v xml:space="preserve"> </v>
          </cell>
        </row>
        <row r="3281"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 t="str">
            <v xml:space="preserve"> </v>
          </cell>
        </row>
        <row r="3282"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 t="str">
            <v xml:space="preserve"> </v>
          </cell>
        </row>
        <row r="3283"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 t="str">
            <v xml:space="preserve"> </v>
          </cell>
        </row>
        <row r="3284"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 t="str">
            <v xml:space="preserve"> </v>
          </cell>
        </row>
        <row r="3285"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 t="str">
            <v xml:space="preserve"> </v>
          </cell>
        </row>
        <row r="3286"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 t="str">
            <v xml:space="preserve"> </v>
          </cell>
        </row>
        <row r="3287"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 t="str">
            <v xml:space="preserve"> </v>
          </cell>
        </row>
        <row r="3288"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 t="str">
            <v xml:space="preserve"> </v>
          </cell>
        </row>
        <row r="3289"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 t="str">
            <v xml:space="preserve"> </v>
          </cell>
        </row>
        <row r="3290"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 t="str">
            <v xml:space="preserve"> </v>
          </cell>
        </row>
        <row r="3291"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 t="str">
            <v xml:space="preserve"> </v>
          </cell>
        </row>
        <row r="3292"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 t="str">
            <v xml:space="preserve"> </v>
          </cell>
        </row>
        <row r="3293"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 t="str">
            <v xml:space="preserve"> </v>
          </cell>
        </row>
        <row r="3294"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 t="str">
            <v xml:space="preserve"> </v>
          </cell>
        </row>
        <row r="3295"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 t="str">
            <v xml:space="preserve"> </v>
          </cell>
        </row>
        <row r="3296"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 t="str">
            <v xml:space="preserve"> </v>
          </cell>
        </row>
        <row r="3297"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 t="str">
            <v xml:space="preserve"> </v>
          </cell>
        </row>
        <row r="3298"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 t="str">
            <v xml:space="preserve"> </v>
          </cell>
        </row>
        <row r="3299"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 t="str">
            <v xml:space="preserve"> </v>
          </cell>
        </row>
        <row r="3300"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 t="str">
            <v xml:space="preserve"> </v>
          </cell>
        </row>
        <row r="3301"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 t="str">
            <v xml:space="preserve"> </v>
          </cell>
        </row>
        <row r="3302"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 t="str">
            <v xml:space="preserve"> </v>
          </cell>
        </row>
        <row r="3303"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 t="str">
            <v xml:space="preserve"> </v>
          </cell>
        </row>
        <row r="3304"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 t="str">
            <v xml:space="preserve"> </v>
          </cell>
        </row>
        <row r="3305"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 t="str">
            <v xml:space="preserve"> </v>
          </cell>
        </row>
        <row r="3306"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 t="str">
            <v xml:space="preserve"> </v>
          </cell>
        </row>
        <row r="3307"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 t="str">
            <v xml:space="preserve"> </v>
          </cell>
        </row>
        <row r="3308"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 t="str">
            <v xml:space="preserve"> </v>
          </cell>
        </row>
        <row r="3309"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 t="str">
            <v xml:space="preserve"> </v>
          </cell>
        </row>
        <row r="3310"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 t="str">
            <v xml:space="preserve"> </v>
          </cell>
        </row>
        <row r="3311"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 t="str">
            <v xml:space="preserve"> </v>
          </cell>
        </row>
        <row r="3312"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 t="str">
            <v xml:space="preserve"> </v>
          </cell>
        </row>
        <row r="3313"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 t="str">
            <v xml:space="preserve"> </v>
          </cell>
        </row>
        <row r="3314"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 t="str">
            <v xml:space="preserve"> </v>
          </cell>
        </row>
        <row r="3315"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 t="str">
            <v xml:space="preserve"> </v>
          </cell>
        </row>
        <row r="3316"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 t="str">
            <v xml:space="preserve"> </v>
          </cell>
        </row>
        <row r="3317"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 t="str">
            <v xml:space="preserve"> </v>
          </cell>
        </row>
        <row r="3318"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 t="str">
            <v xml:space="preserve"> </v>
          </cell>
        </row>
        <row r="3319"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 t="str">
            <v xml:space="preserve"> </v>
          </cell>
        </row>
        <row r="3320"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 t="str">
            <v xml:space="preserve"> </v>
          </cell>
        </row>
        <row r="3321"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 t="str">
            <v xml:space="preserve"> </v>
          </cell>
        </row>
        <row r="3322"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 t="str">
            <v xml:space="preserve"> </v>
          </cell>
        </row>
        <row r="3323"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 t="str">
            <v xml:space="preserve"> </v>
          </cell>
        </row>
        <row r="3324"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 t="str">
            <v xml:space="preserve"> </v>
          </cell>
        </row>
        <row r="3325"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 t="str">
            <v xml:space="preserve"> </v>
          </cell>
        </row>
        <row r="3326"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 t="str">
            <v xml:space="preserve"> </v>
          </cell>
        </row>
        <row r="3327"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 t="str">
            <v xml:space="preserve"> </v>
          </cell>
        </row>
        <row r="3328"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 t="str">
            <v xml:space="preserve"> </v>
          </cell>
        </row>
        <row r="3329"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 t="str">
            <v xml:space="preserve"> </v>
          </cell>
        </row>
        <row r="3330"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 t="str">
            <v xml:space="preserve"> </v>
          </cell>
        </row>
        <row r="3331"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 t="str">
            <v xml:space="preserve"> </v>
          </cell>
        </row>
        <row r="3332"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 t="str">
            <v xml:space="preserve"> </v>
          </cell>
        </row>
        <row r="3333"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 t="str">
            <v xml:space="preserve"> </v>
          </cell>
        </row>
        <row r="3334"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 t="str">
            <v xml:space="preserve"> </v>
          </cell>
        </row>
        <row r="3335"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 t="str">
            <v xml:space="preserve"> </v>
          </cell>
        </row>
        <row r="3336"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 t="str">
            <v xml:space="preserve"> </v>
          </cell>
        </row>
        <row r="3337"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 t="str">
            <v xml:space="preserve"> </v>
          </cell>
        </row>
        <row r="3338"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 t="str">
            <v xml:space="preserve"> </v>
          </cell>
        </row>
        <row r="3339"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 t="str">
            <v xml:space="preserve"> </v>
          </cell>
        </row>
        <row r="3340"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 t="str">
            <v xml:space="preserve"> </v>
          </cell>
        </row>
        <row r="3341"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 t="str">
            <v xml:space="preserve"> </v>
          </cell>
        </row>
        <row r="3342"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 t="str">
            <v xml:space="preserve"> </v>
          </cell>
        </row>
        <row r="3343"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 t="str">
            <v xml:space="preserve"> </v>
          </cell>
        </row>
        <row r="3344"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 t="str">
            <v xml:space="preserve"> </v>
          </cell>
        </row>
        <row r="3345"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 t="str">
            <v xml:space="preserve"> </v>
          </cell>
        </row>
        <row r="3346"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 t="str">
            <v xml:space="preserve"> </v>
          </cell>
        </row>
        <row r="3347"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 t="str">
            <v xml:space="preserve"> </v>
          </cell>
        </row>
        <row r="3348"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 t="str">
            <v xml:space="preserve"> </v>
          </cell>
        </row>
        <row r="3349"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 t="str">
            <v xml:space="preserve"> </v>
          </cell>
        </row>
        <row r="3350"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 t="str">
            <v xml:space="preserve"> </v>
          </cell>
        </row>
        <row r="3351"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 t="str">
            <v xml:space="preserve"> </v>
          </cell>
        </row>
        <row r="3352"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 t="str">
            <v xml:space="preserve"> </v>
          </cell>
        </row>
        <row r="3353"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 t="str">
            <v xml:space="preserve"> </v>
          </cell>
        </row>
        <row r="3354"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 t="str">
            <v xml:space="preserve"> </v>
          </cell>
        </row>
        <row r="3355"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 t="str">
            <v xml:space="preserve"> </v>
          </cell>
        </row>
        <row r="3356"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 t="str">
            <v xml:space="preserve"> </v>
          </cell>
        </row>
        <row r="3357"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 t="str">
            <v xml:space="preserve"> </v>
          </cell>
        </row>
        <row r="3358"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 t="str">
            <v xml:space="preserve"> </v>
          </cell>
        </row>
        <row r="3359"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 t="str">
            <v xml:space="preserve"> </v>
          </cell>
        </row>
        <row r="3360"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 t="str">
            <v xml:space="preserve"> </v>
          </cell>
        </row>
        <row r="3361"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 t="str">
            <v xml:space="preserve"> </v>
          </cell>
        </row>
        <row r="3362"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 t="str">
            <v xml:space="preserve"> </v>
          </cell>
        </row>
        <row r="3363"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 t="str">
            <v xml:space="preserve"> </v>
          </cell>
        </row>
        <row r="3364"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 t="str">
            <v xml:space="preserve"> </v>
          </cell>
        </row>
        <row r="3365"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 t="str">
            <v xml:space="preserve"> </v>
          </cell>
        </row>
        <row r="3366"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 t="str">
            <v xml:space="preserve"> </v>
          </cell>
        </row>
        <row r="3367"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 t="str">
            <v xml:space="preserve"> </v>
          </cell>
        </row>
        <row r="3368"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 t="str">
            <v xml:space="preserve"> </v>
          </cell>
        </row>
        <row r="3369"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 t="str">
            <v xml:space="preserve"> </v>
          </cell>
        </row>
        <row r="3370"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 t="str">
            <v xml:space="preserve"> </v>
          </cell>
        </row>
        <row r="3371"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 t="str">
            <v xml:space="preserve"> </v>
          </cell>
        </row>
        <row r="3372"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 t="str">
            <v xml:space="preserve"> </v>
          </cell>
        </row>
        <row r="3373"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 t="str">
            <v xml:space="preserve"> </v>
          </cell>
        </row>
        <row r="3374"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 t="str">
            <v xml:space="preserve"> </v>
          </cell>
        </row>
        <row r="3375"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 t="str">
            <v xml:space="preserve"> </v>
          </cell>
        </row>
        <row r="3376"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 t="str">
            <v xml:space="preserve"> </v>
          </cell>
        </row>
        <row r="3377"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 t="str">
            <v xml:space="preserve"> </v>
          </cell>
        </row>
        <row r="3378"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 t="str">
            <v xml:space="preserve"> </v>
          </cell>
        </row>
        <row r="3379"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 t="str">
            <v xml:space="preserve"> </v>
          </cell>
        </row>
        <row r="3380"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 t="str">
            <v xml:space="preserve"> </v>
          </cell>
        </row>
        <row r="3381"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 t="str">
            <v xml:space="preserve"> </v>
          </cell>
        </row>
        <row r="3382"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 t="str">
            <v xml:space="preserve"> </v>
          </cell>
        </row>
        <row r="3383"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 t="str">
            <v xml:space="preserve"> </v>
          </cell>
        </row>
        <row r="3384"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 t="str">
            <v xml:space="preserve"> </v>
          </cell>
        </row>
        <row r="3385"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 t="str">
            <v xml:space="preserve"> </v>
          </cell>
        </row>
        <row r="3386"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 t="str">
            <v xml:space="preserve"> </v>
          </cell>
        </row>
        <row r="3387"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 t="str">
            <v xml:space="preserve"> </v>
          </cell>
        </row>
        <row r="3388"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 t="str">
            <v xml:space="preserve"> </v>
          </cell>
        </row>
        <row r="3389"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 t="str">
            <v xml:space="preserve"> </v>
          </cell>
        </row>
        <row r="3390"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 t="str">
            <v xml:space="preserve"> </v>
          </cell>
        </row>
        <row r="3391"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 t="str">
            <v xml:space="preserve"> </v>
          </cell>
        </row>
        <row r="3392"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 t="str">
            <v xml:space="preserve"> </v>
          </cell>
        </row>
        <row r="3393"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 t="str">
            <v xml:space="preserve"> </v>
          </cell>
        </row>
        <row r="3394"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 t="str">
            <v xml:space="preserve"> </v>
          </cell>
        </row>
        <row r="3395"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 t="str">
            <v xml:space="preserve"> </v>
          </cell>
        </row>
        <row r="3396"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 t="str">
            <v xml:space="preserve"> </v>
          </cell>
        </row>
        <row r="3397"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 t="str">
            <v xml:space="preserve"> </v>
          </cell>
        </row>
        <row r="3398"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 t="str">
            <v xml:space="preserve"> </v>
          </cell>
        </row>
        <row r="3399"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 t="str">
            <v xml:space="preserve"> </v>
          </cell>
        </row>
        <row r="3400"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 t="str">
            <v xml:space="preserve"> </v>
          </cell>
        </row>
        <row r="3401"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 t="str">
            <v xml:space="preserve"> </v>
          </cell>
        </row>
        <row r="3402"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 t="str">
            <v xml:space="preserve"> </v>
          </cell>
        </row>
        <row r="3403"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 t="str">
            <v xml:space="preserve"> </v>
          </cell>
        </row>
        <row r="3404"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 t="str">
            <v xml:space="preserve"> </v>
          </cell>
        </row>
        <row r="3405"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 t="str">
            <v xml:space="preserve"> </v>
          </cell>
        </row>
        <row r="3406"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 t="str">
            <v xml:space="preserve"> </v>
          </cell>
        </row>
        <row r="3407"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 t="str">
            <v xml:space="preserve"> </v>
          </cell>
        </row>
        <row r="3408"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 t="str">
            <v xml:space="preserve"> </v>
          </cell>
        </row>
        <row r="3409"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 t="str">
            <v xml:space="preserve"> </v>
          </cell>
        </row>
        <row r="3410"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 t="str">
            <v xml:space="preserve"> </v>
          </cell>
        </row>
        <row r="3411"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 t="str">
            <v xml:space="preserve"> </v>
          </cell>
        </row>
        <row r="3412"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 t="str">
            <v xml:space="preserve"> </v>
          </cell>
        </row>
        <row r="3413"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 t="str">
            <v xml:space="preserve"> </v>
          </cell>
        </row>
        <row r="3414"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 t="str">
            <v xml:space="preserve"> </v>
          </cell>
        </row>
        <row r="3415"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 t="str">
            <v xml:space="preserve"> </v>
          </cell>
        </row>
        <row r="3416"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 t="str">
            <v xml:space="preserve"> </v>
          </cell>
        </row>
        <row r="3417"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 t="str">
            <v xml:space="preserve"> </v>
          </cell>
        </row>
        <row r="3418"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 t="str">
            <v xml:space="preserve"> </v>
          </cell>
        </row>
        <row r="3419"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 t="str">
            <v xml:space="preserve"> </v>
          </cell>
        </row>
        <row r="3420"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 t="str">
            <v xml:space="preserve"> </v>
          </cell>
        </row>
        <row r="3421"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 t="str">
            <v xml:space="preserve"> </v>
          </cell>
        </row>
        <row r="3422"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 t="str">
            <v xml:space="preserve"> </v>
          </cell>
        </row>
        <row r="3423"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 t="str">
            <v xml:space="preserve"> </v>
          </cell>
        </row>
        <row r="3424"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 t="str">
            <v xml:space="preserve"> </v>
          </cell>
        </row>
        <row r="3425"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 t="str">
            <v xml:space="preserve"> </v>
          </cell>
        </row>
        <row r="3426"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 t="str">
            <v xml:space="preserve"> </v>
          </cell>
        </row>
        <row r="3427"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 t="str">
            <v xml:space="preserve"> </v>
          </cell>
        </row>
        <row r="3428"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 t="str">
            <v xml:space="preserve"> </v>
          </cell>
        </row>
        <row r="3429"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 t="str">
            <v xml:space="preserve"> </v>
          </cell>
        </row>
        <row r="3430"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 t="str">
            <v xml:space="preserve"> </v>
          </cell>
        </row>
        <row r="3431"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 t="str">
            <v xml:space="preserve"> </v>
          </cell>
        </row>
        <row r="3432"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 t="str">
            <v xml:space="preserve"> </v>
          </cell>
        </row>
        <row r="3433"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 t="str">
            <v xml:space="preserve"> </v>
          </cell>
        </row>
        <row r="3434"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 t="str">
            <v xml:space="preserve"> </v>
          </cell>
        </row>
        <row r="3435"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 t="str">
            <v xml:space="preserve"> </v>
          </cell>
        </row>
        <row r="3436"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 t="str">
            <v xml:space="preserve"> </v>
          </cell>
        </row>
        <row r="3437"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 t="str">
            <v xml:space="preserve"> </v>
          </cell>
        </row>
        <row r="3438"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 t="str">
            <v xml:space="preserve"> </v>
          </cell>
        </row>
        <row r="3439"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 t="str">
            <v xml:space="preserve"> </v>
          </cell>
        </row>
        <row r="3440"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 t="str">
            <v xml:space="preserve"> </v>
          </cell>
        </row>
        <row r="3441"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 t="str">
            <v xml:space="preserve"> </v>
          </cell>
        </row>
        <row r="3442"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 t="str">
            <v xml:space="preserve"> </v>
          </cell>
        </row>
        <row r="3443"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 t="str">
            <v xml:space="preserve"> </v>
          </cell>
        </row>
        <row r="3444"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 t="str">
            <v xml:space="preserve"> </v>
          </cell>
        </row>
        <row r="3445"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 t="str">
            <v xml:space="preserve"> </v>
          </cell>
        </row>
        <row r="3446"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 t="str">
            <v xml:space="preserve"> </v>
          </cell>
        </row>
        <row r="3447"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 t="str">
            <v xml:space="preserve"> </v>
          </cell>
        </row>
        <row r="3448"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 t="str">
            <v xml:space="preserve"> </v>
          </cell>
        </row>
        <row r="3449"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 t="str">
            <v xml:space="preserve"> </v>
          </cell>
        </row>
        <row r="3450"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 t="str">
            <v xml:space="preserve"> </v>
          </cell>
        </row>
        <row r="3451"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 t="str">
            <v xml:space="preserve"> </v>
          </cell>
        </row>
        <row r="3452"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 t="str">
            <v xml:space="preserve"> </v>
          </cell>
        </row>
        <row r="3453"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 t="str">
            <v xml:space="preserve"> </v>
          </cell>
        </row>
        <row r="3454"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 t="str">
            <v xml:space="preserve"> </v>
          </cell>
        </row>
        <row r="3455"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 t="str">
            <v xml:space="preserve"> </v>
          </cell>
        </row>
        <row r="3456"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 t="str">
            <v xml:space="preserve"> </v>
          </cell>
        </row>
        <row r="3457"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 t="str">
            <v xml:space="preserve"> </v>
          </cell>
        </row>
        <row r="3458"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 t="str">
            <v xml:space="preserve"> </v>
          </cell>
        </row>
        <row r="3459"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 t="str">
            <v xml:space="preserve"> </v>
          </cell>
        </row>
        <row r="3460"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 t="str">
            <v xml:space="preserve"> </v>
          </cell>
        </row>
        <row r="3461"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 t="str">
            <v xml:space="preserve"> </v>
          </cell>
        </row>
        <row r="3462"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 t="str">
            <v xml:space="preserve"> </v>
          </cell>
        </row>
        <row r="3463"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 t="str">
            <v xml:space="preserve"> </v>
          </cell>
        </row>
        <row r="3464"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 t="str">
            <v xml:space="preserve"> </v>
          </cell>
        </row>
        <row r="3465"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 t="str">
            <v xml:space="preserve"> </v>
          </cell>
        </row>
        <row r="3466"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 t="str">
            <v xml:space="preserve"> </v>
          </cell>
        </row>
        <row r="3467"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 t="str">
            <v xml:space="preserve"> </v>
          </cell>
        </row>
        <row r="3468"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 t="str">
            <v xml:space="preserve"> </v>
          </cell>
        </row>
        <row r="3469"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 t="str">
            <v xml:space="preserve"> </v>
          </cell>
        </row>
        <row r="3470"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 t="str">
            <v xml:space="preserve"> </v>
          </cell>
        </row>
        <row r="3471"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 t="str">
            <v xml:space="preserve"> </v>
          </cell>
        </row>
        <row r="3472"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 t="str">
            <v xml:space="preserve"> </v>
          </cell>
        </row>
        <row r="3473"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 t="str">
            <v xml:space="preserve"> </v>
          </cell>
        </row>
        <row r="3474"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 t="str">
            <v xml:space="preserve"> </v>
          </cell>
        </row>
        <row r="3475"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 t="str">
            <v xml:space="preserve"> </v>
          </cell>
        </row>
        <row r="3476"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 t="str">
            <v xml:space="preserve"> </v>
          </cell>
        </row>
        <row r="3477"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 t="str">
            <v xml:space="preserve"> </v>
          </cell>
        </row>
        <row r="3478"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 t="str">
            <v xml:space="preserve"> </v>
          </cell>
        </row>
        <row r="3479"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 t="str">
            <v xml:space="preserve"> </v>
          </cell>
        </row>
        <row r="3480"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 t="str">
            <v xml:space="preserve"> </v>
          </cell>
        </row>
        <row r="3481"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 t="str">
            <v xml:space="preserve"> </v>
          </cell>
        </row>
        <row r="3482"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 t="str">
            <v xml:space="preserve"> </v>
          </cell>
        </row>
        <row r="3483"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 t="str">
            <v xml:space="preserve"> </v>
          </cell>
        </row>
        <row r="3484"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 t="str">
            <v xml:space="preserve"> </v>
          </cell>
        </row>
        <row r="3485"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 t="str">
            <v xml:space="preserve"> </v>
          </cell>
        </row>
        <row r="3486"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 t="str">
            <v xml:space="preserve"> </v>
          </cell>
        </row>
        <row r="3487"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 t="str">
            <v xml:space="preserve"> </v>
          </cell>
        </row>
        <row r="3488"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 t="str">
            <v xml:space="preserve"> </v>
          </cell>
        </row>
        <row r="3489"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 t="str">
            <v xml:space="preserve"> </v>
          </cell>
        </row>
        <row r="3490"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 t="str">
            <v xml:space="preserve"> </v>
          </cell>
        </row>
        <row r="3491"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 t="str">
            <v xml:space="preserve"> </v>
          </cell>
        </row>
        <row r="3492"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 t="str">
            <v xml:space="preserve"> </v>
          </cell>
        </row>
        <row r="3493"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 t="str">
            <v xml:space="preserve"> </v>
          </cell>
        </row>
        <row r="3494"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 t="str">
            <v xml:space="preserve"> </v>
          </cell>
        </row>
        <row r="3495"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 t="str">
            <v xml:space="preserve"> </v>
          </cell>
        </row>
        <row r="3496"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 t="str">
            <v xml:space="preserve"> </v>
          </cell>
        </row>
        <row r="3497"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 t="str">
            <v xml:space="preserve"> </v>
          </cell>
        </row>
        <row r="3498"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 t="str">
            <v xml:space="preserve"> </v>
          </cell>
        </row>
        <row r="3499"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 t="str">
            <v xml:space="preserve"> </v>
          </cell>
        </row>
        <row r="3500"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 t="str">
            <v xml:space="preserve"> </v>
          </cell>
        </row>
        <row r="3501"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 t="str">
            <v xml:space="preserve"> </v>
          </cell>
        </row>
        <row r="3502"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 t="str">
            <v xml:space="preserve"> </v>
          </cell>
        </row>
        <row r="3503"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 t="str">
            <v xml:space="preserve"> </v>
          </cell>
        </row>
        <row r="3504"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 t="str">
            <v xml:space="preserve"> </v>
          </cell>
        </row>
        <row r="3505"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 t="str">
            <v xml:space="preserve"> </v>
          </cell>
        </row>
        <row r="3506"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 t="str">
            <v xml:space="preserve"> </v>
          </cell>
        </row>
        <row r="3507"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 t="str">
            <v xml:space="preserve"> </v>
          </cell>
        </row>
        <row r="3508"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 t="str">
            <v xml:space="preserve"> </v>
          </cell>
        </row>
        <row r="3509"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 t="str">
            <v xml:space="preserve"> </v>
          </cell>
        </row>
        <row r="3510"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 t="str">
            <v xml:space="preserve"> </v>
          </cell>
        </row>
        <row r="3511"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 t="str">
            <v xml:space="preserve"> </v>
          </cell>
        </row>
        <row r="3512"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 t="str">
            <v xml:space="preserve"> </v>
          </cell>
        </row>
        <row r="3513"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 t="str">
            <v xml:space="preserve"> </v>
          </cell>
        </row>
        <row r="3514"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 t="str">
            <v xml:space="preserve"> </v>
          </cell>
        </row>
        <row r="3515"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 t="str">
            <v xml:space="preserve"> </v>
          </cell>
        </row>
        <row r="3516"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 t="str">
            <v xml:space="preserve"> </v>
          </cell>
        </row>
        <row r="3517"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 t="str">
            <v xml:space="preserve"> </v>
          </cell>
        </row>
        <row r="3518"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 t="str">
            <v xml:space="preserve"> </v>
          </cell>
        </row>
        <row r="3519"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 t="str">
            <v xml:space="preserve"> </v>
          </cell>
        </row>
        <row r="3520"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 t="str">
            <v xml:space="preserve"> </v>
          </cell>
        </row>
        <row r="3521"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 t="str">
            <v xml:space="preserve"> </v>
          </cell>
        </row>
        <row r="3522"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 t="str">
            <v xml:space="preserve"> </v>
          </cell>
        </row>
        <row r="3523"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 t="str">
            <v xml:space="preserve"> </v>
          </cell>
        </row>
        <row r="3524"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 t="str">
            <v xml:space="preserve"> </v>
          </cell>
        </row>
        <row r="3525"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 t="str">
            <v xml:space="preserve"> </v>
          </cell>
        </row>
        <row r="3526"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 t="str">
            <v xml:space="preserve"> </v>
          </cell>
        </row>
        <row r="3527"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 t="str">
            <v xml:space="preserve"> </v>
          </cell>
        </row>
        <row r="3528"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 t="str">
            <v xml:space="preserve"> </v>
          </cell>
        </row>
        <row r="3529"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 t="str">
            <v xml:space="preserve"> </v>
          </cell>
        </row>
        <row r="3530"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 t="str">
            <v xml:space="preserve"> </v>
          </cell>
        </row>
        <row r="3531"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 t="str">
            <v xml:space="preserve"> </v>
          </cell>
        </row>
        <row r="3532"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 t="str">
            <v xml:space="preserve"> </v>
          </cell>
        </row>
        <row r="3533"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 t="str">
            <v xml:space="preserve"> </v>
          </cell>
        </row>
        <row r="3534"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 t="str">
            <v xml:space="preserve"> </v>
          </cell>
        </row>
        <row r="3535"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 t="str">
            <v xml:space="preserve"> </v>
          </cell>
        </row>
        <row r="3536"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 t="str">
            <v xml:space="preserve"> </v>
          </cell>
        </row>
        <row r="3537"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 t="str">
            <v xml:space="preserve"> </v>
          </cell>
        </row>
        <row r="3538"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 t="str">
            <v xml:space="preserve"> </v>
          </cell>
        </row>
        <row r="3539"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 t="str">
            <v xml:space="preserve"> </v>
          </cell>
        </row>
        <row r="3540"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 t="str">
            <v xml:space="preserve"> </v>
          </cell>
        </row>
        <row r="3541"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 t="str">
            <v xml:space="preserve"> </v>
          </cell>
        </row>
        <row r="3542"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 t="str">
            <v xml:space="preserve"> </v>
          </cell>
        </row>
        <row r="3543"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 t="str">
            <v xml:space="preserve"> </v>
          </cell>
        </row>
        <row r="3544"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 t="str">
            <v xml:space="preserve"> </v>
          </cell>
        </row>
        <row r="3545"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 t="str">
            <v xml:space="preserve"> </v>
          </cell>
        </row>
        <row r="3546"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 t="str">
            <v xml:space="preserve"> </v>
          </cell>
        </row>
        <row r="3547"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 t="str">
            <v xml:space="preserve"> </v>
          </cell>
        </row>
        <row r="3548"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 t="str">
            <v xml:space="preserve"> </v>
          </cell>
        </row>
        <row r="3549"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 t="str">
            <v xml:space="preserve"> </v>
          </cell>
        </row>
        <row r="3550"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 t="str">
            <v xml:space="preserve"> </v>
          </cell>
        </row>
        <row r="3551"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 t="str">
            <v xml:space="preserve"> </v>
          </cell>
        </row>
        <row r="3552"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 t="str">
            <v xml:space="preserve"> </v>
          </cell>
        </row>
        <row r="3553"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 t="str">
            <v xml:space="preserve"> </v>
          </cell>
        </row>
        <row r="3554"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 t="str">
            <v xml:space="preserve"> </v>
          </cell>
        </row>
        <row r="3555"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 t="str">
            <v xml:space="preserve"> </v>
          </cell>
        </row>
        <row r="3556"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 t="str">
            <v xml:space="preserve"> </v>
          </cell>
        </row>
        <row r="3557"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 t="str">
            <v xml:space="preserve"> </v>
          </cell>
        </row>
        <row r="3558"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 t="str">
            <v xml:space="preserve"> </v>
          </cell>
        </row>
        <row r="3559"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 t="str">
            <v xml:space="preserve"> </v>
          </cell>
        </row>
        <row r="3560"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 t="str">
            <v xml:space="preserve"> </v>
          </cell>
        </row>
        <row r="3561"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 t="str">
            <v xml:space="preserve"> </v>
          </cell>
        </row>
        <row r="3562"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 t="str">
            <v xml:space="preserve"> </v>
          </cell>
        </row>
        <row r="3563"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 t="str">
            <v xml:space="preserve"> </v>
          </cell>
        </row>
        <row r="3564"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 t="str">
            <v xml:space="preserve"> </v>
          </cell>
        </row>
        <row r="3565"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 t="str">
            <v xml:space="preserve"> </v>
          </cell>
        </row>
        <row r="3566"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 t="str">
            <v xml:space="preserve"> </v>
          </cell>
        </row>
        <row r="3567"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 t="str">
            <v xml:space="preserve"> </v>
          </cell>
        </row>
        <row r="3568"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 t="str">
            <v xml:space="preserve"> </v>
          </cell>
        </row>
        <row r="3569"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 t="str">
            <v xml:space="preserve"> </v>
          </cell>
        </row>
        <row r="3570"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 t="str">
            <v xml:space="preserve"> </v>
          </cell>
        </row>
        <row r="3571"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 t="str">
            <v xml:space="preserve"> </v>
          </cell>
        </row>
        <row r="3572"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 t="str">
            <v xml:space="preserve"> </v>
          </cell>
        </row>
        <row r="3573"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 t="str">
            <v xml:space="preserve"> </v>
          </cell>
        </row>
        <row r="3574"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 t="str">
            <v xml:space="preserve"> </v>
          </cell>
        </row>
        <row r="3575"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 t="str">
            <v xml:space="preserve"> </v>
          </cell>
        </row>
        <row r="3576"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 t="str">
            <v xml:space="preserve"> </v>
          </cell>
        </row>
        <row r="3577"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 t="str">
            <v xml:space="preserve"> </v>
          </cell>
        </row>
        <row r="3578"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 t="str">
            <v xml:space="preserve"> </v>
          </cell>
        </row>
        <row r="3579"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 t="str">
            <v xml:space="preserve"> </v>
          </cell>
        </row>
        <row r="3580"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 t="str">
            <v xml:space="preserve"> </v>
          </cell>
        </row>
        <row r="3581"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 t="str">
            <v xml:space="preserve"> </v>
          </cell>
        </row>
        <row r="3582"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 t="str">
            <v xml:space="preserve"> </v>
          </cell>
        </row>
        <row r="3583"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 t="str">
            <v xml:space="preserve"> </v>
          </cell>
        </row>
        <row r="3584"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 t="str">
            <v xml:space="preserve"> </v>
          </cell>
        </row>
        <row r="3585"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 t="str">
            <v xml:space="preserve"> </v>
          </cell>
        </row>
        <row r="3586"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 t="str">
            <v xml:space="preserve"> </v>
          </cell>
        </row>
        <row r="3587"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 t="str">
            <v xml:space="preserve"> </v>
          </cell>
        </row>
        <row r="3588"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 t="str">
            <v xml:space="preserve"> </v>
          </cell>
        </row>
        <row r="3589"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 t="str">
            <v xml:space="preserve"> </v>
          </cell>
        </row>
        <row r="3590"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 t="str">
            <v xml:space="preserve"> </v>
          </cell>
        </row>
        <row r="3591"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 t="str">
            <v xml:space="preserve"> </v>
          </cell>
        </row>
        <row r="3592"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 t="str">
            <v xml:space="preserve"> </v>
          </cell>
        </row>
        <row r="3593"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 t="str">
            <v xml:space="preserve"> </v>
          </cell>
        </row>
        <row r="3594"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 t="str">
            <v xml:space="preserve"> </v>
          </cell>
        </row>
        <row r="3595"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 t="str">
            <v xml:space="preserve"> </v>
          </cell>
        </row>
        <row r="3596"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 t="str">
            <v xml:space="preserve"> </v>
          </cell>
        </row>
        <row r="3597"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 t="str">
            <v xml:space="preserve"> </v>
          </cell>
        </row>
        <row r="3598"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 t="str">
            <v xml:space="preserve"> </v>
          </cell>
        </row>
        <row r="3599"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 t="str">
            <v xml:space="preserve"> </v>
          </cell>
        </row>
        <row r="3600"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 t="str">
            <v xml:space="preserve"> </v>
          </cell>
        </row>
        <row r="3601"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 t="str">
            <v xml:space="preserve"> </v>
          </cell>
        </row>
        <row r="3602"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 t="str">
            <v xml:space="preserve"> </v>
          </cell>
        </row>
        <row r="3603"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 t="str">
            <v xml:space="preserve"> </v>
          </cell>
        </row>
        <row r="3604"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 t="str">
            <v xml:space="preserve"> </v>
          </cell>
        </row>
        <row r="3605"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 t="str">
            <v xml:space="preserve"> </v>
          </cell>
        </row>
        <row r="3606"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 t="str">
            <v xml:space="preserve"> </v>
          </cell>
        </row>
        <row r="3607"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 t="str">
            <v xml:space="preserve"> </v>
          </cell>
        </row>
        <row r="3608"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 t="str">
            <v xml:space="preserve"> </v>
          </cell>
        </row>
        <row r="3609"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 t="str">
            <v xml:space="preserve"> </v>
          </cell>
        </row>
        <row r="3610"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 t="str">
            <v xml:space="preserve"> </v>
          </cell>
        </row>
        <row r="3611"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 t="str">
            <v xml:space="preserve"> </v>
          </cell>
        </row>
        <row r="3612"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 t="str">
            <v xml:space="preserve"> </v>
          </cell>
        </row>
        <row r="3613"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 t="str">
            <v xml:space="preserve"> </v>
          </cell>
        </row>
        <row r="3614"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 t="str">
            <v xml:space="preserve"> </v>
          </cell>
        </row>
        <row r="3615"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 t="str">
            <v xml:space="preserve"> </v>
          </cell>
        </row>
        <row r="3616"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 t="str">
            <v xml:space="preserve"> </v>
          </cell>
        </row>
        <row r="3617"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 t="str">
            <v xml:space="preserve"> </v>
          </cell>
        </row>
        <row r="3618"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 t="str">
            <v xml:space="preserve"> </v>
          </cell>
        </row>
        <row r="3619"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 t="str">
            <v xml:space="preserve"> </v>
          </cell>
        </row>
        <row r="3620"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 t="str">
            <v xml:space="preserve"> </v>
          </cell>
        </row>
        <row r="3621"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 t="str">
            <v xml:space="preserve"> </v>
          </cell>
        </row>
        <row r="3622"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 t="str">
            <v xml:space="preserve"> </v>
          </cell>
        </row>
        <row r="3623"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 t="str">
            <v xml:space="preserve"> </v>
          </cell>
        </row>
        <row r="3624"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 t="str">
            <v xml:space="preserve"> </v>
          </cell>
        </row>
        <row r="3625"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 t="str">
            <v xml:space="preserve"> </v>
          </cell>
        </row>
        <row r="3626"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 t="str">
            <v xml:space="preserve"> </v>
          </cell>
        </row>
        <row r="3627"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 t="str">
            <v xml:space="preserve"> </v>
          </cell>
        </row>
        <row r="3628"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 t="str">
            <v xml:space="preserve"> </v>
          </cell>
        </row>
        <row r="3629"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 t="str">
            <v xml:space="preserve"> </v>
          </cell>
        </row>
        <row r="3630"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 t="str">
            <v xml:space="preserve"> </v>
          </cell>
        </row>
        <row r="3631"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 t="str">
            <v xml:space="preserve"> </v>
          </cell>
        </row>
        <row r="3632"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 t="str">
            <v xml:space="preserve"> </v>
          </cell>
        </row>
        <row r="3633"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 t="str">
            <v xml:space="preserve"> </v>
          </cell>
        </row>
        <row r="3634"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 t="str">
            <v xml:space="preserve"> </v>
          </cell>
        </row>
        <row r="3635"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 t="str">
            <v xml:space="preserve"> </v>
          </cell>
        </row>
        <row r="3636"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 t="str">
            <v xml:space="preserve"> </v>
          </cell>
        </row>
        <row r="3637"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 t="str">
            <v xml:space="preserve"> </v>
          </cell>
        </row>
        <row r="3638"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 t="str">
            <v xml:space="preserve"> </v>
          </cell>
        </row>
        <row r="3639"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 t="str">
            <v xml:space="preserve"> </v>
          </cell>
        </row>
        <row r="3640"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 t="str">
            <v xml:space="preserve"> </v>
          </cell>
        </row>
        <row r="3641"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 t="str">
            <v xml:space="preserve"> </v>
          </cell>
        </row>
        <row r="3642"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 t="str">
            <v xml:space="preserve"> </v>
          </cell>
        </row>
        <row r="3643"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 t="str">
            <v xml:space="preserve"> </v>
          </cell>
        </row>
        <row r="3644"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 t="str">
            <v xml:space="preserve"> </v>
          </cell>
        </row>
        <row r="3645"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 t="str">
            <v xml:space="preserve"> </v>
          </cell>
        </row>
        <row r="3646"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 t="str">
            <v xml:space="preserve"> </v>
          </cell>
        </row>
        <row r="3647"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 t="str">
            <v xml:space="preserve"> </v>
          </cell>
        </row>
        <row r="3648"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 t="str">
            <v xml:space="preserve"> </v>
          </cell>
        </row>
        <row r="3649"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 t="str">
            <v xml:space="preserve"> </v>
          </cell>
        </row>
        <row r="3650"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 t="str">
            <v xml:space="preserve"> </v>
          </cell>
        </row>
        <row r="3651"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 t="str">
            <v xml:space="preserve"> </v>
          </cell>
        </row>
        <row r="3652"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 t="str">
            <v xml:space="preserve"> </v>
          </cell>
        </row>
        <row r="3653"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 t="str">
            <v xml:space="preserve"> </v>
          </cell>
        </row>
        <row r="3654"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 t="str">
            <v xml:space="preserve"> </v>
          </cell>
        </row>
        <row r="3655"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 t="str">
            <v xml:space="preserve"> </v>
          </cell>
        </row>
        <row r="3656"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 t="str">
            <v xml:space="preserve"> </v>
          </cell>
        </row>
        <row r="3657"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 t="str">
            <v xml:space="preserve"> </v>
          </cell>
        </row>
        <row r="3658"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 t="str">
            <v xml:space="preserve"> </v>
          </cell>
        </row>
        <row r="3659"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 t="str">
            <v xml:space="preserve"> </v>
          </cell>
        </row>
        <row r="3660"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 t="str">
            <v xml:space="preserve"> </v>
          </cell>
        </row>
        <row r="3661"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 t="str">
            <v xml:space="preserve"> </v>
          </cell>
        </row>
        <row r="3662"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 t="str">
            <v xml:space="preserve"> </v>
          </cell>
        </row>
        <row r="3663"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 t="str">
            <v xml:space="preserve"> </v>
          </cell>
        </row>
        <row r="3664"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 t="str">
            <v xml:space="preserve"> </v>
          </cell>
        </row>
        <row r="3665"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 t="str">
            <v xml:space="preserve"> </v>
          </cell>
        </row>
        <row r="3666"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 t="str">
            <v xml:space="preserve"> </v>
          </cell>
        </row>
        <row r="3667"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 t="str">
            <v xml:space="preserve"> </v>
          </cell>
        </row>
        <row r="3668"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 t="str">
            <v xml:space="preserve"> </v>
          </cell>
        </row>
        <row r="3669"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 t="str">
            <v xml:space="preserve"> </v>
          </cell>
        </row>
        <row r="3670"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 t="str">
            <v xml:space="preserve"> </v>
          </cell>
        </row>
        <row r="3671"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 t="str">
            <v xml:space="preserve"> </v>
          </cell>
        </row>
        <row r="3672"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 t="str">
            <v xml:space="preserve"> </v>
          </cell>
        </row>
        <row r="3673"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 t="str">
            <v xml:space="preserve"> </v>
          </cell>
        </row>
        <row r="3674"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 t="str">
            <v xml:space="preserve"> </v>
          </cell>
        </row>
        <row r="3675"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 t="str">
            <v xml:space="preserve"> </v>
          </cell>
        </row>
        <row r="3676"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 t="str">
            <v xml:space="preserve"> </v>
          </cell>
        </row>
        <row r="3677"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 t="str">
            <v xml:space="preserve"> </v>
          </cell>
        </row>
        <row r="3678"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 t="str">
            <v xml:space="preserve"> </v>
          </cell>
        </row>
        <row r="3679"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 t="str">
            <v xml:space="preserve"> </v>
          </cell>
        </row>
        <row r="3680"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 t="str">
            <v xml:space="preserve"> </v>
          </cell>
        </row>
        <row r="3681"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 t="str">
            <v xml:space="preserve"> </v>
          </cell>
        </row>
        <row r="3682"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 t="str">
            <v xml:space="preserve"> </v>
          </cell>
        </row>
        <row r="3683"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 t="str">
            <v xml:space="preserve"> </v>
          </cell>
        </row>
        <row r="3684"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 t="str">
            <v xml:space="preserve"> </v>
          </cell>
        </row>
        <row r="3685"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 t="str">
            <v xml:space="preserve"> </v>
          </cell>
        </row>
        <row r="3686"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 t="str">
            <v xml:space="preserve"> </v>
          </cell>
        </row>
        <row r="3687"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 t="str">
            <v xml:space="preserve"> </v>
          </cell>
        </row>
        <row r="3688"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 t="str">
            <v xml:space="preserve"> </v>
          </cell>
        </row>
        <row r="3689"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 t="str">
            <v xml:space="preserve"> </v>
          </cell>
        </row>
        <row r="3690"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 t="str">
            <v xml:space="preserve"> </v>
          </cell>
        </row>
        <row r="3691"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 t="str">
            <v xml:space="preserve"> </v>
          </cell>
        </row>
        <row r="3692"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 t="str">
            <v xml:space="preserve"> </v>
          </cell>
        </row>
        <row r="3693"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 t="str">
            <v xml:space="preserve"> </v>
          </cell>
        </row>
        <row r="3694"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 t="str">
            <v xml:space="preserve"> </v>
          </cell>
        </row>
        <row r="3695"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 t="str">
            <v xml:space="preserve"> </v>
          </cell>
        </row>
        <row r="3696"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 t="str">
            <v xml:space="preserve"> </v>
          </cell>
        </row>
        <row r="3697"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 t="str">
            <v xml:space="preserve"> </v>
          </cell>
        </row>
        <row r="3698"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 t="str">
            <v xml:space="preserve"> </v>
          </cell>
        </row>
        <row r="3699"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 t="str">
            <v xml:space="preserve"> </v>
          </cell>
        </row>
        <row r="3700"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 t="str">
            <v xml:space="preserve"> </v>
          </cell>
        </row>
        <row r="3701"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 t="str">
            <v xml:space="preserve"> </v>
          </cell>
        </row>
        <row r="3702"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 t="str">
            <v xml:space="preserve"> </v>
          </cell>
        </row>
        <row r="3703"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 t="str">
            <v xml:space="preserve"> </v>
          </cell>
        </row>
        <row r="3704"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 t="str">
            <v xml:space="preserve"> </v>
          </cell>
        </row>
        <row r="3705"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 t="str">
            <v xml:space="preserve"> </v>
          </cell>
        </row>
        <row r="3706"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 t="str">
            <v xml:space="preserve"> </v>
          </cell>
        </row>
        <row r="3707"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 t="str">
            <v xml:space="preserve"> </v>
          </cell>
        </row>
        <row r="3708"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 t="str">
            <v xml:space="preserve"> </v>
          </cell>
        </row>
        <row r="3709"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 t="str">
            <v xml:space="preserve"> </v>
          </cell>
        </row>
        <row r="3710"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 t="str">
            <v xml:space="preserve"> </v>
          </cell>
        </row>
        <row r="3711"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 t="str">
            <v xml:space="preserve"> </v>
          </cell>
        </row>
        <row r="3712"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 t="str">
            <v xml:space="preserve"> </v>
          </cell>
        </row>
        <row r="3713"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 t="str">
            <v xml:space="preserve"> </v>
          </cell>
        </row>
        <row r="3714"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 t="str">
            <v xml:space="preserve"> </v>
          </cell>
        </row>
        <row r="3715"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 t="str">
            <v xml:space="preserve"> </v>
          </cell>
        </row>
        <row r="3716"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 t="str">
            <v xml:space="preserve"> </v>
          </cell>
        </row>
        <row r="3717"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 t="str">
            <v xml:space="preserve"> </v>
          </cell>
        </row>
        <row r="3718"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 t="str">
            <v xml:space="preserve"> </v>
          </cell>
        </row>
        <row r="3719"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 t="str">
            <v xml:space="preserve"> </v>
          </cell>
        </row>
        <row r="3720"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 t="str">
            <v xml:space="preserve"> </v>
          </cell>
        </row>
        <row r="3721"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 t="str">
            <v xml:space="preserve"> </v>
          </cell>
        </row>
        <row r="3722"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 t="str">
            <v xml:space="preserve"> </v>
          </cell>
        </row>
        <row r="3723"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 t="str">
            <v xml:space="preserve"> </v>
          </cell>
        </row>
        <row r="3724"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 t="str">
            <v xml:space="preserve"> </v>
          </cell>
        </row>
        <row r="3725"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 t="str">
            <v xml:space="preserve"> </v>
          </cell>
        </row>
        <row r="3726"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 t="str">
            <v xml:space="preserve"> </v>
          </cell>
        </row>
        <row r="3727"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 t="str">
            <v xml:space="preserve"> </v>
          </cell>
        </row>
        <row r="3728"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 t="str">
            <v xml:space="preserve"> </v>
          </cell>
        </row>
        <row r="3729"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 t="str">
            <v xml:space="preserve"> </v>
          </cell>
        </row>
        <row r="3730"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 t="str">
            <v xml:space="preserve"> </v>
          </cell>
        </row>
        <row r="3731"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 t="str">
            <v xml:space="preserve"> </v>
          </cell>
        </row>
        <row r="3732"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 t="str">
            <v xml:space="preserve"> </v>
          </cell>
        </row>
        <row r="3733"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 t="str">
            <v xml:space="preserve"> </v>
          </cell>
        </row>
        <row r="3734"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 t="str">
            <v xml:space="preserve"> </v>
          </cell>
        </row>
        <row r="3735"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 t="str">
            <v xml:space="preserve"> </v>
          </cell>
        </row>
        <row r="3736"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 t="str">
            <v xml:space="preserve"> </v>
          </cell>
        </row>
        <row r="3737"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 t="str">
            <v xml:space="preserve"> </v>
          </cell>
        </row>
        <row r="3738"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 t="str">
            <v xml:space="preserve"> </v>
          </cell>
        </row>
        <row r="3739"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 t="str">
            <v xml:space="preserve"> </v>
          </cell>
        </row>
        <row r="3740"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 t="str">
            <v xml:space="preserve"> </v>
          </cell>
        </row>
        <row r="3741"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 t="str">
            <v xml:space="preserve"> </v>
          </cell>
        </row>
        <row r="3742"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 t="str">
            <v xml:space="preserve"> </v>
          </cell>
        </row>
        <row r="3743"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 t="str">
            <v xml:space="preserve"> </v>
          </cell>
        </row>
        <row r="3744"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 t="str">
            <v xml:space="preserve"> </v>
          </cell>
        </row>
        <row r="3745"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 t="str">
            <v xml:space="preserve"> </v>
          </cell>
        </row>
        <row r="3746"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 t="str">
            <v xml:space="preserve"> </v>
          </cell>
        </row>
        <row r="3747"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 t="str">
            <v xml:space="preserve"> </v>
          </cell>
        </row>
        <row r="3748"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 t="str">
            <v xml:space="preserve"> </v>
          </cell>
        </row>
        <row r="3749"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 t="str">
            <v xml:space="preserve"> </v>
          </cell>
        </row>
        <row r="3750"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 t="str">
            <v xml:space="preserve"> </v>
          </cell>
        </row>
        <row r="3751"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 t="str">
            <v xml:space="preserve"> </v>
          </cell>
        </row>
        <row r="3752"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 t="str">
            <v xml:space="preserve"> </v>
          </cell>
        </row>
        <row r="3753"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 t="str">
            <v xml:space="preserve"> </v>
          </cell>
        </row>
        <row r="3754"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 t="str">
            <v xml:space="preserve"> </v>
          </cell>
        </row>
        <row r="3755"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 t="str">
            <v xml:space="preserve"> </v>
          </cell>
        </row>
        <row r="3756"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 t="str">
            <v xml:space="preserve"> </v>
          </cell>
        </row>
        <row r="3757"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 t="str">
            <v xml:space="preserve"> </v>
          </cell>
        </row>
        <row r="3758"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 t="str">
            <v xml:space="preserve"> </v>
          </cell>
        </row>
        <row r="3759"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 t="str">
            <v xml:space="preserve"> </v>
          </cell>
        </row>
        <row r="3760"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 t="str">
            <v xml:space="preserve"> </v>
          </cell>
        </row>
        <row r="3761"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 t="str">
            <v xml:space="preserve"> </v>
          </cell>
        </row>
        <row r="3762"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 t="str">
            <v xml:space="preserve"> </v>
          </cell>
        </row>
        <row r="3763"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 t="str">
            <v xml:space="preserve"> </v>
          </cell>
        </row>
        <row r="3764"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 t="str">
            <v xml:space="preserve"> </v>
          </cell>
        </row>
        <row r="3765"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 t="str">
            <v xml:space="preserve"> </v>
          </cell>
        </row>
        <row r="3766"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 t="str">
            <v xml:space="preserve"> </v>
          </cell>
        </row>
        <row r="3767"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 t="str">
            <v xml:space="preserve"> </v>
          </cell>
        </row>
        <row r="3768"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 t="str">
            <v xml:space="preserve"> </v>
          </cell>
        </row>
        <row r="3769"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 t="str">
            <v xml:space="preserve"> </v>
          </cell>
        </row>
        <row r="3770"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 t="str">
            <v xml:space="preserve"> </v>
          </cell>
        </row>
        <row r="3771"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 t="str">
            <v xml:space="preserve"> </v>
          </cell>
        </row>
        <row r="3772"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 t="str">
            <v xml:space="preserve"> </v>
          </cell>
        </row>
        <row r="3773"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 t="str">
            <v xml:space="preserve"> </v>
          </cell>
        </row>
        <row r="3774"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 t="str">
            <v xml:space="preserve"> </v>
          </cell>
        </row>
        <row r="3775"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 t="str">
            <v xml:space="preserve"> </v>
          </cell>
        </row>
        <row r="3776"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 t="str">
            <v xml:space="preserve"> </v>
          </cell>
        </row>
        <row r="3777"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 t="str">
            <v xml:space="preserve"> </v>
          </cell>
        </row>
        <row r="3778"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 t="str">
            <v xml:space="preserve"> </v>
          </cell>
        </row>
        <row r="3779"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 t="str">
            <v xml:space="preserve"> </v>
          </cell>
        </row>
        <row r="3780"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 t="str">
            <v xml:space="preserve"> </v>
          </cell>
        </row>
        <row r="3781"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 t="str">
            <v xml:space="preserve"> </v>
          </cell>
        </row>
        <row r="3782"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 t="str">
            <v xml:space="preserve"> </v>
          </cell>
        </row>
        <row r="3783"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 t="str">
            <v xml:space="preserve"> </v>
          </cell>
        </row>
        <row r="3784"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 t="str">
            <v xml:space="preserve"> </v>
          </cell>
        </row>
        <row r="3785"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 t="str">
            <v xml:space="preserve"> </v>
          </cell>
        </row>
        <row r="3786"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 t="str">
            <v xml:space="preserve"> </v>
          </cell>
        </row>
        <row r="3787"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 t="str">
            <v xml:space="preserve"> </v>
          </cell>
        </row>
        <row r="3788"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 t="str">
            <v xml:space="preserve"> </v>
          </cell>
        </row>
        <row r="3789"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 t="str">
            <v xml:space="preserve"> </v>
          </cell>
        </row>
        <row r="3790"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 t="str">
            <v xml:space="preserve"> </v>
          </cell>
        </row>
        <row r="3791"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 t="str">
            <v xml:space="preserve"> </v>
          </cell>
        </row>
        <row r="3792"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 t="str">
            <v xml:space="preserve"> </v>
          </cell>
        </row>
        <row r="3793"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 t="str">
            <v xml:space="preserve"> </v>
          </cell>
        </row>
        <row r="3794"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 t="str">
            <v xml:space="preserve"> </v>
          </cell>
        </row>
        <row r="3795"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 t="str">
            <v xml:space="preserve"> </v>
          </cell>
        </row>
        <row r="3796"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 t="str">
            <v xml:space="preserve"> </v>
          </cell>
        </row>
        <row r="3797"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 t="str">
            <v xml:space="preserve"> </v>
          </cell>
        </row>
        <row r="3798"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 t="str">
            <v xml:space="preserve"> </v>
          </cell>
        </row>
        <row r="3799"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 t="str">
            <v xml:space="preserve"> </v>
          </cell>
        </row>
        <row r="3800"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 t="str">
            <v xml:space="preserve"> </v>
          </cell>
        </row>
        <row r="3801"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 t="str">
            <v xml:space="preserve"> </v>
          </cell>
        </row>
        <row r="3802"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 t="str">
            <v xml:space="preserve"> </v>
          </cell>
        </row>
        <row r="3803"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 t="str">
            <v xml:space="preserve"> </v>
          </cell>
        </row>
        <row r="3804"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 t="str">
            <v xml:space="preserve"> </v>
          </cell>
        </row>
        <row r="3805"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 t="str">
            <v xml:space="preserve"> </v>
          </cell>
        </row>
        <row r="3806"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 t="str">
            <v xml:space="preserve"> </v>
          </cell>
        </row>
        <row r="3807"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 t="str">
            <v xml:space="preserve"> </v>
          </cell>
        </row>
        <row r="3808"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 t="str">
            <v xml:space="preserve"> </v>
          </cell>
        </row>
        <row r="3809"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 t="str">
            <v xml:space="preserve"> </v>
          </cell>
        </row>
        <row r="3810"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 t="str">
            <v xml:space="preserve"> </v>
          </cell>
        </row>
        <row r="3811"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 t="str">
            <v xml:space="preserve"> </v>
          </cell>
        </row>
        <row r="3812"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 t="str">
            <v xml:space="preserve"> </v>
          </cell>
        </row>
        <row r="3813"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 t="str">
            <v xml:space="preserve"> </v>
          </cell>
        </row>
        <row r="3814"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 t="str">
            <v xml:space="preserve"> </v>
          </cell>
        </row>
        <row r="3815"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 t="str">
            <v xml:space="preserve"> </v>
          </cell>
        </row>
        <row r="3816"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 t="str">
            <v xml:space="preserve"> </v>
          </cell>
        </row>
        <row r="3817"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 t="str">
            <v xml:space="preserve"> </v>
          </cell>
        </row>
        <row r="3818"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 t="str">
            <v xml:space="preserve"> </v>
          </cell>
        </row>
        <row r="3819"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 t="str">
            <v xml:space="preserve"> </v>
          </cell>
        </row>
        <row r="3820"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 t="str">
            <v xml:space="preserve"> </v>
          </cell>
        </row>
        <row r="3821"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 t="str">
            <v xml:space="preserve"> </v>
          </cell>
        </row>
        <row r="3822"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 t="str">
            <v xml:space="preserve"> </v>
          </cell>
        </row>
        <row r="3823"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 t="str">
            <v xml:space="preserve"> </v>
          </cell>
        </row>
        <row r="3824"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 t="str">
            <v xml:space="preserve"> </v>
          </cell>
        </row>
        <row r="3825"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 t="str">
            <v xml:space="preserve"> </v>
          </cell>
        </row>
        <row r="3826"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 t="str">
            <v xml:space="preserve"> </v>
          </cell>
        </row>
        <row r="3827"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 t="str">
            <v xml:space="preserve"> </v>
          </cell>
        </row>
        <row r="3828"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 t="str">
            <v xml:space="preserve"> </v>
          </cell>
        </row>
        <row r="3829"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 t="str">
            <v xml:space="preserve"> </v>
          </cell>
        </row>
        <row r="3830"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 t="str">
            <v xml:space="preserve"> </v>
          </cell>
        </row>
        <row r="3831"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 t="str">
            <v xml:space="preserve"> </v>
          </cell>
        </row>
        <row r="3832"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 t="str">
            <v xml:space="preserve"> </v>
          </cell>
        </row>
        <row r="3833"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 t="str">
            <v xml:space="preserve"> </v>
          </cell>
        </row>
        <row r="3834"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 t="str">
            <v xml:space="preserve"> </v>
          </cell>
        </row>
        <row r="3835"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 t="str">
            <v xml:space="preserve"> </v>
          </cell>
        </row>
        <row r="3836"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 t="str">
            <v xml:space="preserve"> </v>
          </cell>
        </row>
        <row r="3837"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 t="str">
            <v xml:space="preserve"> </v>
          </cell>
        </row>
        <row r="3838"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 t="str">
            <v xml:space="preserve"> </v>
          </cell>
        </row>
        <row r="3839"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 t="str">
            <v xml:space="preserve"> </v>
          </cell>
        </row>
        <row r="3840"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 t="str">
            <v xml:space="preserve"> </v>
          </cell>
        </row>
        <row r="3841"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 t="str">
            <v xml:space="preserve"> </v>
          </cell>
        </row>
        <row r="3842"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 t="str">
            <v xml:space="preserve"> </v>
          </cell>
        </row>
        <row r="3843"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 t="str">
            <v xml:space="preserve"> </v>
          </cell>
        </row>
        <row r="3844"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 t="str">
            <v xml:space="preserve"> </v>
          </cell>
        </row>
        <row r="3845"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 t="str">
            <v xml:space="preserve"> </v>
          </cell>
        </row>
        <row r="3846"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 t="str">
            <v xml:space="preserve"> </v>
          </cell>
        </row>
        <row r="3847"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 t="str">
            <v xml:space="preserve"> </v>
          </cell>
        </row>
        <row r="3848"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 t="str">
            <v xml:space="preserve"> </v>
          </cell>
        </row>
        <row r="3849"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 t="str">
            <v xml:space="preserve"> </v>
          </cell>
        </row>
        <row r="3850"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 t="str">
            <v xml:space="preserve"> </v>
          </cell>
        </row>
        <row r="3851"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 t="str">
            <v xml:space="preserve"> </v>
          </cell>
        </row>
        <row r="3852"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 t="str">
            <v xml:space="preserve"> </v>
          </cell>
        </row>
        <row r="3853"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 t="str">
            <v xml:space="preserve"> </v>
          </cell>
        </row>
        <row r="3854"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 t="str">
            <v xml:space="preserve"> </v>
          </cell>
        </row>
        <row r="3855"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 t="str">
            <v xml:space="preserve"> </v>
          </cell>
        </row>
        <row r="3856"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 t="str">
            <v xml:space="preserve"> </v>
          </cell>
        </row>
        <row r="3857"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 t="str">
            <v xml:space="preserve"> </v>
          </cell>
        </row>
        <row r="3858"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 t="str">
            <v xml:space="preserve"> </v>
          </cell>
        </row>
        <row r="3859"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 t="str">
            <v xml:space="preserve"> </v>
          </cell>
        </row>
        <row r="3860"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 t="str">
            <v xml:space="preserve"> </v>
          </cell>
        </row>
        <row r="3861"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 t="str">
            <v xml:space="preserve"> </v>
          </cell>
        </row>
        <row r="3862"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 t="str">
            <v xml:space="preserve"> </v>
          </cell>
        </row>
        <row r="3863"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 t="str">
            <v xml:space="preserve"> </v>
          </cell>
        </row>
        <row r="3864"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 t="str">
            <v xml:space="preserve"> </v>
          </cell>
        </row>
        <row r="3865"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 t="str">
            <v xml:space="preserve"> </v>
          </cell>
        </row>
        <row r="3866"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 t="str">
            <v xml:space="preserve"> </v>
          </cell>
        </row>
        <row r="3867"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 t="str">
            <v xml:space="preserve"> </v>
          </cell>
        </row>
        <row r="3868"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 t="str">
            <v xml:space="preserve"> </v>
          </cell>
        </row>
        <row r="3869"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 t="str">
            <v xml:space="preserve"> </v>
          </cell>
        </row>
        <row r="3870"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 t="str">
            <v xml:space="preserve"> </v>
          </cell>
        </row>
        <row r="3871"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 t="str">
            <v xml:space="preserve"> </v>
          </cell>
        </row>
        <row r="3872"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 t="str">
            <v xml:space="preserve"> </v>
          </cell>
        </row>
        <row r="3873"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 t="str">
            <v xml:space="preserve"> </v>
          </cell>
        </row>
        <row r="3874"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 t="str">
            <v xml:space="preserve"> </v>
          </cell>
        </row>
        <row r="3875"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 t="str">
            <v xml:space="preserve"> </v>
          </cell>
        </row>
        <row r="3876"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 t="str">
            <v xml:space="preserve"> </v>
          </cell>
        </row>
        <row r="3877"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 t="str">
            <v xml:space="preserve"> </v>
          </cell>
        </row>
        <row r="3878"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 t="str">
            <v xml:space="preserve"> </v>
          </cell>
        </row>
        <row r="3879"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 t="str">
            <v xml:space="preserve"> </v>
          </cell>
        </row>
        <row r="3880"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 t="str">
            <v xml:space="preserve"> </v>
          </cell>
        </row>
        <row r="3881"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 t="str">
            <v xml:space="preserve"> </v>
          </cell>
        </row>
        <row r="3882"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 t="str">
            <v xml:space="preserve"> </v>
          </cell>
        </row>
        <row r="3883"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 t="str">
            <v xml:space="preserve"> </v>
          </cell>
        </row>
        <row r="3884"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 t="str">
            <v xml:space="preserve"> </v>
          </cell>
        </row>
        <row r="3885"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 t="str">
            <v xml:space="preserve"> </v>
          </cell>
        </row>
        <row r="3886"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 t="str">
            <v xml:space="preserve"> </v>
          </cell>
        </row>
        <row r="3887"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 t="str">
            <v xml:space="preserve"> </v>
          </cell>
        </row>
        <row r="3888"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 t="str">
            <v xml:space="preserve"> </v>
          </cell>
        </row>
        <row r="3889"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 t="str">
            <v xml:space="preserve"> </v>
          </cell>
        </row>
        <row r="3890"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 t="str">
            <v xml:space="preserve"> </v>
          </cell>
        </row>
        <row r="3891"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 t="str">
            <v xml:space="preserve"> </v>
          </cell>
        </row>
        <row r="3892"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 t="str">
            <v xml:space="preserve"> </v>
          </cell>
        </row>
        <row r="3893"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 t="str">
            <v xml:space="preserve"> </v>
          </cell>
        </row>
        <row r="3894"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 t="str">
            <v xml:space="preserve"> </v>
          </cell>
        </row>
        <row r="3895"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 t="str">
            <v xml:space="preserve"> </v>
          </cell>
        </row>
        <row r="3896"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 t="str">
            <v xml:space="preserve"> </v>
          </cell>
        </row>
        <row r="3897"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 t="str">
            <v xml:space="preserve"> </v>
          </cell>
        </row>
        <row r="3898"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 t="str">
            <v xml:space="preserve"> </v>
          </cell>
        </row>
        <row r="3899"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 t="str">
            <v xml:space="preserve"> </v>
          </cell>
        </row>
        <row r="3900"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 t="str">
            <v xml:space="preserve"> </v>
          </cell>
        </row>
        <row r="3901"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 t="str">
            <v xml:space="preserve"> </v>
          </cell>
        </row>
        <row r="3902"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 t="str">
            <v xml:space="preserve"> </v>
          </cell>
        </row>
        <row r="3903"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 t="str">
            <v xml:space="preserve"> </v>
          </cell>
        </row>
        <row r="3904"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 t="str">
            <v xml:space="preserve"> </v>
          </cell>
        </row>
        <row r="3905"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 t="str">
            <v xml:space="preserve"> </v>
          </cell>
        </row>
        <row r="3906"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 t="str">
            <v xml:space="preserve"> </v>
          </cell>
        </row>
        <row r="3907"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 t="str">
            <v xml:space="preserve"> </v>
          </cell>
        </row>
        <row r="3908"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 t="str">
            <v xml:space="preserve"> </v>
          </cell>
        </row>
        <row r="3909"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 t="str">
            <v xml:space="preserve"> </v>
          </cell>
        </row>
        <row r="3910"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 t="str">
            <v xml:space="preserve"> </v>
          </cell>
        </row>
        <row r="3911"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 t="str">
            <v xml:space="preserve"> </v>
          </cell>
        </row>
        <row r="3912"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 t="str">
            <v xml:space="preserve"> </v>
          </cell>
        </row>
        <row r="3913"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 t="str">
            <v xml:space="preserve"> </v>
          </cell>
        </row>
        <row r="3914"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 t="str">
            <v xml:space="preserve"> </v>
          </cell>
        </row>
        <row r="3915"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 t="str">
            <v xml:space="preserve"> </v>
          </cell>
        </row>
        <row r="3916"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 t="str">
            <v xml:space="preserve"> </v>
          </cell>
        </row>
        <row r="3917"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 t="str">
            <v xml:space="preserve"> </v>
          </cell>
        </row>
        <row r="3918"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 t="str">
            <v xml:space="preserve"> </v>
          </cell>
        </row>
        <row r="3919"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 t="str">
            <v xml:space="preserve"> </v>
          </cell>
        </row>
        <row r="3920"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 t="str">
            <v xml:space="preserve"> </v>
          </cell>
        </row>
        <row r="3921"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 t="str">
            <v xml:space="preserve"> </v>
          </cell>
        </row>
        <row r="3922"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 t="str">
            <v xml:space="preserve"> </v>
          </cell>
        </row>
        <row r="3923"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 t="str">
            <v xml:space="preserve"> </v>
          </cell>
        </row>
        <row r="3924"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 t="str">
            <v xml:space="preserve"> </v>
          </cell>
        </row>
        <row r="3925"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 t="str">
            <v xml:space="preserve"> </v>
          </cell>
        </row>
        <row r="3926"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 t="str">
            <v xml:space="preserve"> </v>
          </cell>
        </row>
        <row r="3927"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 t="str">
            <v xml:space="preserve"> </v>
          </cell>
        </row>
        <row r="3928"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 t="str">
            <v xml:space="preserve"> </v>
          </cell>
        </row>
        <row r="3929"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 t="str">
            <v xml:space="preserve"> </v>
          </cell>
        </row>
        <row r="3930"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 t="str">
            <v xml:space="preserve"> </v>
          </cell>
        </row>
        <row r="3931"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 t="str">
            <v xml:space="preserve"> </v>
          </cell>
        </row>
        <row r="3932"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 t="str">
            <v xml:space="preserve"> </v>
          </cell>
        </row>
        <row r="3933"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 t="str">
            <v xml:space="preserve"> </v>
          </cell>
        </row>
        <row r="3934"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 t="str">
            <v xml:space="preserve"> </v>
          </cell>
        </row>
        <row r="3935"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 t="str">
            <v xml:space="preserve"> </v>
          </cell>
        </row>
        <row r="3936"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 t="str">
            <v xml:space="preserve"> </v>
          </cell>
        </row>
        <row r="3937"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 t="str">
            <v xml:space="preserve"> </v>
          </cell>
        </row>
        <row r="3938"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 t="str">
            <v xml:space="preserve"> </v>
          </cell>
        </row>
        <row r="3939"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 t="str">
            <v xml:space="preserve"> </v>
          </cell>
        </row>
        <row r="3940"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 t="str">
            <v xml:space="preserve"> </v>
          </cell>
        </row>
        <row r="3941"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 t="str">
            <v xml:space="preserve"> </v>
          </cell>
        </row>
        <row r="3942"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 t="str">
            <v xml:space="preserve"> </v>
          </cell>
        </row>
        <row r="3943"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 t="str">
            <v xml:space="preserve"> </v>
          </cell>
        </row>
        <row r="3944"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 t="str">
            <v xml:space="preserve"> </v>
          </cell>
        </row>
        <row r="3945"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 t="str">
            <v xml:space="preserve"> </v>
          </cell>
        </row>
        <row r="3946"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 t="str">
            <v xml:space="preserve"> </v>
          </cell>
        </row>
        <row r="3947"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 t="str">
            <v xml:space="preserve"> </v>
          </cell>
        </row>
        <row r="3948"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 t="str">
            <v xml:space="preserve"> </v>
          </cell>
        </row>
        <row r="3949"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 t="str">
            <v xml:space="preserve"> </v>
          </cell>
        </row>
        <row r="3950"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 t="str">
            <v xml:space="preserve"> </v>
          </cell>
        </row>
        <row r="3951"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 t="str">
            <v xml:space="preserve"> </v>
          </cell>
        </row>
        <row r="3952"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 t="str">
            <v xml:space="preserve"> </v>
          </cell>
        </row>
        <row r="3953"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 t="str">
            <v xml:space="preserve"> </v>
          </cell>
        </row>
        <row r="3954"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 t="str">
            <v xml:space="preserve"> </v>
          </cell>
        </row>
        <row r="3955"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 t="str">
            <v xml:space="preserve"> </v>
          </cell>
        </row>
        <row r="3956"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 t="str">
            <v xml:space="preserve"> </v>
          </cell>
        </row>
        <row r="3957"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 t="str">
            <v xml:space="preserve"> </v>
          </cell>
        </row>
        <row r="3958"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 t="str">
            <v xml:space="preserve"> </v>
          </cell>
        </row>
        <row r="3959"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 t="str">
            <v xml:space="preserve"> </v>
          </cell>
        </row>
        <row r="3960"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 t="str">
            <v xml:space="preserve"> </v>
          </cell>
        </row>
        <row r="3961"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 t="str">
            <v xml:space="preserve"> </v>
          </cell>
        </row>
        <row r="3962"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 t="str">
            <v xml:space="preserve"> </v>
          </cell>
        </row>
        <row r="3963"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 t="str">
            <v xml:space="preserve"> </v>
          </cell>
        </row>
        <row r="3964"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 t="str">
            <v xml:space="preserve"> </v>
          </cell>
        </row>
        <row r="3965"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 t="str">
            <v xml:space="preserve"> </v>
          </cell>
        </row>
        <row r="3966"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 t="str">
            <v xml:space="preserve"> </v>
          </cell>
        </row>
        <row r="3967"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 t="str">
            <v xml:space="preserve"> </v>
          </cell>
        </row>
        <row r="3968"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 t="str">
            <v xml:space="preserve"> </v>
          </cell>
        </row>
        <row r="3969"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 t="str">
            <v xml:space="preserve"> </v>
          </cell>
        </row>
        <row r="3970"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 t="str">
            <v xml:space="preserve"> </v>
          </cell>
        </row>
        <row r="3971"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 t="str">
            <v xml:space="preserve"> </v>
          </cell>
        </row>
        <row r="3972"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 t="str">
            <v xml:space="preserve"> </v>
          </cell>
        </row>
        <row r="3973"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 t="str">
            <v xml:space="preserve"> </v>
          </cell>
        </row>
        <row r="3974"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 t="str">
            <v xml:space="preserve"> </v>
          </cell>
        </row>
        <row r="3975"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 t="str">
            <v xml:space="preserve"> </v>
          </cell>
        </row>
        <row r="3976"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 t="str">
            <v xml:space="preserve"> </v>
          </cell>
        </row>
        <row r="3977"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 t="str">
            <v xml:space="preserve"> </v>
          </cell>
        </row>
        <row r="3978"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 t="str">
            <v xml:space="preserve"> </v>
          </cell>
        </row>
        <row r="3979"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 t="str">
            <v xml:space="preserve"> </v>
          </cell>
        </row>
        <row r="3980"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 t="str">
            <v xml:space="preserve"> </v>
          </cell>
        </row>
        <row r="3981"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 t="str">
            <v xml:space="preserve"> </v>
          </cell>
        </row>
        <row r="3982"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 t="str">
            <v xml:space="preserve"> </v>
          </cell>
        </row>
        <row r="3983"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 t="str">
            <v xml:space="preserve"> </v>
          </cell>
        </row>
        <row r="3984"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 t="str">
            <v xml:space="preserve"> </v>
          </cell>
        </row>
        <row r="3985"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 t="str">
            <v xml:space="preserve"> </v>
          </cell>
        </row>
        <row r="3986"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 t="str">
            <v xml:space="preserve"> </v>
          </cell>
        </row>
        <row r="3987"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 t="str">
            <v xml:space="preserve"> </v>
          </cell>
        </row>
        <row r="3988"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 t="str">
            <v xml:space="preserve"> </v>
          </cell>
        </row>
        <row r="3989"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 t="str">
            <v xml:space="preserve"> </v>
          </cell>
        </row>
        <row r="3990"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 t="str">
            <v xml:space="preserve"> </v>
          </cell>
        </row>
        <row r="3991"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 t="str">
            <v xml:space="preserve"> </v>
          </cell>
        </row>
        <row r="3992"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 t="str">
            <v xml:space="preserve"> </v>
          </cell>
        </row>
        <row r="3993"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 t="str">
            <v xml:space="preserve"> </v>
          </cell>
        </row>
        <row r="3994"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 t="str">
            <v xml:space="preserve"> </v>
          </cell>
        </row>
        <row r="3995"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 t="str">
            <v xml:space="preserve"> </v>
          </cell>
        </row>
        <row r="3996"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 t="str">
            <v xml:space="preserve"> </v>
          </cell>
        </row>
        <row r="3997"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 t="str">
            <v xml:space="preserve"> </v>
          </cell>
        </row>
        <row r="3998"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 t="str">
            <v xml:space="preserve"> </v>
          </cell>
        </row>
        <row r="3999"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 t="str">
            <v xml:space="preserve"> </v>
          </cell>
        </row>
        <row r="4000"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 t="str">
            <v xml:space="preserve"> </v>
          </cell>
        </row>
        <row r="4001"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 t="str">
            <v xml:space="preserve"> </v>
          </cell>
        </row>
        <row r="4002"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 t="str">
            <v xml:space="preserve"> </v>
          </cell>
        </row>
        <row r="4003"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 t="str">
            <v xml:space="preserve"> </v>
          </cell>
        </row>
        <row r="4004"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 t="str">
            <v xml:space="preserve"> </v>
          </cell>
        </row>
        <row r="4005"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 t="str">
            <v xml:space="preserve"> </v>
          </cell>
        </row>
        <row r="4006"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 t="str">
            <v xml:space="preserve"> </v>
          </cell>
        </row>
        <row r="4007"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 t="str">
            <v xml:space="preserve"> </v>
          </cell>
        </row>
        <row r="4008"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 t="str">
            <v xml:space="preserve"> </v>
          </cell>
        </row>
        <row r="4009"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 t="str">
            <v xml:space="preserve"> </v>
          </cell>
        </row>
        <row r="4010"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 t="str">
            <v xml:space="preserve"> </v>
          </cell>
        </row>
        <row r="4011"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 t="str">
            <v xml:space="preserve"> </v>
          </cell>
        </row>
        <row r="4012"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 t="str">
            <v xml:space="preserve"> </v>
          </cell>
        </row>
        <row r="4013"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 t="str">
            <v xml:space="preserve"> </v>
          </cell>
        </row>
        <row r="4014"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 t="str">
            <v xml:space="preserve"> </v>
          </cell>
        </row>
        <row r="4015"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 t="str">
            <v xml:space="preserve"> </v>
          </cell>
        </row>
        <row r="4016"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 t="str">
            <v xml:space="preserve"> </v>
          </cell>
        </row>
        <row r="4017"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 t="str">
            <v xml:space="preserve"> </v>
          </cell>
        </row>
        <row r="4018"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 t="str">
            <v xml:space="preserve"> </v>
          </cell>
        </row>
        <row r="4019"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 t="str">
            <v xml:space="preserve"> </v>
          </cell>
        </row>
        <row r="4020"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 t="str">
            <v xml:space="preserve"> </v>
          </cell>
        </row>
        <row r="4021"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 t="str">
            <v xml:space="preserve"> </v>
          </cell>
        </row>
        <row r="4022"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 t="str">
            <v xml:space="preserve"> </v>
          </cell>
        </row>
        <row r="4023"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 t="str">
            <v xml:space="preserve"> </v>
          </cell>
        </row>
        <row r="4024"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 t="str">
            <v xml:space="preserve"> </v>
          </cell>
        </row>
        <row r="4025"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 t="str">
            <v xml:space="preserve"> </v>
          </cell>
        </row>
        <row r="4026"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 t="str">
            <v xml:space="preserve"> </v>
          </cell>
        </row>
        <row r="4027"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 t="str">
            <v xml:space="preserve"> </v>
          </cell>
        </row>
        <row r="4028"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 t="str">
            <v xml:space="preserve"> </v>
          </cell>
        </row>
        <row r="4029"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 t="str">
            <v xml:space="preserve"> </v>
          </cell>
        </row>
        <row r="4030"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 t="str">
            <v xml:space="preserve"> </v>
          </cell>
        </row>
        <row r="4031"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 t="str">
            <v xml:space="preserve"> </v>
          </cell>
        </row>
        <row r="4032"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 t="str">
            <v xml:space="preserve"> </v>
          </cell>
        </row>
        <row r="4033"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 t="str">
            <v xml:space="preserve"> </v>
          </cell>
        </row>
        <row r="4034"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 t="str">
            <v xml:space="preserve"> </v>
          </cell>
        </row>
        <row r="4035"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 t="str">
            <v xml:space="preserve"> </v>
          </cell>
        </row>
        <row r="4036"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 t="str">
            <v xml:space="preserve"> </v>
          </cell>
        </row>
        <row r="4037"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 t="str">
            <v xml:space="preserve"> </v>
          </cell>
        </row>
        <row r="4038"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 t="str">
            <v xml:space="preserve"> </v>
          </cell>
        </row>
        <row r="4039"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 t="str">
            <v xml:space="preserve"> </v>
          </cell>
        </row>
        <row r="4040"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 t="str">
            <v xml:space="preserve"> </v>
          </cell>
        </row>
        <row r="4041"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 t="str">
            <v xml:space="preserve"> </v>
          </cell>
        </row>
        <row r="4042"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 t="str">
            <v xml:space="preserve"> </v>
          </cell>
        </row>
        <row r="4043"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 t="str">
            <v xml:space="preserve"> </v>
          </cell>
        </row>
        <row r="4044"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 t="str">
            <v xml:space="preserve"> </v>
          </cell>
        </row>
        <row r="4045"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 t="str">
            <v xml:space="preserve"> </v>
          </cell>
        </row>
        <row r="4046"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 t="str">
            <v xml:space="preserve"> </v>
          </cell>
        </row>
        <row r="4047"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 t="str">
            <v xml:space="preserve"> </v>
          </cell>
        </row>
        <row r="4048"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 t="str">
            <v xml:space="preserve"> </v>
          </cell>
        </row>
        <row r="4049"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 t="str">
            <v xml:space="preserve"> </v>
          </cell>
        </row>
        <row r="4050"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 t="str">
            <v xml:space="preserve"> </v>
          </cell>
        </row>
        <row r="4051"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 t="str">
            <v xml:space="preserve"> </v>
          </cell>
        </row>
        <row r="4052"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 t="str">
            <v xml:space="preserve"> </v>
          </cell>
        </row>
        <row r="4053"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 t="str">
            <v xml:space="preserve"> </v>
          </cell>
        </row>
        <row r="4054"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 t="str">
            <v xml:space="preserve"> </v>
          </cell>
        </row>
        <row r="4055"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 t="str">
            <v xml:space="preserve"> </v>
          </cell>
        </row>
        <row r="4056"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 t="str">
            <v xml:space="preserve"> </v>
          </cell>
        </row>
        <row r="4057"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 t="str">
            <v xml:space="preserve"> </v>
          </cell>
        </row>
        <row r="4058"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 t="str">
            <v xml:space="preserve"> </v>
          </cell>
        </row>
        <row r="4059"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 t="str">
            <v xml:space="preserve"> </v>
          </cell>
        </row>
        <row r="4060"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 t="str">
            <v xml:space="preserve"> </v>
          </cell>
        </row>
        <row r="4061"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 t="str">
            <v xml:space="preserve"> </v>
          </cell>
        </row>
        <row r="4062"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 t="str">
            <v xml:space="preserve"> </v>
          </cell>
        </row>
        <row r="4063"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 t="str">
            <v xml:space="preserve"> </v>
          </cell>
        </row>
        <row r="4064"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 t="str">
            <v xml:space="preserve"> </v>
          </cell>
        </row>
        <row r="4065"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 t="str">
            <v xml:space="preserve"> </v>
          </cell>
        </row>
        <row r="4066"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 t="str">
            <v xml:space="preserve"> </v>
          </cell>
        </row>
        <row r="4067"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 t="str">
            <v xml:space="preserve"> </v>
          </cell>
        </row>
        <row r="4068"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 t="str">
            <v xml:space="preserve"> </v>
          </cell>
        </row>
        <row r="4069"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 t="str">
            <v xml:space="preserve"> </v>
          </cell>
        </row>
        <row r="4070"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 t="str">
            <v xml:space="preserve"> </v>
          </cell>
        </row>
        <row r="4071"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 t="str">
            <v xml:space="preserve"> </v>
          </cell>
        </row>
        <row r="4072"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 t="str">
            <v xml:space="preserve"> </v>
          </cell>
        </row>
        <row r="4073"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 t="str">
            <v xml:space="preserve"> </v>
          </cell>
        </row>
        <row r="4074"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 t="str">
            <v xml:space="preserve"> </v>
          </cell>
        </row>
        <row r="4075"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 t="str">
            <v xml:space="preserve"> </v>
          </cell>
        </row>
        <row r="4076"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 t="str">
            <v xml:space="preserve"> </v>
          </cell>
        </row>
        <row r="4077"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 t="str">
            <v xml:space="preserve"> </v>
          </cell>
        </row>
        <row r="4078"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 t="str">
            <v xml:space="preserve"> </v>
          </cell>
        </row>
        <row r="4079"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 t="str">
            <v xml:space="preserve"> </v>
          </cell>
        </row>
        <row r="4080"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 t="str">
            <v xml:space="preserve"> </v>
          </cell>
        </row>
        <row r="4081"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 t="str">
            <v xml:space="preserve"> </v>
          </cell>
        </row>
        <row r="4082"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 t="str">
            <v xml:space="preserve"> </v>
          </cell>
        </row>
        <row r="4083"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 t="str">
            <v xml:space="preserve"> </v>
          </cell>
        </row>
        <row r="4084"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 t="str">
            <v xml:space="preserve"> </v>
          </cell>
        </row>
        <row r="4085"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 t="str">
            <v xml:space="preserve"> </v>
          </cell>
        </row>
        <row r="4086"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 t="str">
            <v xml:space="preserve"> </v>
          </cell>
        </row>
        <row r="4087"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 t="str">
            <v xml:space="preserve"> </v>
          </cell>
        </row>
        <row r="4088"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 t="str">
            <v xml:space="preserve"> </v>
          </cell>
        </row>
        <row r="4089"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 t="str">
            <v xml:space="preserve"> </v>
          </cell>
        </row>
        <row r="4090"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 t="str">
            <v xml:space="preserve"> </v>
          </cell>
        </row>
        <row r="4091"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 t="str">
            <v xml:space="preserve"> </v>
          </cell>
        </row>
        <row r="4092"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 t="str">
            <v xml:space="preserve"> </v>
          </cell>
        </row>
        <row r="4093"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 t="str">
            <v xml:space="preserve"> </v>
          </cell>
        </row>
        <row r="4094"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 t="str">
            <v xml:space="preserve"> </v>
          </cell>
        </row>
        <row r="4095"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 t="str">
            <v xml:space="preserve"> </v>
          </cell>
        </row>
        <row r="4096"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 t="str">
            <v xml:space="preserve"> </v>
          </cell>
        </row>
        <row r="4097"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 t="str">
            <v xml:space="preserve"> </v>
          </cell>
        </row>
        <row r="4098"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 t="str">
            <v xml:space="preserve"> </v>
          </cell>
        </row>
        <row r="4099"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 t="str">
            <v xml:space="preserve"> </v>
          </cell>
        </row>
        <row r="4100"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 t="str">
            <v xml:space="preserve"> </v>
          </cell>
        </row>
        <row r="4101"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 t="str">
            <v xml:space="preserve"> </v>
          </cell>
        </row>
        <row r="4102"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 t="str">
            <v xml:space="preserve"> </v>
          </cell>
        </row>
        <row r="4103"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 t="str">
            <v xml:space="preserve"> </v>
          </cell>
        </row>
        <row r="4104"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 t="str">
            <v xml:space="preserve"> </v>
          </cell>
        </row>
        <row r="4105"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 t="str">
            <v xml:space="preserve"> </v>
          </cell>
        </row>
        <row r="4106"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 t="str">
            <v xml:space="preserve"> </v>
          </cell>
        </row>
        <row r="4107"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 t="str">
            <v xml:space="preserve"> </v>
          </cell>
        </row>
        <row r="4108"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 t="str">
            <v xml:space="preserve"> </v>
          </cell>
        </row>
        <row r="4109"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 t="str">
            <v xml:space="preserve"> </v>
          </cell>
        </row>
        <row r="4110"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 t="str">
            <v xml:space="preserve"> </v>
          </cell>
        </row>
        <row r="4111"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 t="str">
            <v xml:space="preserve"> </v>
          </cell>
        </row>
        <row r="4112"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 t="str">
            <v xml:space="preserve"> </v>
          </cell>
        </row>
        <row r="4113"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 t="str">
            <v xml:space="preserve"> </v>
          </cell>
        </row>
        <row r="4114"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 t="str">
            <v xml:space="preserve"> </v>
          </cell>
        </row>
        <row r="4115"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 t="str">
            <v xml:space="preserve"> </v>
          </cell>
        </row>
        <row r="4116"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 t="str">
            <v xml:space="preserve"> </v>
          </cell>
        </row>
        <row r="4117"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 t="str">
            <v xml:space="preserve"> </v>
          </cell>
        </row>
        <row r="4118"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 t="str">
            <v xml:space="preserve"> </v>
          </cell>
        </row>
        <row r="4119"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 t="str">
            <v xml:space="preserve"> </v>
          </cell>
        </row>
        <row r="4120"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 t="str">
            <v xml:space="preserve"> </v>
          </cell>
        </row>
        <row r="4121"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 t="str">
            <v xml:space="preserve"> </v>
          </cell>
        </row>
        <row r="4122"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 t="str">
            <v xml:space="preserve"> </v>
          </cell>
        </row>
        <row r="4123"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 t="str">
            <v xml:space="preserve"> </v>
          </cell>
        </row>
        <row r="4124"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 t="str">
            <v xml:space="preserve"> </v>
          </cell>
        </row>
        <row r="4125"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 t="str">
            <v xml:space="preserve"> </v>
          </cell>
        </row>
        <row r="4126"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 t="str">
            <v xml:space="preserve"> </v>
          </cell>
        </row>
        <row r="4127"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 t="str">
            <v xml:space="preserve"> </v>
          </cell>
        </row>
        <row r="4128"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 t="str">
            <v xml:space="preserve"> </v>
          </cell>
        </row>
        <row r="4129"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 t="str">
            <v xml:space="preserve"> </v>
          </cell>
        </row>
        <row r="4130"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 t="str">
            <v xml:space="preserve"> </v>
          </cell>
        </row>
        <row r="4131"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 t="str">
            <v xml:space="preserve"> </v>
          </cell>
        </row>
        <row r="4132"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 t="str">
            <v xml:space="preserve"> </v>
          </cell>
        </row>
        <row r="4133"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 t="str">
            <v xml:space="preserve"> </v>
          </cell>
        </row>
        <row r="4134"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 t="str">
            <v xml:space="preserve"> </v>
          </cell>
        </row>
        <row r="4135"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 t="str">
            <v xml:space="preserve"> </v>
          </cell>
        </row>
        <row r="4136"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 t="str">
            <v xml:space="preserve"> </v>
          </cell>
        </row>
        <row r="4137"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 t="str">
            <v xml:space="preserve"> </v>
          </cell>
        </row>
        <row r="4138"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 t="str">
            <v xml:space="preserve"> </v>
          </cell>
        </row>
        <row r="4139"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 t="str">
            <v xml:space="preserve"> </v>
          </cell>
        </row>
        <row r="4140"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 t="str">
            <v xml:space="preserve"> </v>
          </cell>
        </row>
        <row r="4141"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 t="str">
            <v xml:space="preserve"> </v>
          </cell>
        </row>
        <row r="4142"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 t="str">
            <v xml:space="preserve"> </v>
          </cell>
        </row>
        <row r="4143"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 t="str">
            <v xml:space="preserve"> </v>
          </cell>
        </row>
        <row r="4144"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 t="str">
            <v xml:space="preserve"> </v>
          </cell>
        </row>
        <row r="4145"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 t="str">
            <v xml:space="preserve"> </v>
          </cell>
        </row>
        <row r="4146"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 t="str">
            <v xml:space="preserve"> </v>
          </cell>
        </row>
        <row r="4147"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 t="str">
            <v xml:space="preserve"> </v>
          </cell>
        </row>
        <row r="4148"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 t="str">
            <v xml:space="preserve"> </v>
          </cell>
        </row>
        <row r="4149"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 t="str">
            <v xml:space="preserve"> </v>
          </cell>
        </row>
        <row r="4150"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 t="str">
            <v xml:space="preserve"> </v>
          </cell>
        </row>
        <row r="4151"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 t="str">
            <v xml:space="preserve"> </v>
          </cell>
        </row>
        <row r="4152"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 t="str">
            <v xml:space="preserve"> </v>
          </cell>
        </row>
        <row r="4153"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 t="str">
            <v xml:space="preserve"> </v>
          </cell>
        </row>
        <row r="4154"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 t="str">
            <v xml:space="preserve"> </v>
          </cell>
        </row>
        <row r="4155"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 t="str">
            <v xml:space="preserve"> </v>
          </cell>
        </row>
        <row r="4156"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 t="str">
            <v xml:space="preserve"> </v>
          </cell>
        </row>
        <row r="4157"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 t="str">
            <v xml:space="preserve"> </v>
          </cell>
        </row>
        <row r="4158"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 t="str">
            <v xml:space="preserve"> </v>
          </cell>
        </row>
        <row r="4159"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 t="str">
            <v xml:space="preserve"> </v>
          </cell>
        </row>
        <row r="4160"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 t="str">
            <v xml:space="preserve"> </v>
          </cell>
        </row>
        <row r="4161"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 t="str">
            <v xml:space="preserve"> </v>
          </cell>
        </row>
        <row r="4162"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 t="str">
            <v xml:space="preserve"> </v>
          </cell>
        </row>
        <row r="4163"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 t="str">
            <v xml:space="preserve"> </v>
          </cell>
        </row>
        <row r="4164"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 t="str">
            <v xml:space="preserve"> </v>
          </cell>
        </row>
        <row r="4165"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 t="str">
            <v xml:space="preserve"> </v>
          </cell>
        </row>
        <row r="4166"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 t="str">
            <v xml:space="preserve"> </v>
          </cell>
        </row>
        <row r="4167"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 t="str">
            <v xml:space="preserve"> </v>
          </cell>
        </row>
        <row r="4168"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 t="str">
            <v xml:space="preserve"> </v>
          </cell>
        </row>
        <row r="4169"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 t="str">
            <v xml:space="preserve"> </v>
          </cell>
        </row>
        <row r="4170"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 t="str">
            <v xml:space="preserve"> </v>
          </cell>
        </row>
        <row r="4171"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 t="str">
            <v xml:space="preserve"> </v>
          </cell>
        </row>
        <row r="4172"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 t="str">
            <v xml:space="preserve"> </v>
          </cell>
        </row>
        <row r="4173"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 t="str">
            <v xml:space="preserve"> </v>
          </cell>
        </row>
        <row r="4174"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 t="str">
            <v xml:space="preserve"> </v>
          </cell>
        </row>
        <row r="4175"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 t="str">
            <v xml:space="preserve"> </v>
          </cell>
        </row>
        <row r="4176"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 t="str">
            <v xml:space="preserve"> </v>
          </cell>
        </row>
        <row r="4177"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 t="str">
            <v xml:space="preserve"> </v>
          </cell>
        </row>
        <row r="4178"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 t="str">
            <v xml:space="preserve"> </v>
          </cell>
        </row>
        <row r="4179"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 t="str">
            <v xml:space="preserve"> </v>
          </cell>
        </row>
        <row r="4180"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 t="str">
            <v xml:space="preserve"> </v>
          </cell>
        </row>
        <row r="4181"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 t="str">
            <v xml:space="preserve"> </v>
          </cell>
        </row>
        <row r="4182"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 t="str">
            <v xml:space="preserve"> </v>
          </cell>
        </row>
        <row r="4183"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 t="str">
            <v xml:space="preserve"> </v>
          </cell>
        </row>
        <row r="4184"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 t="str">
            <v xml:space="preserve"> </v>
          </cell>
        </row>
        <row r="4185"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 t="str">
            <v xml:space="preserve"> </v>
          </cell>
        </row>
        <row r="4186"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 t="str">
            <v xml:space="preserve"> </v>
          </cell>
        </row>
        <row r="4187"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 t="str">
            <v xml:space="preserve"> </v>
          </cell>
        </row>
        <row r="4188"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 t="str">
            <v xml:space="preserve"> </v>
          </cell>
        </row>
        <row r="4189"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 t="str">
            <v xml:space="preserve"> </v>
          </cell>
        </row>
        <row r="4190"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 t="str">
            <v xml:space="preserve"> </v>
          </cell>
        </row>
        <row r="4191"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 t="str">
            <v xml:space="preserve"> </v>
          </cell>
        </row>
        <row r="4192"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 t="str">
            <v xml:space="preserve"> </v>
          </cell>
        </row>
        <row r="4193"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 t="str">
            <v xml:space="preserve"> </v>
          </cell>
        </row>
        <row r="4194"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 t="str">
            <v xml:space="preserve"> </v>
          </cell>
        </row>
        <row r="4195"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 t="str">
            <v xml:space="preserve"> </v>
          </cell>
        </row>
        <row r="4196"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 t="str">
            <v xml:space="preserve"> </v>
          </cell>
        </row>
        <row r="4197"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 t="str">
            <v xml:space="preserve"> </v>
          </cell>
        </row>
        <row r="4198"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 t="str">
            <v xml:space="preserve"> </v>
          </cell>
        </row>
        <row r="4199"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 t="str">
            <v xml:space="preserve"> </v>
          </cell>
        </row>
        <row r="4200"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 t="str">
            <v xml:space="preserve"> </v>
          </cell>
        </row>
        <row r="4201"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 t="str">
            <v xml:space="preserve"> </v>
          </cell>
        </row>
        <row r="4202"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 t="str">
            <v xml:space="preserve"> </v>
          </cell>
        </row>
        <row r="4203"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 t="str">
            <v xml:space="preserve"> </v>
          </cell>
        </row>
        <row r="4204"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 t="str">
            <v xml:space="preserve"> </v>
          </cell>
        </row>
        <row r="4205"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 t="str">
            <v xml:space="preserve"> </v>
          </cell>
        </row>
        <row r="4206"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 t="str">
            <v xml:space="preserve"> </v>
          </cell>
        </row>
        <row r="4207"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 t="str">
            <v xml:space="preserve"> </v>
          </cell>
        </row>
        <row r="4208"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 t="str">
            <v xml:space="preserve"> </v>
          </cell>
        </row>
        <row r="4209"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 t="str">
            <v xml:space="preserve"> </v>
          </cell>
        </row>
        <row r="4210"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 t="str">
            <v xml:space="preserve"> </v>
          </cell>
        </row>
        <row r="4211"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 t="str">
            <v xml:space="preserve"> </v>
          </cell>
        </row>
        <row r="4212"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 t="str">
            <v xml:space="preserve"> </v>
          </cell>
        </row>
        <row r="4213"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 t="str">
            <v xml:space="preserve"> </v>
          </cell>
        </row>
        <row r="4214"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 t="str">
            <v xml:space="preserve"> </v>
          </cell>
        </row>
        <row r="4215"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 t="str">
            <v xml:space="preserve"> </v>
          </cell>
        </row>
        <row r="4216"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 t="str">
            <v xml:space="preserve"> </v>
          </cell>
        </row>
        <row r="4217"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 t="str">
            <v xml:space="preserve"> </v>
          </cell>
        </row>
        <row r="4218"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 t="str">
            <v xml:space="preserve"> </v>
          </cell>
        </row>
        <row r="4219"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 t="str">
            <v xml:space="preserve"> </v>
          </cell>
        </row>
        <row r="4220"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 t="str">
            <v xml:space="preserve"> </v>
          </cell>
        </row>
        <row r="4221"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 t="str">
            <v xml:space="preserve"> </v>
          </cell>
        </row>
        <row r="4222"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 t="str">
            <v xml:space="preserve"> </v>
          </cell>
        </row>
        <row r="4223"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 t="str">
            <v xml:space="preserve"> </v>
          </cell>
        </row>
        <row r="4224"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 t="str">
            <v xml:space="preserve"> </v>
          </cell>
        </row>
        <row r="4225"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 t="str">
            <v xml:space="preserve"> </v>
          </cell>
        </row>
        <row r="4226"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 t="str">
            <v xml:space="preserve"> </v>
          </cell>
        </row>
        <row r="4227"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 t="str">
            <v xml:space="preserve"> </v>
          </cell>
        </row>
        <row r="4228"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 t="str">
            <v xml:space="preserve"> </v>
          </cell>
        </row>
        <row r="4229"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 t="str">
            <v xml:space="preserve"> </v>
          </cell>
        </row>
        <row r="4230"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 t="str">
            <v xml:space="preserve"> </v>
          </cell>
        </row>
        <row r="4231"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 t="str">
            <v xml:space="preserve"> </v>
          </cell>
        </row>
        <row r="4232"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 t="str">
            <v xml:space="preserve"> </v>
          </cell>
        </row>
        <row r="4233"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 t="str">
            <v xml:space="preserve"> </v>
          </cell>
        </row>
        <row r="4234"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 t="str">
            <v xml:space="preserve"> </v>
          </cell>
        </row>
        <row r="4235"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 t="str">
            <v xml:space="preserve"> </v>
          </cell>
        </row>
        <row r="4236"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 t="str">
            <v xml:space="preserve"> </v>
          </cell>
        </row>
        <row r="4237"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 t="str">
            <v xml:space="preserve"> </v>
          </cell>
        </row>
        <row r="4238"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 t="str">
            <v xml:space="preserve"> </v>
          </cell>
        </row>
        <row r="4239"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 t="str">
            <v xml:space="preserve"> </v>
          </cell>
        </row>
        <row r="4240"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 t="str">
            <v xml:space="preserve"> </v>
          </cell>
        </row>
        <row r="4241"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 t="str">
            <v xml:space="preserve"> </v>
          </cell>
        </row>
        <row r="4242"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 t="str">
            <v xml:space="preserve"> </v>
          </cell>
        </row>
        <row r="4243"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 t="str">
            <v xml:space="preserve"> </v>
          </cell>
        </row>
        <row r="4244"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 t="str">
            <v xml:space="preserve"> </v>
          </cell>
        </row>
        <row r="4245"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 t="str">
            <v xml:space="preserve"> </v>
          </cell>
        </row>
        <row r="4246"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 t="str">
            <v xml:space="preserve"> </v>
          </cell>
        </row>
        <row r="4247"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 t="str">
            <v xml:space="preserve"> </v>
          </cell>
        </row>
        <row r="4248"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 t="str">
            <v xml:space="preserve"> </v>
          </cell>
        </row>
        <row r="4249"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 t="str">
            <v xml:space="preserve"> </v>
          </cell>
        </row>
        <row r="4250"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 t="str">
            <v xml:space="preserve"> </v>
          </cell>
        </row>
        <row r="4251"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 t="str">
            <v xml:space="preserve"> </v>
          </cell>
        </row>
        <row r="4252"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 t="str">
            <v xml:space="preserve"> </v>
          </cell>
        </row>
        <row r="4253"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 t="str">
            <v xml:space="preserve"> </v>
          </cell>
        </row>
        <row r="4254"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 t="str">
            <v xml:space="preserve"> </v>
          </cell>
        </row>
        <row r="4255"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 t="str">
            <v xml:space="preserve"> </v>
          </cell>
        </row>
        <row r="4256"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 t="str">
            <v xml:space="preserve"> </v>
          </cell>
        </row>
        <row r="4257"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 t="str">
            <v xml:space="preserve"> </v>
          </cell>
        </row>
        <row r="4258"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 t="str">
            <v xml:space="preserve"> </v>
          </cell>
        </row>
        <row r="4259"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 t="str">
            <v xml:space="preserve"> </v>
          </cell>
        </row>
        <row r="4260"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 t="str">
            <v xml:space="preserve"> </v>
          </cell>
        </row>
        <row r="4261"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 t="str">
            <v xml:space="preserve"> </v>
          </cell>
        </row>
        <row r="4262"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 t="str">
            <v xml:space="preserve"> </v>
          </cell>
        </row>
        <row r="4263"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 t="str">
            <v xml:space="preserve"> </v>
          </cell>
        </row>
        <row r="4264"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 t="str">
            <v xml:space="preserve"> </v>
          </cell>
        </row>
        <row r="4265"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 t="str">
            <v xml:space="preserve"> </v>
          </cell>
        </row>
        <row r="4266"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 t="str">
            <v xml:space="preserve"> </v>
          </cell>
        </row>
        <row r="4267"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 t="str">
            <v xml:space="preserve"> </v>
          </cell>
        </row>
        <row r="4268"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 t="str">
            <v xml:space="preserve"> </v>
          </cell>
        </row>
        <row r="4269"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 t="str">
            <v xml:space="preserve"> </v>
          </cell>
        </row>
        <row r="4270"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 t="str">
            <v xml:space="preserve"> </v>
          </cell>
        </row>
        <row r="4271"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 t="str">
            <v xml:space="preserve"> </v>
          </cell>
        </row>
        <row r="4272"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 t="str">
            <v xml:space="preserve"> </v>
          </cell>
        </row>
        <row r="4273"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 t="str">
            <v xml:space="preserve"> </v>
          </cell>
        </row>
        <row r="4274"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 t="str">
            <v xml:space="preserve"> </v>
          </cell>
        </row>
        <row r="4275"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 t="str">
            <v xml:space="preserve"> </v>
          </cell>
        </row>
        <row r="4276"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 t="str">
            <v xml:space="preserve"> </v>
          </cell>
        </row>
        <row r="4277"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 t="str">
            <v xml:space="preserve"> </v>
          </cell>
        </row>
        <row r="4278"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 t="str">
            <v xml:space="preserve"> </v>
          </cell>
        </row>
        <row r="4279"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 t="str">
            <v xml:space="preserve"> </v>
          </cell>
        </row>
        <row r="4280"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 t="str">
            <v xml:space="preserve"> </v>
          </cell>
        </row>
        <row r="4281"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 t="str">
            <v xml:space="preserve"> </v>
          </cell>
        </row>
        <row r="4282"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 t="str">
            <v xml:space="preserve"> </v>
          </cell>
        </row>
        <row r="4283"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 t="str">
            <v xml:space="preserve"> </v>
          </cell>
        </row>
        <row r="4284"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 t="str">
            <v xml:space="preserve"> </v>
          </cell>
        </row>
        <row r="4285"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 t="str">
            <v xml:space="preserve"> </v>
          </cell>
        </row>
        <row r="4286"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 t="str">
            <v xml:space="preserve"> </v>
          </cell>
        </row>
        <row r="4287"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 t="str">
            <v xml:space="preserve"> </v>
          </cell>
        </row>
        <row r="4288"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 t="str">
            <v xml:space="preserve"> </v>
          </cell>
        </row>
        <row r="4289"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 t="str">
            <v xml:space="preserve"> </v>
          </cell>
        </row>
        <row r="4290"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 t="str">
            <v xml:space="preserve"> </v>
          </cell>
        </row>
        <row r="4291"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 t="str">
            <v xml:space="preserve"> </v>
          </cell>
        </row>
        <row r="4292"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 t="str">
            <v xml:space="preserve"> </v>
          </cell>
        </row>
        <row r="4293"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 t="str">
            <v xml:space="preserve"> </v>
          </cell>
        </row>
        <row r="4294"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 t="str">
            <v xml:space="preserve"> </v>
          </cell>
        </row>
        <row r="4295"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 t="str">
            <v xml:space="preserve"> </v>
          </cell>
        </row>
        <row r="4296"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 t="str">
            <v xml:space="preserve"> </v>
          </cell>
        </row>
        <row r="4297"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 t="str">
            <v xml:space="preserve"> </v>
          </cell>
        </row>
        <row r="4298"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 t="str">
            <v xml:space="preserve"> </v>
          </cell>
        </row>
        <row r="4299"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 t="str">
            <v xml:space="preserve"> </v>
          </cell>
        </row>
        <row r="4300"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 t="str">
            <v xml:space="preserve"> </v>
          </cell>
        </row>
        <row r="4301"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 t="str">
            <v xml:space="preserve"> </v>
          </cell>
        </row>
        <row r="4302"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 t="str">
            <v xml:space="preserve"> </v>
          </cell>
        </row>
        <row r="4303"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 t="str">
            <v xml:space="preserve"> </v>
          </cell>
        </row>
        <row r="4304"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 t="str">
            <v xml:space="preserve"> </v>
          </cell>
        </row>
        <row r="4305"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 t="str">
            <v xml:space="preserve"> </v>
          </cell>
        </row>
        <row r="4306"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 t="str">
            <v xml:space="preserve"> </v>
          </cell>
        </row>
        <row r="4307"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 t="str">
            <v xml:space="preserve"> </v>
          </cell>
        </row>
        <row r="4308"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 t="str">
            <v xml:space="preserve"> </v>
          </cell>
        </row>
        <row r="4309"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 t="str">
            <v xml:space="preserve"> </v>
          </cell>
        </row>
        <row r="4310"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 t="str">
            <v xml:space="preserve"> </v>
          </cell>
        </row>
        <row r="4311"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 t="str">
            <v xml:space="preserve"> </v>
          </cell>
        </row>
        <row r="4312"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 t="str">
            <v xml:space="preserve"> </v>
          </cell>
        </row>
        <row r="4313"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 t="str">
            <v xml:space="preserve"> </v>
          </cell>
        </row>
        <row r="4314"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 t="str">
            <v xml:space="preserve"> </v>
          </cell>
        </row>
        <row r="4315"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 t="str">
            <v xml:space="preserve"> </v>
          </cell>
        </row>
        <row r="4316"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 t="str">
            <v xml:space="preserve"> </v>
          </cell>
        </row>
        <row r="4317"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 t="str">
            <v xml:space="preserve"> </v>
          </cell>
        </row>
        <row r="4318"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 t="str">
            <v xml:space="preserve"> </v>
          </cell>
        </row>
        <row r="4319"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 t="str">
            <v xml:space="preserve"> </v>
          </cell>
        </row>
        <row r="4320"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 t="str">
            <v xml:space="preserve"> </v>
          </cell>
        </row>
        <row r="4321"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 t="str">
            <v xml:space="preserve"> </v>
          </cell>
        </row>
        <row r="4322"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 t="str">
            <v xml:space="preserve"> </v>
          </cell>
        </row>
        <row r="4323"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 t="str">
            <v xml:space="preserve"> </v>
          </cell>
        </row>
        <row r="4324"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 t="str">
            <v xml:space="preserve"> </v>
          </cell>
        </row>
        <row r="4325"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 t="str">
            <v xml:space="preserve"> </v>
          </cell>
        </row>
        <row r="4326"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 t="str">
            <v xml:space="preserve"> </v>
          </cell>
        </row>
        <row r="4327"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 t="str">
            <v xml:space="preserve"> </v>
          </cell>
        </row>
        <row r="4328"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 t="str">
            <v xml:space="preserve"> </v>
          </cell>
        </row>
        <row r="4329"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 t="str">
            <v xml:space="preserve"> </v>
          </cell>
        </row>
        <row r="4330"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 t="str">
            <v xml:space="preserve"> </v>
          </cell>
        </row>
        <row r="4331"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 t="str">
            <v xml:space="preserve"> </v>
          </cell>
        </row>
        <row r="4332"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 t="str">
            <v xml:space="preserve"> </v>
          </cell>
        </row>
        <row r="4333"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 t="str">
            <v xml:space="preserve"> </v>
          </cell>
        </row>
        <row r="4334"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 t="str">
            <v xml:space="preserve"> </v>
          </cell>
        </row>
        <row r="4335"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 t="str">
            <v xml:space="preserve"> </v>
          </cell>
        </row>
        <row r="4336"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 t="str">
            <v xml:space="preserve"> </v>
          </cell>
        </row>
        <row r="4337"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 t="str">
            <v xml:space="preserve"> </v>
          </cell>
        </row>
        <row r="4338"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 t="str">
            <v xml:space="preserve"> </v>
          </cell>
        </row>
        <row r="4339"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 t="str">
            <v xml:space="preserve"> </v>
          </cell>
        </row>
        <row r="4340"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 t="str">
            <v xml:space="preserve"> </v>
          </cell>
        </row>
        <row r="4341"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 t="str">
            <v xml:space="preserve"> </v>
          </cell>
        </row>
        <row r="4342"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 t="str">
            <v xml:space="preserve"> </v>
          </cell>
        </row>
        <row r="4343"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 t="str">
            <v xml:space="preserve"> </v>
          </cell>
        </row>
        <row r="4344"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 t="str">
            <v xml:space="preserve"> </v>
          </cell>
        </row>
        <row r="4345"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 t="str">
            <v xml:space="preserve"> </v>
          </cell>
        </row>
        <row r="4346"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 t="str">
            <v xml:space="preserve"> </v>
          </cell>
        </row>
        <row r="4347"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 t="str">
            <v xml:space="preserve"> </v>
          </cell>
        </row>
        <row r="4348"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 t="str">
            <v xml:space="preserve"> </v>
          </cell>
        </row>
        <row r="4349"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 t="str">
            <v xml:space="preserve"> </v>
          </cell>
        </row>
        <row r="4350"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 t="str">
            <v xml:space="preserve"> </v>
          </cell>
        </row>
        <row r="4351"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 t="str">
            <v xml:space="preserve"> </v>
          </cell>
        </row>
        <row r="4352"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 t="str">
            <v xml:space="preserve"> </v>
          </cell>
        </row>
        <row r="4353"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 t="str">
            <v xml:space="preserve"> </v>
          </cell>
        </row>
        <row r="4354"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 t="str">
            <v xml:space="preserve"> </v>
          </cell>
        </row>
        <row r="4355"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 t="str">
            <v xml:space="preserve"> </v>
          </cell>
        </row>
        <row r="4356"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 t="str">
            <v xml:space="preserve"> </v>
          </cell>
        </row>
        <row r="4357"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 t="str">
            <v xml:space="preserve"> </v>
          </cell>
        </row>
        <row r="4358"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 t="str">
            <v xml:space="preserve"> </v>
          </cell>
        </row>
        <row r="4359"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 t="str">
            <v xml:space="preserve"> </v>
          </cell>
        </row>
        <row r="4360"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 t="str">
            <v xml:space="preserve"> </v>
          </cell>
        </row>
        <row r="4361"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 t="str">
            <v xml:space="preserve"> </v>
          </cell>
        </row>
        <row r="4362"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 t="str">
            <v xml:space="preserve"> </v>
          </cell>
        </row>
        <row r="4363"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 t="str">
            <v xml:space="preserve"> </v>
          </cell>
        </row>
        <row r="4364"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 t="str">
            <v xml:space="preserve"> </v>
          </cell>
        </row>
        <row r="4365"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 t="str">
            <v xml:space="preserve"> </v>
          </cell>
        </row>
        <row r="4366"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 t="str">
            <v xml:space="preserve"> </v>
          </cell>
        </row>
        <row r="4367"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 t="str">
            <v xml:space="preserve"> </v>
          </cell>
        </row>
        <row r="4368"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 t="str">
            <v xml:space="preserve"> </v>
          </cell>
        </row>
        <row r="4369"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 t="str">
            <v xml:space="preserve"> </v>
          </cell>
        </row>
        <row r="4370"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 t="str">
            <v xml:space="preserve"> </v>
          </cell>
        </row>
        <row r="4371"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 t="str">
            <v xml:space="preserve"> </v>
          </cell>
        </row>
        <row r="4372"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 t="str">
            <v xml:space="preserve"> </v>
          </cell>
        </row>
        <row r="4373"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 t="str">
            <v xml:space="preserve"> </v>
          </cell>
        </row>
        <row r="4374"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 t="str">
            <v xml:space="preserve"> </v>
          </cell>
        </row>
        <row r="4375"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 t="str">
            <v xml:space="preserve"> </v>
          </cell>
        </row>
        <row r="4376"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 t="str">
            <v xml:space="preserve"> </v>
          </cell>
        </row>
        <row r="4377"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 t="str">
            <v xml:space="preserve"> </v>
          </cell>
        </row>
        <row r="4378"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 t="str">
            <v xml:space="preserve"> </v>
          </cell>
        </row>
        <row r="4379"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 t="str">
            <v xml:space="preserve"> </v>
          </cell>
        </row>
        <row r="4380"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 t="str">
            <v xml:space="preserve"> </v>
          </cell>
        </row>
        <row r="4381"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 t="str">
            <v xml:space="preserve"> </v>
          </cell>
        </row>
        <row r="4382"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 t="str">
            <v xml:space="preserve"> </v>
          </cell>
        </row>
        <row r="4383"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 t="str">
            <v xml:space="preserve"> </v>
          </cell>
        </row>
        <row r="4384"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 t="str">
            <v xml:space="preserve"> </v>
          </cell>
        </row>
        <row r="4385"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 t="str">
            <v xml:space="preserve"> </v>
          </cell>
        </row>
        <row r="4386"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 t="str">
            <v xml:space="preserve"> </v>
          </cell>
        </row>
        <row r="4387"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 t="str">
            <v xml:space="preserve"> </v>
          </cell>
        </row>
        <row r="4388"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 t="str">
            <v xml:space="preserve"> </v>
          </cell>
        </row>
        <row r="4389"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 t="str">
            <v xml:space="preserve"> </v>
          </cell>
        </row>
        <row r="4390"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 t="str">
            <v xml:space="preserve"> </v>
          </cell>
        </row>
        <row r="4391"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 t="str">
            <v xml:space="preserve"> </v>
          </cell>
        </row>
        <row r="4392"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 t="str">
            <v xml:space="preserve"> </v>
          </cell>
        </row>
        <row r="4393"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 t="str">
            <v xml:space="preserve"> </v>
          </cell>
        </row>
        <row r="4394"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 t="str">
            <v xml:space="preserve"> </v>
          </cell>
        </row>
        <row r="4395"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 t="str">
            <v xml:space="preserve"> </v>
          </cell>
        </row>
        <row r="4396"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 t="str">
            <v xml:space="preserve"> </v>
          </cell>
        </row>
        <row r="4397"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 t="str">
            <v xml:space="preserve"> </v>
          </cell>
        </row>
        <row r="4398"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 t="str">
            <v xml:space="preserve"> </v>
          </cell>
        </row>
        <row r="4399"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 t="str">
            <v xml:space="preserve"> </v>
          </cell>
        </row>
        <row r="4400"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 t="str">
            <v xml:space="preserve"> </v>
          </cell>
        </row>
        <row r="4401"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 t="str">
            <v xml:space="preserve"> </v>
          </cell>
        </row>
        <row r="4402"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 t="str">
            <v xml:space="preserve"> </v>
          </cell>
        </row>
        <row r="4403"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 t="str">
            <v xml:space="preserve"> </v>
          </cell>
        </row>
        <row r="4404"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 t="str">
            <v xml:space="preserve"> </v>
          </cell>
        </row>
        <row r="4405"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 t="str">
            <v xml:space="preserve"> </v>
          </cell>
        </row>
        <row r="4406"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 t="str">
            <v xml:space="preserve"> </v>
          </cell>
        </row>
        <row r="4407"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 t="str">
            <v xml:space="preserve"> </v>
          </cell>
        </row>
        <row r="4408"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 t="str">
            <v xml:space="preserve"> </v>
          </cell>
        </row>
        <row r="4409"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 t="str">
            <v xml:space="preserve"> </v>
          </cell>
        </row>
        <row r="4410"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 t="str">
            <v xml:space="preserve"> </v>
          </cell>
        </row>
        <row r="4411"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 t="str">
            <v xml:space="preserve"> </v>
          </cell>
        </row>
        <row r="4412"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 t="str">
            <v xml:space="preserve"> </v>
          </cell>
        </row>
        <row r="4413"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 t="str">
            <v xml:space="preserve"> </v>
          </cell>
        </row>
        <row r="4414"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 t="str">
            <v xml:space="preserve"> </v>
          </cell>
        </row>
        <row r="4415"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 t="str">
            <v xml:space="preserve"> </v>
          </cell>
        </row>
        <row r="4416"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 t="str">
            <v xml:space="preserve"> </v>
          </cell>
        </row>
        <row r="4417"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 t="str">
            <v xml:space="preserve"> </v>
          </cell>
        </row>
        <row r="4418"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 t="str">
            <v xml:space="preserve"> </v>
          </cell>
        </row>
        <row r="4419"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 t="str">
            <v xml:space="preserve"> </v>
          </cell>
        </row>
        <row r="4420"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 t="str">
            <v xml:space="preserve"> </v>
          </cell>
        </row>
        <row r="4421"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 t="str">
            <v xml:space="preserve"> </v>
          </cell>
        </row>
        <row r="4422"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 t="str">
            <v xml:space="preserve"> </v>
          </cell>
        </row>
        <row r="4423"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 t="str">
            <v xml:space="preserve"> </v>
          </cell>
        </row>
        <row r="4424"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 t="str">
            <v xml:space="preserve"> </v>
          </cell>
        </row>
        <row r="4425"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 t="str">
            <v xml:space="preserve"> </v>
          </cell>
        </row>
        <row r="4426"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 t="str">
            <v xml:space="preserve"> </v>
          </cell>
        </row>
        <row r="4427"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 t="str">
            <v xml:space="preserve"> </v>
          </cell>
        </row>
        <row r="4428"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 t="str">
            <v xml:space="preserve"> </v>
          </cell>
        </row>
        <row r="4429"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 t="str">
            <v xml:space="preserve"> </v>
          </cell>
        </row>
        <row r="4430"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 t="str">
            <v xml:space="preserve"> </v>
          </cell>
        </row>
        <row r="4431"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 t="str">
            <v xml:space="preserve"> </v>
          </cell>
        </row>
        <row r="4432"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 t="str">
            <v xml:space="preserve"> </v>
          </cell>
        </row>
        <row r="4433"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 t="str">
            <v xml:space="preserve"> </v>
          </cell>
        </row>
        <row r="4434"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 t="str">
            <v xml:space="preserve"> </v>
          </cell>
        </row>
        <row r="4435"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 t="str">
            <v xml:space="preserve"> </v>
          </cell>
        </row>
        <row r="4436"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 t="str">
            <v xml:space="preserve"> </v>
          </cell>
        </row>
        <row r="4437"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 t="str">
            <v xml:space="preserve"> </v>
          </cell>
        </row>
        <row r="4438"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 t="str">
            <v xml:space="preserve"> </v>
          </cell>
        </row>
        <row r="4439"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 t="str">
            <v xml:space="preserve"> </v>
          </cell>
        </row>
        <row r="4440"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 t="str">
            <v xml:space="preserve"> </v>
          </cell>
        </row>
        <row r="4441"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 t="str">
            <v xml:space="preserve"> </v>
          </cell>
        </row>
        <row r="4442"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 t="str">
            <v xml:space="preserve"> </v>
          </cell>
        </row>
        <row r="4443"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 t="str">
            <v xml:space="preserve"> </v>
          </cell>
        </row>
        <row r="4444"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 t="str">
            <v xml:space="preserve"> </v>
          </cell>
        </row>
        <row r="4445"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 t="str">
            <v xml:space="preserve"> </v>
          </cell>
        </row>
        <row r="4446"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 t="str">
            <v xml:space="preserve"> </v>
          </cell>
        </row>
        <row r="4447"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 t="str">
            <v xml:space="preserve"> </v>
          </cell>
        </row>
        <row r="4448"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 t="str">
            <v xml:space="preserve"> </v>
          </cell>
        </row>
        <row r="4449"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 t="str">
            <v xml:space="preserve"> </v>
          </cell>
        </row>
        <row r="4450"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 t="str">
            <v xml:space="preserve"> </v>
          </cell>
        </row>
        <row r="4451"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 t="str">
            <v xml:space="preserve"> </v>
          </cell>
        </row>
        <row r="4452"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 t="str">
            <v xml:space="preserve"> </v>
          </cell>
        </row>
        <row r="4453"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 t="str">
            <v xml:space="preserve"> </v>
          </cell>
        </row>
        <row r="4454"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 t="str">
            <v xml:space="preserve"> </v>
          </cell>
        </row>
        <row r="4455"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 t="str">
            <v xml:space="preserve"> </v>
          </cell>
        </row>
        <row r="4456"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 t="str">
            <v xml:space="preserve"> </v>
          </cell>
        </row>
        <row r="4457"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 t="str">
            <v xml:space="preserve"> </v>
          </cell>
        </row>
        <row r="4458"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 t="str">
            <v xml:space="preserve"> </v>
          </cell>
        </row>
        <row r="4459"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 t="str">
            <v xml:space="preserve"> </v>
          </cell>
        </row>
        <row r="4460"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 t="str">
            <v xml:space="preserve"> </v>
          </cell>
        </row>
        <row r="4461"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 t="str">
            <v xml:space="preserve"> </v>
          </cell>
        </row>
        <row r="4462"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 t="str">
            <v xml:space="preserve"> </v>
          </cell>
        </row>
        <row r="4463"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 t="str">
            <v xml:space="preserve"> </v>
          </cell>
        </row>
        <row r="4464"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 t="str">
            <v xml:space="preserve"> </v>
          </cell>
        </row>
        <row r="4465"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 t="str">
            <v xml:space="preserve"> </v>
          </cell>
        </row>
        <row r="4466"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 t="str">
            <v xml:space="preserve"> </v>
          </cell>
        </row>
        <row r="4467"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 t="str">
            <v xml:space="preserve"> </v>
          </cell>
        </row>
        <row r="4468"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 t="str">
            <v xml:space="preserve"> </v>
          </cell>
        </row>
        <row r="4469"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 t="str">
            <v xml:space="preserve"> </v>
          </cell>
        </row>
        <row r="4470"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 t="str">
            <v xml:space="preserve"> </v>
          </cell>
        </row>
        <row r="4471"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 t="str">
            <v xml:space="preserve"> </v>
          </cell>
        </row>
        <row r="4472"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 t="str">
            <v xml:space="preserve"> </v>
          </cell>
        </row>
        <row r="4473"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 t="str">
            <v xml:space="preserve"> </v>
          </cell>
        </row>
        <row r="4474"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 t="str">
            <v xml:space="preserve"> </v>
          </cell>
        </row>
        <row r="4475"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 t="str">
            <v xml:space="preserve"> </v>
          </cell>
        </row>
        <row r="4476"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 t="str">
            <v xml:space="preserve"> </v>
          </cell>
        </row>
        <row r="4477"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 t="str">
            <v xml:space="preserve"> </v>
          </cell>
        </row>
        <row r="4478"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 t="str">
            <v xml:space="preserve"> </v>
          </cell>
        </row>
        <row r="4479"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 t="str">
            <v xml:space="preserve"> </v>
          </cell>
        </row>
        <row r="4480"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 t="str">
            <v xml:space="preserve"> </v>
          </cell>
        </row>
        <row r="4481"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 t="str">
            <v xml:space="preserve"> </v>
          </cell>
        </row>
        <row r="4482"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 t="str">
            <v xml:space="preserve"> </v>
          </cell>
        </row>
        <row r="4483"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 t="str">
            <v xml:space="preserve"> </v>
          </cell>
        </row>
        <row r="4484"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 t="str">
            <v xml:space="preserve"> </v>
          </cell>
        </row>
        <row r="4485"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 t="str">
            <v xml:space="preserve"> </v>
          </cell>
        </row>
        <row r="4486"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 t="str">
            <v xml:space="preserve"> </v>
          </cell>
        </row>
        <row r="4487"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 t="str">
            <v xml:space="preserve"> </v>
          </cell>
        </row>
        <row r="4488"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 t="str">
            <v xml:space="preserve"> </v>
          </cell>
        </row>
        <row r="4489"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 t="str">
            <v xml:space="preserve"> </v>
          </cell>
        </row>
        <row r="4490"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 t="str">
            <v xml:space="preserve"> </v>
          </cell>
        </row>
        <row r="4491"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 t="str">
            <v xml:space="preserve"> </v>
          </cell>
        </row>
        <row r="4492"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 t="str">
            <v xml:space="preserve"> </v>
          </cell>
        </row>
        <row r="4493"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 t="str">
            <v xml:space="preserve"> </v>
          </cell>
        </row>
        <row r="4494"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 t="str">
            <v xml:space="preserve"> </v>
          </cell>
        </row>
        <row r="4495"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 t="str">
            <v xml:space="preserve"> </v>
          </cell>
        </row>
        <row r="4496"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 t="str">
            <v xml:space="preserve"> </v>
          </cell>
        </row>
        <row r="4497"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 t="str">
            <v xml:space="preserve"> </v>
          </cell>
        </row>
        <row r="4498"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 t="str">
            <v xml:space="preserve"> </v>
          </cell>
        </row>
        <row r="4499"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 t="str">
            <v xml:space="preserve"> </v>
          </cell>
        </row>
        <row r="4500"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 t="str">
            <v xml:space="preserve"> </v>
          </cell>
        </row>
        <row r="4501"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 t="str">
            <v xml:space="preserve"> </v>
          </cell>
        </row>
        <row r="4502"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 t="str">
            <v xml:space="preserve"> </v>
          </cell>
        </row>
        <row r="4503"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 t="str">
            <v xml:space="preserve"> </v>
          </cell>
        </row>
        <row r="4504"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 t="str">
            <v xml:space="preserve"> </v>
          </cell>
        </row>
        <row r="4505"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 t="str">
            <v xml:space="preserve"> </v>
          </cell>
        </row>
        <row r="4506"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 t="str">
            <v xml:space="preserve"> </v>
          </cell>
        </row>
        <row r="4507"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 t="str">
            <v xml:space="preserve"> </v>
          </cell>
        </row>
        <row r="4508"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 t="str">
            <v xml:space="preserve"> </v>
          </cell>
        </row>
        <row r="4509"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 t="str">
            <v xml:space="preserve"> </v>
          </cell>
        </row>
        <row r="4510"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 t="str">
            <v xml:space="preserve"> </v>
          </cell>
        </row>
        <row r="4511"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 t="str">
            <v xml:space="preserve"> </v>
          </cell>
        </row>
        <row r="4512"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 t="str">
            <v xml:space="preserve"> </v>
          </cell>
        </row>
        <row r="4513"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 t="str">
            <v xml:space="preserve"> </v>
          </cell>
        </row>
        <row r="4514"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 t="str">
            <v xml:space="preserve"> </v>
          </cell>
        </row>
        <row r="4515"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 t="str">
            <v xml:space="preserve"> </v>
          </cell>
        </row>
        <row r="4516"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 t="str">
            <v xml:space="preserve"> </v>
          </cell>
        </row>
        <row r="4517"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 t="str">
            <v xml:space="preserve"> </v>
          </cell>
        </row>
        <row r="4518"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 t="str">
            <v xml:space="preserve"> </v>
          </cell>
        </row>
        <row r="4519"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 t="str">
            <v xml:space="preserve"> </v>
          </cell>
        </row>
        <row r="4520"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 t="str">
            <v xml:space="preserve"> </v>
          </cell>
        </row>
        <row r="4521"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 t="str">
            <v xml:space="preserve"> </v>
          </cell>
        </row>
        <row r="4522"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 t="str">
            <v xml:space="preserve"> </v>
          </cell>
        </row>
        <row r="4523"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 t="str">
            <v xml:space="preserve"> </v>
          </cell>
        </row>
        <row r="4524"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 t="str">
            <v xml:space="preserve"> </v>
          </cell>
        </row>
        <row r="4525"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 t="str">
            <v xml:space="preserve"> </v>
          </cell>
        </row>
        <row r="4526"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 t="str">
            <v xml:space="preserve"> </v>
          </cell>
        </row>
        <row r="4527"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 t="str">
            <v xml:space="preserve"> </v>
          </cell>
        </row>
        <row r="4528"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 t="str">
            <v xml:space="preserve"> </v>
          </cell>
        </row>
        <row r="4529"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 t="str">
            <v xml:space="preserve"> </v>
          </cell>
        </row>
        <row r="4530"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 t="str">
            <v xml:space="preserve"> </v>
          </cell>
        </row>
        <row r="4531"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 t="str">
            <v xml:space="preserve"> </v>
          </cell>
        </row>
        <row r="4532"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 t="str">
            <v xml:space="preserve"> </v>
          </cell>
        </row>
        <row r="4533"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 t="str">
            <v xml:space="preserve"> </v>
          </cell>
        </row>
        <row r="4534"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 t="str">
            <v xml:space="preserve"> </v>
          </cell>
        </row>
        <row r="4535"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 t="str">
            <v xml:space="preserve"> </v>
          </cell>
        </row>
        <row r="4536"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 t="str">
            <v xml:space="preserve"> </v>
          </cell>
        </row>
        <row r="4537"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 t="str">
            <v xml:space="preserve"> </v>
          </cell>
        </row>
        <row r="4538"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 t="str">
            <v xml:space="preserve"> </v>
          </cell>
        </row>
        <row r="4539"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 t="str">
            <v xml:space="preserve"> </v>
          </cell>
        </row>
        <row r="4540"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 t="str">
            <v xml:space="preserve"> </v>
          </cell>
        </row>
        <row r="4541"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 t="str">
            <v xml:space="preserve"> </v>
          </cell>
        </row>
        <row r="4542"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 t="str">
            <v xml:space="preserve"> </v>
          </cell>
        </row>
        <row r="4543"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 t="str">
            <v xml:space="preserve"> </v>
          </cell>
        </row>
        <row r="4544"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 t="str">
            <v xml:space="preserve"> </v>
          </cell>
        </row>
        <row r="4545"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 t="str">
            <v xml:space="preserve"> </v>
          </cell>
        </row>
        <row r="4546"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 t="str">
            <v xml:space="preserve"> </v>
          </cell>
        </row>
        <row r="4547"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 t="str">
            <v xml:space="preserve"> </v>
          </cell>
        </row>
        <row r="4548"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 t="str">
            <v xml:space="preserve"> </v>
          </cell>
        </row>
        <row r="4549"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 t="str">
            <v xml:space="preserve"> </v>
          </cell>
        </row>
        <row r="4550"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 t="str">
            <v xml:space="preserve"> </v>
          </cell>
        </row>
        <row r="4551"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 t="str">
            <v xml:space="preserve"> </v>
          </cell>
        </row>
        <row r="4552"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 t="str">
            <v xml:space="preserve"> </v>
          </cell>
        </row>
        <row r="4553"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 t="str">
            <v xml:space="preserve"> </v>
          </cell>
        </row>
        <row r="4554"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 t="str">
            <v xml:space="preserve"> </v>
          </cell>
        </row>
        <row r="4555"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 t="str">
            <v xml:space="preserve"> </v>
          </cell>
        </row>
        <row r="4556"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 t="str">
            <v xml:space="preserve"> </v>
          </cell>
        </row>
        <row r="4557"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 t="str">
            <v xml:space="preserve"> </v>
          </cell>
        </row>
        <row r="4558"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 t="str">
            <v xml:space="preserve"> </v>
          </cell>
        </row>
        <row r="4559"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 t="str">
            <v xml:space="preserve"> </v>
          </cell>
        </row>
        <row r="4560"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 t="str">
            <v xml:space="preserve"> </v>
          </cell>
        </row>
        <row r="4561"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 t="str">
            <v xml:space="preserve"> </v>
          </cell>
        </row>
        <row r="4562"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 t="str">
            <v xml:space="preserve"> </v>
          </cell>
        </row>
        <row r="4563"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 t="str">
            <v xml:space="preserve"> </v>
          </cell>
        </row>
        <row r="4564"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 t="str">
            <v xml:space="preserve"> </v>
          </cell>
        </row>
        <row r="4565"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 t="str">
            <v xml:space="preserve"> </v>
          </cell>
        </row>
        <row r="4566"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 t="str">
            <v xml:space="preserve"> </v>
          </cell>
        </row>
        <row r="4567"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 t="str">
            <v xml:space="preserve"> </v>
          </cell>
        </row>
        <row r="4568"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 t="str">
            <v xml:space="preserve"> </v>
          </cell>
        </row>
        <row r="4569"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 t="str">
            <v xml:space="preserve"> </v>
          </cell>
        </row>
        <row r="4570"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 t="str">
            <v xml:space="preserve"> </v>
          </cell>
        </row>
        <row r="4571"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 t="str">
            <v xml:space="preserve"> </v>
          </cell>
        </row>
        <row r="4572"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 t="str">
            <v xml:space="preserve"> </v>
          </cell>
        </row>
        <row r="4573"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 t="str">
            <v xml:space="preserve"> </v>
          </cell>
        </row>
        <row r="4574"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 t="str">
            <v xml:space="preserve"> </v>
          </cell>
        </row>
        <row r="4575"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 t="str">
            <v xml:space="preserve"> </v>
          </cell>
        </row>
        <row r="4576"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 t="str">
            <v xml:space="preserve"> </v>
          </cell>
        </row>
        <row r="4577"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 t="str">
            <v xml:space="preserve"> </v>
          </cell>
        </row>
        <row r="4578"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 t="str">
            <v xml:space="preserve"> </v>
          </cell>
        </row>
        <row r="4579"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 t="str">
            <v xml:space="preserve"> </v>
          </cell>
        </row>
        <row r="4580"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 t="str">
            <v xml:space="preserve"> </v>
          </cell>
        </row>
        <row r="4581"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 t="str">
            <v xml:space="preserve"> </v>
          </cell>
        </row>
        <row r="4582"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 t="str">
            <v xml:space="preserve"> </v>
          </cell>
        </row>
        <row r="4583"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 t="str">
            <v xml:space="preserve"> </v>
          </cell>
        </row>
        <row r="4584"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 t="str">
            <v xml:space="preserve"> </v>
          </cell>
        </row>
        <row r="4585"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 t="str">
            <v xml:space="preserve"> </v>
          </cell>
        </row>
        <row r="4586"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 t="str">
            <v xml:space="preserve"> </v>
          </cell>
        </row>
        <row r="4587"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 t="str">
            <v xml:space="preserve"> </v>
          </cell>
        </row>
        <row r="4588"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 t="str">
            <v xml:space="preserve"> </v>
          </cell>
        </row>
        <row r="4589"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 t="str">
            <v xml:space="preserve"> </v>
          </cell>
        </row>
        <row r="4590"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 t="str">
            <v xml:space="preserve"> </v>
          </cell>
        </row>
        <row r="4591"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 t="str">
            <v xml:space="preserve"> </v>
          </cell>
        </row>
        <row r="4592"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 t="str">
            <v xml:space="preserve"> </v>
          </cell>
        </row>
        <row r="4593"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 t="str">
            <v xml:space="preserve"> </v>
          </cell>
        </row>
        <row r="4594"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 t="str">
            <v xml:space="preserve"> </v>
          </cell>
        </row>
        <row r="4595"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 t="str">
            <v xml:space="preserve"> </v>
          </cell>
        </row>
        <row r="4596"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 t="str">
            <v xml:space="preserve"> </v>
          </cell>
        </row>
        <row r="4597"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 t="str">
            <v xml:space="preserve"> </v>
          </cell>
        </row>
        <row r="4598"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 t="str">
            <v xml:space="preserve"> </v>
          </cell>
        </row>
        <row r="4599"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 t="str">
            <v xml:space="preserve"> </v>
          </cell>
        </row>
        <row r="4600"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 t="str">
            <v xml:space="preserve"> </v>
          </cell>
        </row>
        <row r="4601"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 t="str">
            <v xml:space="preserve"> </v>
          </cell>
        </row>
        <row r="4602"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 t="str">
            <v xml:space="preserve"> </v>
          </cell>
        </row>
        <row r="4603"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 t="str">
            <v xml:space="preserve"> </v>
          </cell>
        </row>
        <row r="4604"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 t="str">
            <v xml:space="preserve"> </v>
          </cell>
        </row>
        <row r="4605"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 t="str">
            <v xml:space="preserve"> </v>
          </cell>
        </row>
        <row r="4606"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 t="str">
            <v xml:space="preserve"> </v>
          </cell>
        </row>
        <row r="4607"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 t="str">
            <v xml:space="preserve"> </v>
          </cell>
        </row>
        <row r="4608"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 t="str">
            <v xml:space="preserve"> </v>
          </cell>
        </row>
        <row r="4609"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 t="str">
            <v xml:space="preserve"> </v>
          </cell>
        </row>
        <row r="4610"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 t="str">
            <v xml:space="preserve"> </v>
          </cell>
        </row>
        <row r="4611"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 t="str">
            <v xml:space="preserve"> </v>
          </cell>
        </row>
        <row r="4612"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 t="str">
            <v xml:space="preserve"> </v>
          </cell>
        </row>
        <row r="4613"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 t="str">
            <v xml:space="preserve"> </v>
          </cell>
        </row>
        <row r="4614"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 t="str">
            <v xml:space="preserve"> </v>
          </cell>
        </row>
        <row r="4615"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 t="str">
            <v xml:space="preserve"> </v>
          </cell>
        </row>
        <row r="4616"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 t="str">
            <v xml:space="preserve"> </v>
          </cell>
        </row>
        <row r="4617"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 t="str">
            <v xml:space="preserve"> </v>
          </cell>
        </row>
        <row r="4618"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 t="str">
            <v xml:space="preserve"> </v>
          </cell>
        </row>
        <row r="4619"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 t="str">
            <v xml:space="preserve"> </v>
          </cell>
        </row>
        <row r="4620"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 t="str">
            <v xml:space="preserve"> </v>
          </cell>
        </row>
        <row r="4621"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 t="str">
            <v xml:space="preserve"> </v>
          </cell>
        </row>
        <row r="4622"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 t="str">
            <v xml:space="preserve"> </v>
          </cell>
        </row>
        <row r="4623"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 t="str">
            <v xml:space="preserve"> </v>
          </cell>
        </row>
        <row r="4624"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 t="str">
            <v xml:space="preserve"> </v>
          </cell>
        </row>
        <row r="4625"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 t="str">
            <v xml:space="preserve"> </v>
          </cell>
        </row>
        <row r="4626"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 t="str">
            <v xml:space="preserve"> </v>
          </cell>
        </row>
        <row r="4627"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 t="str">
            <v xml:space="preserve"> </v>
          </cell>
        </row>
        <row r="4628"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 t="str">
            <v xml:space="preserve"> </v>
          </cell>
        </row>
        <row r="4629"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 t="str">
            <v xml:space="preserve"> </v>
          </cell>
        </row>
        <row r="4630"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 t="str">
            <v xml:space="preserve"> </v>
          </cell>
        </row>
        <row r="4631"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 t="str">
            <v xml:space="preserve"> </v>
          </cell>
        </row>
        <row r="4632"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 t="str">
            <v xml:space="preserve"> </v>
          </cell>
        </row>
        <row r="4633"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 t="str">
            <v xml:space="preserve"> </v>
          </cell>
        </row>
        <row r="4634"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 t="str">
            <v xml:space="preserve"> </v>
          </cell>
        </row>
        <row r="4635"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 t="str">
            <v xml:space="preserve"> </v>
          </cell>
        </row>
        <row r="4636"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 t="str">
            <v xml:space="preserve"> </v>
          </cell>
        </row>
        <row r="4637"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 t="str">
            <v xml:space="preserve"> </v>
          </cell>
        </row>
        <row r="4638"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 t="str">
            <v xml:space="preserve"> </v>
          </cell>
        </row>
        <row r="4639"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 t="str">
            <v xml:space="preserve"> </v>
          </cell>
        </row>
        <row r="4640"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 t="str">
            <v xml:space="preserve"> </v>
          </cell>
        </row>
        <row r="4641"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 t="str">
            <v xml:space="preserve"> </v>
          </cell>
        </row>
        <row r="4642"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 t="str">
            <v xml:space="preserve"> </v>
          </cell>
        </row>
        <row r="4643"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 t="str">
            <v xml:space="preserve"> </v>
          </cell>
        </row>
        <row r="4644"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 t="str">
            <v xml:space="preserve"> </v>
          </cell>
        </row>
        <row r="4645"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 t="str">
            <v xml:space="preserve"> </v>
          </cell>
        </row>
        <row r="4646"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 t="str">
            <v xml:space="preserve"> </v>
          </cell>
        </row>
        <row r="4647"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 t="str">
            <v xml:space="preserve"> </v>
          </cell>
        </row>
        <row r="4648"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 t="str">
            <v xml:space="preserve"> </v>
          </cell>
        </row>
        <row r="4649"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 t="str">
            <v xml:space="preserve"> </v>
          </cell>
        </row>
        <row r="4650"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 t="str">
            <v xml:space="preserve"> </v>
          </cell>
        </row>
        <row r="4651"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 t="str">
            <v xml:space="preserve"> </v>
          </cell>
        </row>
        <row r="4652"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 t="str">
            <v xml:space="preserve"> </v>
          </cell>
        </row>
        <row r="4653"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 t="str">
            <v xml:space="preserve"> </v>
          </cell>
        </row>
        <row r="4654"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 t="str">
            <v xml:space="preserve"> </v>
          </cell>
        </row>
        <row r="4655"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 t="str">
            <v xml:space="preserve"> </v>
          </cell>
        </row>
        <row r="4656"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 t="str">
            <v xml:space="preserve"> </v>
          </cell>
        </row>
        <row r="4657"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 t="str">
            <v xml:space="preserve"> </v>
          </cell>
        </row>
        <row r="4658"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 t="str">
            <v xml:space="preserve"> </v>
          </cell>
        </row>
        <row r="4659"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 t="str">
            <v xml:space="preserve"> </v>
          </cell>
        </row>
        <row r="4660"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 t="str">
            <v xml:space="preserve"> </v>
          </cell>
        </row>
        <row r="4661"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 t="str">
            <v xml:space="preserve"> </v>
          </cell>
        </row>
        <row r="4662"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 t="str">
            <v xml:space="preserve"> </v>
          </cell>
        </row>
        <row r="4663"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 t="str">
            <v xml:space="preserve"> </v>
          </cell>
        </row>
        <row r="4664"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 t="str">
            <v xml:space="preserve"> </v>
          </cell>
        </row>
        <row r="4665"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 t="str">
            <v xml:space="preserve"> </v>
          </cell>
        </row>
        <row r="4666"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 t="str">
            <v xml:space="preserve"> </v>
          </cell>
        </row>
        <row r="4667"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 t="str">
            <v xml:space="preserve"> </v>
          </cell>
        </row>
        <row r="4668"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 t="str">
            <v xml:space="preserve"> </v>
          </cell>
        </row>
        <row r="4669"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 t="str">
            <v xml:space="preserve"> </v>
          </cell>
        </row>
        <row r="4670"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 t="str">
            <v xml:space="preserve"> </v>
          </cell>
        </row>
        <row r="4671"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 t="str">
            <v xml:space="preserve"> </v>
          </cell>
        </row>
        <row r="4672"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 t="str">
            <v xml:space="preserve"> </v>
          </cell>
        </row>
        <row r="4673"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 t="str">
            <v xml:space="preserve"> </v>
          </cell>
        </row>
        <row r="4674"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 t="str">
            <v xml:space="preserve"> </v>
          </cell>
        </row>
        <row r="4675"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 t="str">
            <v xml:space="preserve"> </v>
          </cell>
        </row>
        <row r="4676"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 t="str">
            <v xml:space="preserve"> </v>
          </cell>
        </row>
        <row r="4677"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 t="str">
            <v xml:space="preserve"> </v>
          </cell>
        </row>
        <row r="4678"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 t="str">
            <v xml:space="preserve"> </v>
          </cell>
        </row>
        <row r="4679"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 t="str">
            <v xml:space="preserve"> </v>
          </cell>
        </row>
        <row r="4680"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 t="str">
            <v xml:space="preserve"> </v>
          </cell>
        </row>
        <row r="4681"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 t="str">
            <v xml:space="preserve"> </v>
          </cell>
        </row>
        <row r="4682"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 t="str">
            <v xml:space="preserve"> </v>
          </cell>
        </row>
        <row r="4683"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 t="str">
            <v xml:space="preserve"> </v>
          </cell>
        </row>
        <row r="4684"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 t="str">
            <v xml:space="preserve"> </v>
          </cell>
        </row>
        <row r="4685"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 t="str">
            <v xml:space="preserve"> </v>
          </cell>
        </row>
        <row r="4686"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 t="str">
            <v xml:space="preserve"> </v>
          </cell>
        </row>
        <row r="4687"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 t="str">
            <v xml:space="preserve"> </v>
          </cell>
        </row>
        <row r="4688"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 t="str">
            <v xml:space="preserve"> </v>
          </cell>
        </row>
        <row r="4689"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 t="str">
            <v xml:space="preserve"> </v>
          </cell>
        </row>
        <row r="4690"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 t="str">
            <v xml:space="preserve"> </v>
          </cell>
        </row>
        <row r="4691"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 t="str">
            <v xml:space="preserve"> </v>
          </cell>
        </row>
        <row r="4692"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 t="str">
            <v xml:space="preserve"> </v>
          </cell>
        </row>
        <row r="4693"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 t="str">
            <v xml:space="preserve"> </v>
          </cell>
        </row>
        <row r="4694"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 t="str">
            <v xml:space="preserve"> </v>
          </cell>
        </row>
        <row r="4695"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 t="str">
            <v xml:space="preserve"> </v>
          </cell>
        </row>
        <row r="4696"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 t="str">
            <v xml:space="preserve"> </v>
          </cell>
        </row>
        <row r="4697"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 t="str">
            <v xml:space="preserve"> </v>
          </cell>
        </row>
        <row r="4698"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 t="str">
            <v xml:space="preserve"> </v>
          </cell>
        </row>
        <row r="4699"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 t="str">
            <v xml:space="preserve"> </v>
          </cell>
        </row>
        <row r="4700"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 t="str">
            <v xml:space="preserve"> </v>
          </cell>
        </row>
        <row r="4701"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 t="str">
            <v xml:space="preserve"> </v>
          </cell>
        </row>
        <row r="4702"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 t="str">
            <v xml:space="preserve"> </v>
          </cell>
        </row>
        <row r="4703"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 t="str">
            <v xml:space="preserve"> </v>
          </cell>
        </row>
        <row r="4704"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 t="str">
            <v xml:space="preserve"> </v>
          </cell>
        </row>
        <row r="4705"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 t="str">
            <v xml:space="preserve"> </v>
          </cell>
        </row>
        <row r="4706"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 t="str">
            <v xml:space="preserve"> </v>
          </cell>
        </row>
        <row r="4707"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 t="str">
            <v xml:space="preserve"> </v>
          </cell>
        </row>
        <row r="4708"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 t="str">
            <v xml:space="preserve"> </v>
          </cell>
        </row>
        <row r="4709"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 t="str">
            <v xml:space="preserve"> </v>
          </cell>
        </row>
        <row r="4710"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 t="str">
            <v xml:space="preserve"> </v>
          </cell>
        </row>
        <row r="4711"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 t="str">
            <v xml:space="preserve"> </v>
          </cell>
        </row>
        <row r="4712"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 t="str">
            <v xml:space="preserve"> </v>
          </cell>
        </row>
        <row r="4713"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 t="str">
            <v xml:space="preserve"> </v>
          </cell>
        </row>
        <row r="4714"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 t="str">
            <v xml:space="preserve"> </v>
          </cell>
        </row>
        <row r="4715"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 t="str">
            <v xml:space="preserve"> </v>
          </cell>
        </row>
        <row r="4716"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 t="str">
            <v xml:space="preserve"> </v>
          </cell>
        </row>
        <row r="4717"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 t="str">
            <v xml:space="preserve"> </v>
          </cell>
        </row>
        <row r="4718"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 t="str">
            <v xml:space="preserve"> </v>
          </cell>
        </row>
        <row r="4719"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 t="str">
            <v xml:space="preserve"> </v>
          </cell>
        </row>
        <row r="4720"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 t="str">
            <v xml:space="preserve"> </v>
          </cell>
        </row>
        <row r="4721"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 t="str">
            <v xml:space="preserve"> </v>
          </cell>
        </row>
        <row r="4722"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 t="str">
            <v xml:space="preserve"> </v>
          </cell>
        </row>
        <row r="4723"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 t="str">
            <v xml:space="preserve"> </v>
          </cell>
        </row>
        <row r="4724"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 t="str">
            <v xml:space="preserve"> </v>
          </cell>
        </row>
        <row r="4725"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 t="str">
            <v xml:space="preserve"> </v>
          </cell>
        </row>
        <row r="4726"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 t="str">
            <v xml:space="preserve"> </v>
          </cell>
        </row>
        <row r="4727"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 t="str">
            <v xml:space="preserve"> </v>
          </cell>
        </row>
        <row r="4728"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 t="str">
            <v xml:space="preserve"> </v>
          </cell>
        </row>
        <row r="4729"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 t="str">
            <v xml:space="preserve"> </v>
          </cell>
        </row>
        <row r="4730"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 t="str">
            <v xml:space="preserve"> </v>
          </cell>
        </row>
        <row r="4731"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 t="str">
            <v xml:space="preserve"> </v>
          </cell>
        </row>
        <row r="4732"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 t="str">
            <v xml:space="preserve"> </v>
          </cell>
        </row>
        <row r="4733"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 t="str">
            <v xml:space="preserve"> </v>
          </cell>
        </row>
        <row r="4734"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 t="str">
            <v xml:space="preserve"> </v>
          </cell>
        </row>
        <row r="4735"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 t="str">
            <v xml:space="preserve"> </v>
          </cell>
        </row>
        <row r="4736"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 t="str">
            <v xml:space="preserve"> </v>
          </cell>
        </row>
        <row r="4737"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 t="str">
            <v xml:space="preserve"> </v>
          </cell>
        </row>
        <row r="4738"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 t="str">
            <v xml:space="preserve"> </v>
          </cell>
        </row>
        <row r="4739"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 t="str">
            <v xml:space="preserve"> </v>
          </cell>
        </row>
        <row r="4740"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 t="str">
            <v xml:space="preserve"> </v>
          </cell>
        </row>
        <row r="4741"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 t="str">
            <v xml:space="preserve"> </v>
          </cell>
        </row>
        <row r="4742"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 t="str">
            <v xml:space="preserve"> </v>
          </cell>
        </row>
        <row r="4743"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 t="str">
            <v xml:space="preserve"> </v>
          </cell>
        </row>
        <row r="4744"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 t="str">
            <v xml:space="preserve"> </v>
          </cell>
        </row>
        <row r="4745"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 t="str">
            <v xml:space="preserve"> </v>
          </cell>
        </row>
        <row r="4746"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 t="str">
            <v xml:space="preserve"> </v>
          </cell>
        </row>
        <row r="4747"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 t="str">
            <v xml:space="preserve"> </v>
          </cell>
        </row>
        <row r="4748"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 t="str">
            <v xml:space="preserve"> </v>
          </cell>
        </row>
        <row r="4749"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 t="str">
            <v xml:space="preserve"> </v>
          </cell>
        </row>
        <row r="4750"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 t="str">
            <v xml:space="preserve"> </v>
          </cell>
        </row>
        <row r="4751"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 t="str">
            <v xml:space="preserve"> </v>
          </cell>
        </row>
        <row r="4752"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 t="str">
            <v xml:space="preserve"> </v>
          </cell>
        </row>
        <row r="4753"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 t="str">
            <v xml:space="preserve"> </v>
          </cell>
        </row>
        <row r="4754"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 t="str">
            <v xml:space="preserve"> </v>
          </cell>
        </row>
        <row r="4755"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 t="str">
            <v xml:space="preserve"> </v>
          </cell>
        </row>
        <row r="4756"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 t="str">
            <v xml:space="preserve"> </v>
          </cell>
        </row>
        <row r="4757"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 t="str">
            <v xml:space="preserve"> </v>
          </cell>
        </row>
        <row r="4758"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 t="str">
            <v xml:space="preserve"> </v>
          </cell>
        </row>
        <row r="4759"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 t="str">
            <v xml:space="preserve"> </v>
          </cell>
        </row>
        <row r="4760"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 t="str">
            <v xml:space="preserve"> </v>
          </cell>
        </row>
        <row r="4761"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 t="str">
            <v xml:space="preserve"> </v>
          </cell>
        </row>
        <row r="4762"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 t="str">
            <v xml:space="preserve"> </v>
          </cell>
        </row>
        <row r="4763"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 t="str">
            <v xml:space="preserve"> </v>
          </cell>
        </row>
        <row r="4764"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 t="str">
            <v xml:space="preserve"> </v>
          </cell>
        </row>
        <row r="4765"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 t="str">
            <v xml:space="preserve"> </v>
          </cell>
        </row>
        <row r="4766"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 t="str">
            <v xml:space="preserve"> </v>
          </cell>
        </row>
        <row r="4767"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 t="str">
            <v xml:space="preserve"> </v>
          </cell>
        </row>
        <row r="4768"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 t="str">
            <v xml:space="preserve"> </v>
          </cell>
        </row>
        <row r="4769"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 t="str">
            <v xml:space="preserve"> </v>
          </cell>
        </row>
        <row r="4770"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 t="str">
            <v xml:space="preserve"> </v>
          </cell>
        </row>
        <row r="4771"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 t="str">
            <v xml:space="preserve"> </v>
          </cell>
        </row>
        <row r="4772"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 t="str">
            <v xml:space="preserve"> </v>
          </cell>
        </row>
        <row r="4773"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 t="str">
            <v xml:space="preserve"> </v>
          </cell>
        </row>
        <row r="4774"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 t="str">
            <v xml:space="preserve"> </v>
          </cell>
        </row>
        <row r="4775"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 t="str">
            <v xml:space="preserve"> </v>
          </cell>
        </row>
        <row r="4776"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 t="str">
            <v xml:space="preserve"> </v>
          </cell>
        </row>
        <row r="4777"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 t="str">
            <v xml:space="preserve"> </v>
          </cell>
        </row>
        <row r="4778"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 t="str">
            <v xml:space="preserve"> </v>
          </cell>
        </row>
        <row r="4779"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 t="str">
            <v xml:space="preserve"> </v>
          </cell>
        </row>
        <row r="4780"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 t="str">
            <v xml:space="preserve"> </v>
          </cell>
        </row>
        <row r="4781"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 t="str">
            <v xml:space="preserve"> </v>
          </cell>
        </row>
        <row r="4782"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 t="str">
            <v xml:space="preserve"> </v>
          </cell>
        </row>
        <row r="4783"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 t="str">
            <v xml:space="preserve"> </v>
          </cell>
        </row>
        <row r="4784"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 t="str">
            <v xml:space="preserve"> </v>
          </cell>
        </row>
        <row r="4785"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 t="str">
            <v xml:space="preserve"> </v>
          </cell>
        </row>
        <row r="4786"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 t="str">
            <v xml:space="preserve"> </v>
          </cell>
        </row>
        <row r="4787"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 t="str">
            <v xml:space="preserve"> </v>
          </cell>
        </row>
        <row r="4788"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 t="str">
            <v xml:space="preserve"> </v>
          </cell>
        </row>
        <row r="4789"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 t="str">
            <v xml:space="preserve"> </v>
          </cell>
        </row>
        <row r="4790"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 t="str">
            <v xml:space="preserve"> </v>
          </cell>
        </row>
        <row r="4791"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 t="str">
            <v xml:space="preserve"> </v>
          </cell>
        </row>
        <row r="4792"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 t="str">
            <v xml:space="preserve"> </v>
          </cell>
        </row>
        <row r="4793"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 t="str">
            <v xml:space="preserve"> </v>
          </cell>
        </row>
        <row r="4794"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 t="str">
            <v xml:space="preserve"> </v>
          </cell>
        </row>
        <row r="4795"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 t="str">
            <v xml:space="preserve"> </v>
          </cell>
        </row>
        <row r="4796"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 t="str">
            <v xml:space="preserve"> </v>
          </cell>
        </row>
        <row r="4797"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 t="str">
            <v xml:space="preserve"> </v>
          </cell>
        </row>
        <row r="4798"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 t="str">
            <v xml:space="preserve"> </v>
          </cell>
        </row>
        <row r="4799"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 t="str">
            <v xml:space="preserve"> </v>
          </cell>
        </row>
        <row r="4800"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 t="str">
            <v xml:space="preserve"> </v>
          </cell>
        </row>
        <row r="4801"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 t="str">
            <v xml:space="preserve"> </v>
          </cell>
        </row>
        <row r="4802"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 t="str">
            <v xml:space="preserve"> </v>
          </cell>
        </row>
        <row r="4803"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 t="str">
            <v xml:space="preserve"> </v>
          </cell>
        </row>
        <row r="4804"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 t="str">
            <v xml:space="preserve"> </v>
          </cell>
        </row>
        <row r="4805"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 t="str">
            <v xml:space="preserve"> </v>
          </cell>
        </row>
        <row r="4806"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 t="str">
            <v xml:space="preserve"> </v>
          </cell>
        </row>
        <row r="4807"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 t="str">
            <v xml:space="preserve"> </v>
          </cell>
        </row>
        <row r="4808"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 t="str">
            <v xml:space="preserve"> </v>
          </cell>
        </row>
        <row r="4809"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 t="str">
            <v xml:space="preserve"> </v>
          </cell>
        </row>
        <row r="4810"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 t="str">
            <v xml:space="preserve"> </v>
          </cell>
        </row>
        <row r="4811"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 t="str">
            <v xml:space="preserve"> </v>
          </cell>
        </row>
        <row r="4812"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 t="str">
            <v xml:space="preserve"> </v>
          </cell>
        </row>
        <row r="4813"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 t="str">
            <v xml:space="preserve"> </v>
          </cell>
        </row>
        <row r="4814"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 t="str">
            <v xml:space="preserve"> </v>
          </cell>
        </row>
        <row r="4815"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 t="str">
            <v xml:space="preserve"> </v>
          </cell>
        </row>
        <row r="4816"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 t="str">
            <v xml:space="preserve"> </v>
          </cell>
        </row>
        <row r="4817"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 t="str">
            <v xml:space="preserve"> </v>
          </cell>
        </row>
        <row r="4818"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 t="str">
            <v xml:space="preserve"> </v>
          </cell>
        </row>
        <row r="4819"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 t="str">
            <v xml:space="preserve"> </v>
          </cell>
        </row>
        <row r="4820"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 t="str">
            <v xml:space="preserve"> </v>
          </cell>
        </row>
        <row r="4821"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 t="str">
            <v xml:space="preserve"> </v>
          </cell>
        </row>
        <row r="4822"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 t="str">
            <v xml:space="preserve"> </v>
          </cell>
        </row>
        <row r="4823"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 t="str">
            <v xml:space="preserve"> </v>
          </cell>
        </row>
        <row r="4824"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 t="str">
            <v xml:space="preserve"> </v>
          </cell>
        </row>
        <row r="4825"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 t="str">
            <v xml:space="preserve"> </v>
          </cell>
        </row>
        <row r="4826"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 t="str">
            <v xml:space="preserve"> </v>
          </cell>
        </row>
        <row r="4827"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 t="str">
            <v xml:space="preserve"> </v>
          </cell>
        </row>
        <row r="4828"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 t="str">
            <v xml:space="preserve"> </v>
          </cell>
        </row>
        <row r="4829"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 t="str">
            <v xml:space="preserve"> </v>
          </cell>
        </row>
        <row r="4830"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 t="str">
            <v xml:space="preserve"> </v>
          </cell>
        </row>
        <row r="4831"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 t="str">
            <v xml:space="preserve"> </v>
          </cell>
        </row>
        <row r="4832"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 t="str">
            <v xml:space="preserve"> </v>
          </cell>
        </row>
        <row r="4833"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 t="str">
            <v xml:space="preserve"> </v>
          </cell>
        </row>
        <row r="4834"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 t="str">
            <v xml:space="preserve"> </v>
          </cell>
        </row>
        <row r="4835"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 t="str">
            <v xml:space="preserve"> </v>
          </cell>
        </row>
        <row r="4836"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 t="str">
            <v xml:space="preserve"> </v>
          </cell>
        </row>
        <row r="4837"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 t="str">
            <v xml:space="preserve"> </v>
          </cell>
        </row>
        <row r="4838"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 t="str">
            <v xml:space="preserve"> </v>
          </cell>
        </row>
        <row r="4839"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 t="str">
            <v xml:space="preserve"> </v>
          </cell>
        </row>
        <row r="4840"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 t="str">
            <v xml:space="preserve"> </v>
          </cell>
        </row>
        <row r="4841"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 t="str">
            <v xml:space="preserve"> </v>
          </cell>
        </row>
        <row r="4842"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 t="str">
            <v xml:space="preserve"> </v>
          </cell>
        </row>
        <row r="4843"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 t="str">
            <v xml:space="preserve"> </v>
          </cell>
        </row>
        <row r="4844"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 t="str">
            <v xml:space="preserve"> </v>
          </cell>
        </row>
        <row r="4845"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 t="str">
            <v xml:space="preserve"> </v>
          </cell>
        </row>
        <row r="4846"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 t="str">
            <v xml:space="preserve"> </v>
          </cell>
        </row>
        <row r="4847"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 t="str">
            <v xml:space="preserve"> </v>
          </cell>
        </row>
        <row r="4848"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 t="str">
            <v xml:space="preserve"> </v>
          </cell>
        </row>
        <row r="4849"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 t="str">
            <v xml:space="preserve"> </v>
          </cell>
        </row>
        <row r="4850"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 t="str">
            <v xml:space="preserve"> </v>
          </cell>
        </row>
        <row r="4851"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 t="str">
            <v xml:space="preserve"> </v>
          </cell>
        </row>
        <row r="4852"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 t="str">
            <v xml:space="preserve"> </v>
          </cell>
        </row>
        <row r="4853"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 t="str">
            <v xml:space="preserve"> </v>
          </cell>
        </row>
        <row r="4854"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 t="str">
            <v xml:space="preserve"> </v>
          </cell>
        </row>
        <row r="4855"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 t="str">
            <v xml:space="preserve"> </v>
          </cell>
        </row>
        <row r="4856"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 t="str">
            <v xml:space="preserve"> </v>
          </cell>
        </row>
        <row r="4857"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 t="str">
            <v xml:space="preserve"> </v>
          </cell>
        </row>
        <row r="4858"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 t="str">
            <v xml:space="preserve"> </v>
          </cell>
        </row>
        <row r="4859"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 t="str">
            <v xml:space="preserve"> </v>
          </cell>
        </row>
        <row r="4860"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 t="str">
            <v xml:space="preserve"> </v>
          </cell>
        </row>
        <row r="4861"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 t="str">
            <v xml:space="preserve"> </v>
          </cell>
        </row>
        <row r="4862"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 t="str">
            <v xml:space="preserve"> </v>
          </cell>
        </row>
        <row r="4863"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 t="str">
            <v xml:space="preserve"> </v>
          </cell>
        </row>
        <row r="4864"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 t="str">
            <v xml:space="preserve"> </v>
          </cell>
        </row>
        <row r="4865"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 t="str">
            <v xml:space="preserve"> </v>
          </cell>
        </row>
        <row r="4866"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 t="str">
            <v xml:space="preserve"> </v>
          </cell>
        </row>
        <row r="4867"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 t="str">
            <v xml:space="preserve"> </v>
          </cell>
        </row>
        <row r="4868"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 t="str">
            <v xml:space="preserve"> </v>
          </cell>
        </row>
        <row r="4869"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 t="str">
            <v xml:space="preserve"> </v>
          </cell>
        </row>
        <row r="4870"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 t="str">
            <v xml:space="preserve"> </v>
          </cell>
        </row>
        <row r="4871"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 t="str">
            <v xml:space="preserve"> </v>
          </cell>
        </row>
        <row r="4872"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 t="str">
            <v xml:space="preserve"> </v>
          </cell>
        </row>
        <row r="4873"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 t="str">
            <v xml:space="preserve"> </v>
          </cell>
        </row>
        <row r="4874"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 t="str">
            <v xml:space="preserve"> </v>
          </cell>
        </row>
        <row r="4875"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 t="str">
            <v xml:space="preserve"> </v>
          </cell>
        </row>
        <row r="4876"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 t="str">
            <v xml:space="preserve"> </v>
          </cell>
        </row>
        <row r="4877"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 t="str">
            <v xml:space="preserve"> </v>
          </cell>
        </row>
        <row r="4878"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 t="str">
            <v xml:space="preserve"> </v>
          </cell>
        </row>
        <row r="4879"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 t="str">
            <v xml:space="preserve"> </v>
          </cell>
        </row>
        <row r="4880"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 t="str">
            <v xml:space="preserve"> </v>
          </cell>
        </row>
        <row r="4881"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 t="str">
            <v xml:space="preserve"> </v>
          </cell>
        </row>
        <row r="4882"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 t="str">
            <v xml:space="preserve"> </v>
          </cell>
        </row>
        <row r="4883"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 t="str">
            <v xml:space="preserve"> </v>
          </cell>
        </row>
        <row r="4884"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 t="str">
            <v xml:space="preserve"> </v>
          </cell>
        </row>
        <row r="4885"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 t="str">
            <v xml:space="preserve"> </v>
          </cell>
        </row>
        <row r="4886"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 t="str">
            <v xml:space="preserve"> </v>
          </cell>
        </row>
        <row r="4887"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 t="str">
            <v xml:space="preserve"> </v>
          </cell>
        </row>
        <row r="4888"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 t="str">
            <v xml:space="preserve"> </v>
          </cell>
        </row>
        <row r="4889"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 t="str">
            <v xml:space="preserve"> </v>
          </cell>
        </row>
        <row r="4890"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 t="str">
            <v xml:space="preserve"> </v>
          </cell>
        </row>
        <row r="4891"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 t="str">
            <v xml:space="preserve"> </v>
          </cell>
        </row>
        <row r="4892"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 t="str">
            <v xml:space="preserve"> </v>
          </cell>
        </row>
        <row r="4893"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 t="str">
            <v xml:space="preserve"> </v>
          </cell>
        </row>
        <row r="4894"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 t="str">
            <v xml:space="preserve"> </v>
          </cell>
        </row>
        <row r="4895"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 t="str">
            <v xml:space="preserve"> </v>
          </cell>
        </row>
        <row r="4896"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 t="str">
            <v xml:space="preserve"> </v>
          </cell>
        </row>
        <row r="4897"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 t="str">
            <v xml:space="preserve"> </v>
          </cell>
        </row>
        <row r="4898"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 t="str">
            <v xml:space="preserve"> </v>
          </cell>
        </row>
        <row r="4899"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 t="str">
            <v xml:space="preserve"> </v>
          </cell>
        </row>
        <row r="4900"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 t="str">
            <v xml:space="preserve"> </v>
          </cell>
        </row>
        <row r="4901"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 t="str">
            <v xml:space="preserve"> </v>
          </cell>
        </row>
        <row r="4902"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 t="str">
            <v xml:space="preserve"> </v>
          </cell>
        </row>
        <row r="4903"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 t="str">
            <v xml:space="preserve"> </v>
          </cell>
        </row>
        <row r="4904"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 t="str">
            <v xml:space="preserve"> </v>
          </cell>
        </row>
        <row r="4905"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 t="str">
            <v xml:space="preserve"> </v>
          </cell>
        </row>
        <row r="4906"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 t="str">
            <v xml:space="preserve"> </v>
          </cell>
        </row>
        <row r="4907"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 t="str">
            <v xml:space="preserve"> </v>
          </cell>
        </row>
        <row r="4908"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 t="str">
            <v xml:space="preserve"> </v>
          </cell>
        </row>
        <row r="4909"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 t="str">
            <v xml:space="preserve"> </v>
          </cell>
        </row>
        <row r="4910"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 t="str">
            <v xml:space="preserve"> </v>
          </cell>
        </row>
        <row r="4911"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 t="str">
            <v xml:space="preserve"> </v>
          </cell>
        </row>
        <row r="4912"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 t="str">
            <v xml:space="preserve"> </v>
          </cell>
        </row>
        <row r="4913"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 t="str">
            <v xml:space="preserve"> </v>
          </cell>
        </row>
        <row r="4914"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 t="str">
            <v xml:space="preserve"> </v>
          </cell>
        </row>
        <row r="4915"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 t="str">
            <v xml:space="preserve"> </v>
          </cell>
        </row>
        <row r="4916"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 t="str">
            <v xml:space="preserve"> </v>
          </cell>
        </row>
        <row r="4917"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 t="str">
            <v xml:space="preserve"> </v>
          </cell>
        </row>
        <row r="4918"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 t="str">
            <v xml:space="preserve"> </v>
          </cell>
        </row>
        <row r="4919"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 t="str">
            <v xml:space="preserve"> </v>
          </cell>
        </row>
        <row r="4920"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 t="str">
            <v xml:space="preserve"> </v>
          </cell>
        </row>
        <row r="4921"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 t="str">
            <v xml:space="preserve"> </v>
          </cell>
        </row>
        <row r="4922"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 t="str">
            <v xml:space="preserve"> </v>
          </cell>
        </row>
        <row r="4923"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 t="str">
            <v xml:space="preserve"> </v>
          </cell>
        </row>
        <row r="4924"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 t="str">
            <v xml:space="preserve"> </v>
          </cell>
        </row>
        <row r="4925"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 t="str">
            <v xml:space="preserve"> </v>
          </cell>
        </row>
        <row r="4926"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 t="str">
            <v xml:space="preserve"> </v>
          </cell>
        </row>
        <row r="4927"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 t="str">
            <v xml:space="preserve"> </v>
          </cell>
        </row>
        <row r="4928"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 t="str">
            <v xml:space="preserve"> </v>
          </cell>
        </row>
        <row r="4929"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 t="str">
            <v xml:space="preserve"> </v>
          </cell>
        </row>
        <row r="4930"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 t="str">
            <v xml:space="preserve"> </v>
          </cell>
        </row>
        <row r="4931"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 t="str">
            <v xml:space="preserve"> </v>
          </cell>
        </row>
        <row r="4932"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 t="str">
            <v xml:space="preserve"> </v>
          </cell>
        </row>
        <row r="4933"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 t="str">
            <v xml:space="preserve"> </v>
          </cell>
        </row>
        <row r="4934"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 t="str">
            <v xml:space="preserve"> </v>
          </cell>
        </row>
        <row r="4935"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 t="str">
            <v xml:space="preserve"> </v>
          </cell>
        </row>
        <row r="4936"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 t="str">
            <v xml:space="preserve"> </v>
          </cell>
        </row>
        <row r="4937"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 t="str">
            <v xml:space="preserve"> </v>
          </cell>
        </row>
        <row r="4938"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 t="str">
            <v xml:space="preserve"> </v>
          </cell>
        </row>
        <row r="4939"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 t="str">
            <v xml:space="preserve"> </v>
          </cell>
        </row>
        <row r="4940"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 t="str">
            <v xml:space="preserve"> </v>
          </cell>
        </row>
        <row r="4941"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 t="str">
            <v xml:space="preserve"> </v>
          </cell>
        </row>
        <row r="4942"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 t="str">
            <v xml:space="preserve"> </v>
          </cell>
        </row>
        <row r="4943"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 t="str">
            <v xml:space="preserve"> </v>
          </cell>
        </row>
        <row r="4944"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 t="str">
            <v xml:space="preserve"> </v>
          </cell>
        </row>
        <row r="4945"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 t="str">
            <v xml:space="preserve"> </v>
          </cell>
        </row>
        <row r="4946"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 t="str">
            <v xml:space="preserve"> </v>
          </cell>
        </row>
        <row r="4947"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 t="str">
            <v xml:space="preserve"> </v>
          </cell>
        </row>
        <row r="4948"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 t="str">
            <v xml:space="preserve"> </v>
          </cell>
        </row>
        <row r="4949"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 t="str">
            <v xml:space="preserve"> </v>
          </cell>
        </row>
        <row r="4950"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 t="str">
            <v xml:space="preserve"> </v>
          </cell>
        </row>
        <row r="4951"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 t="str">
            <v xml:space="preserve"> </v>
          </cell>
        </row>
        <row r="4952"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 t="str">
            <v xml:space="preserve"> </v>
          </cell>
        </row>
        <row r="4953"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 t="str">
            <v xml:space="preserve"> </v>
          </cell>
        </row>
        <row r="4954"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 t="str">
            <v xml:space="preserve"> </v>
          </cell>
        </row>
        <row r="4955"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 t="str">
            <v xml:space="preserve"> </v>
          </cell>
        </row>
        <row r="4956"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 t="str">
            <v xml:space="preserve"> </v>
          </cell>
        </row>
        <row r="4957"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 t="str">
            <v xml:space="preserve"> </v>
          </cell>
        </row>
        <row r="4958"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 t="str">
            <v xml:space="preserve"> </v>
          </cell>
        </row>
        <row r="4959"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 t="str">
            <v xml:space="preserve"> </v>
          </cell>
        </row>
        <row r="4960"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 t="str">
            <v xml:space="preserve"> </v>
          </cell>
        </row>
        <row r="4961"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 t="str">
            <v xml:space="preserve"> </v>
          </cell>
        </row>
        <row r="4962"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 t="str">
            <v xml:space="preserve"> </v>
          </cell>
        </row>
        <row r="4963"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 t="str">
            <v xml:space="preserve"> </v>
          </cell>
        </row>
        <row r="4964"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 t="str">
            <v xml:space="preserve"> </v>
          </cell>
        </row>
        <row r="4965"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 t="str">
            <v xml:space="preserve"> </v>
          </cell>
        </row>
        <row r="4966"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 t="str">
            <v xml:space="preserve"> </v>
          </cell>
        </row>
        <row r="4967"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 t="str">
            <v xml:space="preserve"> </v>
          </cell>
        </row>
        <row r="4968"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 t="str">
            <v xml:space="preserve"> </v>
          </cell>
        </row>
        <row r="4969"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 t="str">
            <v xml:space="preserve"> </v>
          </cell>
        </row>
        <row r="4970"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 t="str">
            <v xml:space="preserve"> </v>
          </cell>
        </row>
        <row r="4971"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 t="str">
            <v xml:space="preserve"> </v>
          </cell>
        </row>
        <row r="4972"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 t="str">
            <v xml:space="preserve"> </v>
          </cell>
        </row>
        <row r="4973"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 t="str">
            <v xml:space="preserve"> </v>
          </cell>
        </row>
        <row r="4974"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 t="str">
            <v xml:space="preserve"> </v>
          </cell>
        </row>
        <row r="4975"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 t="str">
            <v xml:space="preserve"> </v>
          </cell>
        </row>
        <row r="4976"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 t="str">
            <v xml:space="preserve"> </v>
          </cell>
        </row>
        <row r="4977"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 t="str">
            <v xml:space="preserve"> </v>
          </cell>
        </row>
        <row r="4978"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 t="str">
            <v xml:space="preserve"> </v>
          </cell>
        </row>
        <row r="4979"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 t="str">
            <v xml:space="preserve"> </v>
          </cell>
        </row>
        <row r="4980"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 t="str">
            <v xml:space="preserve"> </v>
          </cell>
        </row>
        <row r="4981"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 t="str">
            <v xml:space="preserve"> </v>
          </cell>
        </row>
        <row r="4982"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 t="str">
            <v xml:space="preserve"> </v>
          </cell>
        </row>
        <row r="4983"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 t="str">
            <v xml:space="preserve"> </v>
          </cell>
        </row>
        <row r="4984"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 t="str">
            <v xml:space="preserve"> </v>
          </cell>
        </row>
        <row r="4985"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 t="str">
            <v xml:space="preserve"> </v>
          </cell>
        </row>
        <row r="4986"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 t="str">
            <v xml:space="preserve"> </v>
          </cell>
        </row>
        <row r="4987"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 t="str">
            <v xml:space="preserve"> </v>
          </cell>
        </row>
        <row r="4988"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 t="str">
            <v xml:space="preserve"> </v>
          </cell>
        </row>
        <row r="4989"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 t="str">
            <v xml:space="preserve"> </v>
          </cell>
        </row>
        <row r="4990"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 t="str">
            <v xml:space="preserve"> </v>
          </cell>
        </row>
        <row r="4991"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 t="str">
            <v xml:space="preserve"> </v>
          </cell>
        </row>
        <row r="4992"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 t="str">
            <v xml:space="preserve"> </v>
          </cell>
        </row>
        <row r="4993"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 t="str">
            <v xml:space="preserve"> </v>
          </cell>
        </row>
        <row r="4994"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 t="str">
            <v xml:space="preserve"> </v>
          </cell>
        </row>
        <row r="4995"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 t="str">
            <v xml:space="preserve"> </v>
          </cell>
        </row>
        <row r="4996"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 t="str">
            <v xml:space="preserve"> </v>
          </cell>
        </row>
        <row r="4997"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 t="str">
            <v xml:space="preserve"> </v>
          </cell>
        </row>
        <row r="4998"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 t="str">
            <v xml:space="preserve"> </v>
          </cell>
        </row>
        <row r="4999"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 t="str">
            <v xml:space="preserve"> </v>
          </cell>
        </row>
        <row r="5000"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 t="str">
            <v xml:space="preserve"> </v>
          </cell>
        </row>
        <row r="5001"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 t="str">
            <v xml:space="preserve"> </v>
          </cell>
        </row>
        <row r="5002"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 t="str">
            <v xml:space="preserve"> </v>
          </cell>
        </row>
        <row r="5003"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 t="str">
            <v xml:space="preserve"> </v>
          </cell>
        </row>
        <row r="5004"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 t="str">
            <v xml:space="preserve"> </v>
          </cell>
        </row>
        <row r="5005"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 t="str">
            <v xml:space="preserve"> </v>
          </cell>
        </row>
        <row r="5006"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 t="str">
            <v xml:space="preserve"> </v>
          </cell>
        </row>
        <row r="5007"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 t="str">
            <v xml:space="preserve"> </v>
          </cell>
        </row>
        <row r="5008"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 t="str">
            <v xml:space="preserve"> </v>
          </cell>
        </row>
        <row r="5009"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 t="str">
            <v xml:space="preserve"> </v>
          </cell>
        </row>
        <row r="5010"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 t="str">
            <v xml:space="preserve"> </v>
          </cell>
        </row>
        <row r="5011"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 t="str">
            <v xml:space="preserve"> </v>
          </cell>
        </row>
        <row r="5012"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 t="str">
            <v xml:space="preserve"> </v>
          </cell>
        </row>
        <row r="5013"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 t="str">
            <v xml:space="preserve"> </v>
          </cell>
        </row>
        <row r="5014"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 t="str">
            <v xml:space="preserve"> </v>
          </cell>
        </row>
        <row r="5015"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 t="str">
            <v xml:space="preserve"> </v>
          </cell>
        </row>
        <row r="5016"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 t="str">
            <v xml:space="preserve"> </v>
          </cell>
        </row>
        <row r="5017"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 t="str">
            <v xml:space="preserve"> </v>
          </cell>
        </row>
        <row r="5018"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 t="str">
            <v xml:space="preserve"> </v>
          </cell>
        </row>
        <row r="5019"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 t="str">
            <v xml:space="preserve"> </v>
          </cell>
        </row>
        <row r="5020"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 t="str">
            <v xml:space="preserve"> </v>
          </cell>
        </row>
        <row r="5021">
          <cell r="C5021"/>
          <cell r="D5021"/>
          <cell r="E5021"/>
          <cell r="F5021"/>
          <cell r="G5021"/>
          <cell r="H5021"/>
          <cell r="I5021"/>
          <cell r="J5021"/>
          <cell r="K5021"/>
          <cell r="L5021"/>
          <cell r="M5021"/>
          <cell r="N5021"/>
          <cell r="O5021"/>
          <cell r="P5021"/>
          <cell r="Q5021"/>
          <cell r="R5021"/>
          <cell r="S5021"/>
          <cell r="T5021"/>
          <cell r="U5021"/>
          <cell r="V5021"/>
          <cell r="W5021"/>
          <cell r="X5021"/>
          <cell r="Y5021" t="str">
            <v xml:space="preserve"> </v>
          </cell>
        </row>
        <row r="5022">
          <cell r="C5022"/>
          <cell r="D5022"/>
          <cell r="E5022"/>
          <cell r="F5022"/>
          <cell r="G5022"/>
          <cell r="H5022"/>
          <cell r="I5022"/>
          <cell r="J5022"/>
          <cell r="K5022"/>
          <cell r="L5022"/>
          <cell r="M5022"/>
          <cell r="N5022"/>
          <cell r="O5022"/>
          <cell r="P5022"/>
          <cell r="Q5022"/>
          <cell r="R5022"/>
          <cell r="S5022"/>
          <cell r="T5022"/>
          <cell r="U5022"/>
          <cell r="V5022"/>
          <cell r="W5022"/>
          <cell r="X5022"/>
          <cell r="Y5022" t="str">
            <v xml:space="preserve"> </v>
          </cell>
        </row>
        <row r="5023">
          <cell r="C5023"/>
          <cell r="D5023"/>
          <cell r="E5023"/>
          <cell r="F5023"/>
          <cell r="G5023"/>
          <cell r="H5023"/>
          <cell r="I5023"/>
          <cell r="J5023"/>
          <cell r="K5023"/>
          <cell r="L5023"/>
          <cell r="M5023"/>
          <cell r="N5023"/>
          <cell r="O5023"/>
          <cell r="P5023"/>
          <cell r="Q5023"/>
          <cell r="R5023"/>
          <cell r="S5023"/>
          <cell r="T5023"/>
          <cell r="U5023"/>
          <cell r="V5023"/>
          <cell r="W5023"/>
          <cell r="X5023"/>
          <cell r="Y5023" t="str">
            <v xml:space="preserve"> </v>
          </cell>
        </row>
        <row r="5024">
          <cell r="C5024"/>
          <cell r="D5024"/>
          <cell r="E5024"/>
          <cell r="F5024"/>
          <cell r="G5024"/>
          <cell r="H5024"/>
          <cell r="I5024"/>
          <cell r="J5024"/>
          <cell r="K5024"/>
          <cell r="L5024"/>
          <cell r="M5024"/>
          <cell r="N5024"/>
          <cell r="O5024"/>
          <cell r="P5024"/>
          <cell r="Q5024"/>
          <cell r="R5024"/>
          <cell r="S5024"/>
          <cell r="T5024"/>
          <cell r="U5024"/>
          <cell r="V5024"/>
          <cell r="W5024"/>
          <cell r="X5024"/>
          <cell r="Y5024" t="str">
            <v xml:space="preserve"> </v>
          </cell>
        </row>
        <row r="5025">
          <cell r="C5025"/>
          <cell r="D5025"/>
          <cell r="E5025"/>
          <cell r="F5025"/>
          <cell r="G5025"/>
          <cell r="H5025"/>
          <cell r="I5025"/>
          <cell r="J5025"/>
          <cell r="K5025"/>
          <cell r="L5025"/>
          <cell r="M5025"/>
          <cell r="N5025"/>
          <cell r="O5025"/>
          <cell r="P5025"/>
          <cell r="Q5025"/>
          <cell r="R5025"/>
          <cell r="S5025"/>
          <cell r="T5025"/>
          <cell r="U5025"/>
          <cell r="V5025"/>
          <cell r="W5025"/>
          <cell r="X5025"/>
          <cell r="Y5025" t="str">
            <v xml:space="preserve"> </v>
          </cell>
        </row>
        <row r="5026">
          <cell r="C5026"/>
          <cell r="D5026"/>
          <cell r="E5026"/>
          <cell r="F5026"/>
          <cell r="G5026"/>
          <cell r="H5026"/>
          <cell r="I5026"/>
          <cell r="J5026"/>
          <cell r="K5026"/>
          <cell r="L5026"/>
          <cell r="M5026"/>
          <cell r="N5026"/>
          <cell r="O5026"/>
          <cell r="P5026"/>
          <cell r="Q5026"/>
          <cell r="R5026"/>
          <cell r="S5026"/>
          <cell r="T5026"/>
          <cell r="U5026"/>
          <cell r="V5026"/>
          <cell r="W5026"/>
          <cell r="X5026"/>
          <cell r="Y5026" t="str">
            <v xml:space="preserve"> </v>
          </cell>
        </row>
        <row r="5027">
          <cell r="C5027"/>
          <cell r="D5027"/>
          <cell r="E5027"/>
          <cell r="F5027"/>
          <cell r="G5027"/>
          <cell r="H5027"/>
          <cell r="I5027"/>
          <cell r="J5027"/>
          <cell r="K5027"/>
          <cell r="L5027"/>
          <cell r="M5027"/>
          <cell r="N5027"/>
          <cell r="O5027"/>
          <cell r="P5027"/>
          <cell r="Q5027"/>
          <cell r="R5027"/>
          <cell r="S5027"/>
          <cell r="T5027"/>
          <cell r="U5027"/>
          <cell r="V5027"/>
          <cell r="W5027"/>
          <cell r="X5027"/>
          <cell r="Y5027" t="str">
            <v xml:space="preserve"> </v>
          </cell>
        </row>
        <row r="5028">
          <cell r="C5028"/>
          <cell r="D5028"/>
          <cell r="E5028"/>
          <cell r="F5028"/>
          <cell r="G5028"/>
          <cell r="H5028"/>
          <cell r="I5028"/>
          <cell r="J5028"/>
          <cell r="K5028"/>
          <cell r="L5028"/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/>
          <cell r="Y5028" t="str">
            <v xml:space="preserve"> </v>
          </cell>
        </row>
        <row r="5029">
          <cell r="C5029"/>
          <cell r="D5029"/>
          <cell r="E5029"/>
          <cell r="F5029"/>
          <cell r="G5029"/>
          <cell r="H5029"/>
          <cell r="I5029"/>
          <cell r="J5029"/>
          <cell r="K5029"/>
          <cell r="L5029"/>
          <cell r="M5029"/>
          <cell r="N5029"/>
          <cell r="O5029"/>
          <cell r="P5029"/>
          <cell r="Q5029"/>
          <cell r="R5029"/>
          <cell r="S5029"/>
          <cell r="T5029"/>
          <cell r="U5029"/>
          <cell r="V5029"/>
          <cell r="W5029"/>
          <cell r="X5029"/>
          <cell r="Y5029" t="str">
            <v xml:space="preserve"> </v>
          </cell>
        </row>
        <row r="5030">
          <cell r="C5030"/>
          <cell r="D5030"/>
          <cell r="E5030"/>
          <cell r="F5030"/>
          <cell r="G5030"/>
          <cell r="H5030"/>
          <cell r="I5030"/>
          <cell r="J5030"/>
          <cell r="K5030"/>
          <cell r="L5030"/>
          <cell r="M5030"/>
          <cell r="N5030"/>
          <cell r="O5030"/>
          <cell r="P5030"/>
          <cell r="Q5030"/>
          <cell r="R5030"/>
          <cell r="S5030"/>
          <cell r="T5030"/>
          <cell r="U5030"/>
          <cell r="V5030"/>
          <cell r="W5030"/>
          <cell r="X5030"/>
          <cell r="Y5030" t="str">
            <v xml:space="preserve"> </v>
          </cell>
        </row>
        <row r="5031">
          <cell r="C5031"/>
          <cell r="D5031"/>
          <cell r="E5031"/>
          <cell r="F5031"/>
          <cell r="G5031"/>
          <cell r="H5031"/>
          <cell r="I5031"/>
          <cell r="J5031"/>
          <cell r="K5031"/>
          <cell r="L5031"/>
          <cell r="M5031"/>
          <cell r="N5031"/>
          <cell r="O5031"/>
          <cell r="P5031"/>
          <cell r="Q5031"/>
          <cell r="R5031"/>
          <cell r="S5031"/>
          <cell r="T5031"/>
          <cell r="U5031"/>
          <cell r="V5031"/>
          <cell r="W5031"/>
          <cell r="X5031"/>
          <cell r="Y5031" t="str">
            <v xml:space="preserve"> </v>
          </cell>
        </row>
        <row r="5032">
          <cell r="C5032"/>
          <cell r="D5032"/>
          <cell r="E5032"/>
          <cell r="F5032"/>
          <cell r="G5032"/>
          <cell r="H5032"/>
          <cell r="I5032"/>
          <cell r="J5032"/>
          <cell r="K5032"/>
          <cell r="L5032"/>
          <cell r="M5032"/>
          <cell r="N5032"/>
          <cell r="O5032"/>
          <cell r="P5032"/>
          <cell r="Q5032"/>
          <cell r="R5032"/>
          <cell r="S5032"/>
          <cell r="T5032"/>
          <cell r="U5032"/>
          <cell r="V5032"/>
          <cell r="W5032"/>
          <cell r="X5032"/>
          <cell r="Y5032" t="str">
            <v xml:space="preserve"> </v>
          </cell>
        </row>
        <row r="5033">
          <cell r="C5033"/>
          <cell r="D5033"/>
          <cell r="E5033"/>
          <cell r="F5033"/>
          <cell r="G5033"/>
          <cell r="H5033"/>
          <cell r="I5033"/>
          <cell r="J5033"/>
          <cell r="K5033"/>
          <cell r="L5033"/>
          <cell r="M5033"/>
          <cell r="N5033"/>
          <cell r="O5033"/>
          <cell r="P5033"/>
          <cell r="Q5033"/>
          <cell r="R5033"/>
          <cell r="S5033"/>
          <cell r="T5033"/>
          <cell r="U5033"/>
          <cell r="V5033"/>
          <cell r="W5033"/>
          <cell r="X5033"/>
          <cell r="Y5033" t="str">
            <v xml:space="preserve"> </v>
          </cell>
        </row>
        <row r="5034">
          <cell r="C5034"/>
          <cell r="D5034"/>
          <cell r="E5034"/>
          <cell r="F5034"/>
          <cell r="G5034"/>
          <cell r="H5034"/>
          <cell r="I5034"/>
          <cell r="J5034"/>
          <cell r="K5034"/>
          <cell r="L5034"/>
          <cell r="M5034"/>
          <cell r="N5034"/>
          <cell r="O5034"/>
          <cell r="P5034"/>
          <cell r="Q5034"/>
          <cell r="R5034"/>
          <cell r="S5034"/>
          <cell r="T5034"/>
          <cell r="U5034"/>
          <cell r="V5034"/>
          <cell r="W5034"/>
          <cell r="X5034"/>
          <cell r="Y5034" t="str">
            <v xml:space="preserve"> </v>
          </cell>
        </row>
        <row r="5035">
          <cell r="C5035"/>
          <cell r="D5035"/>
          <cell r="E5035"/>
          <cell r="F5035"/>
          <cell r="G5035"/>
          <cell r="H5035"/>
          <cell r="I5035"/>
          <cell r="J5035"/>
          <cell r="K5035"/>
          <cell r="L5035"/>
          <cell r="M5035"/>
          <cell r="N5035"/>
          <cell r="O5035"/>
          <cell r="P5035"/>
          <cell r="Q5035"/>
          <cell r="R5035"/>
          <cell r="S5035"/>
          <cell r="T5035"/>
          <cell r="U5035"/>
          <cell r="V5035"/>
          <cell r="W5035"/>
          <cell r="X5035"/>
          <cell r="Y5035" t="str">
            <v xml:space="preserve"> </v>
          </cell>
        </row>
        <row r="5036">
          <cell r="C5036"/>
          <cell r="D5036"/>
          <cell r="E5036"/>
          <cell r="F5036"/>
          <cell r="G5036"/>
          <cell r="H5036"/>
          <cell r="I5036"/>
          <cell r="J5036"/>
          <cell r="K5036"/>
          <cell r="L5036"/>
          <cell r="M5036"/>
          <cell r="N5036"/>
          <cell r="O5036"/>
          <cell r="P5036"/>
          <cell r="Q5036"/>
          <cell r="R5036"/>
          <cell r="S5036"/>
          <cell r="T5036"/>
          <cell r="U5036"/>
          <cell r="V5036"/>
          <cell r="W5036"/>
          <cell r="X5036"/>
          <cell r="Y5036" t="str">
            <v xml:space="preserve"> </v>
          </cell>
        </row>
        <row r="5037">
          <cell r="C5037"/>
          <cell r="D5037"/>
          <cell r="E5037"/>
          <cell r="F5037"/>
          <cell r="G5037"/>
          <cell r="H5037"/>
          <cell r="I5037"/>
          <cell r="J5037"/>
          <cell r="K5037"/>
          <cell r="L5037"/>
          <cell r="M5037"/>
          <cell r="N5037"/>
          <cell r="O5037"/>
          <cell r="P5037"/>
          <cell r="Q5037"/>
          <cell r="R5037"/>
          <cell r="S5037"/>
          <cell r="T5037"/>
          <cell r="U5037"/>
          <cell r="V5037"/>
          <cell r="W5037"/>
          <cell r="X5037"/>
          <cell r="Y5037" t="str">
            <v xml:space="preserve"> </v>
          </cell>
        </row>
        <row r="5038">
          <cell r="C5038"/>
          <cell r="D5038"/>
          <cell r="E5038"/>
          <cell r="F5038"/>
          <cell r="G5038"/>
          <cell r="H5038"/>
          <cell r="I5038"/>
          <cell r="J5038"/>
          <cell r="K5038"/>
          <cell r="L5038"/>
          <cell r="M5038"/>
          <cell r="N5038"/>
          <cell r="O5038"/>
          <cell r="P5038"/>
          <cell r="Q5038"/>
          <cell r="R5038"/>
          <cell r="S5038"/>
          <cell r="T5038"/>
          <cell r="U5038"/>
          <cell r="V5038"/>
          <cell r="W5038"/>
          <cell r="X5038"/>
          <cell r="Y5038" t="str">
            <v xml:space="preserve"> </v>
          </cell>
        </row>
        <row r="5039">
          <cell r="C5039"/>
          <cell r="D5039"/>
          <cell r="E5039"/>
          <cell r="F5039"/>
          <cell r="G5039"/>
          <cell r="H5039"/>
          <cell r="I5039"/>
          <cell r="J5039"/>
          <cell r="K5039"/>
          <cell r="L5039"/>
          <cell r="M5039"/>
          <cell r="N5039"/>
          <cell r="O5039"/>
          <cell r="P5039"/>
          <cell r="Q5039"/>
          <cell r="R5039"/>
          <cell r="S5039"/>
          <cell r="T5039"/>
          <cell r="U5039"/>
          <cell r="V5039"/>
          <cell r="W5039"/>
          <cell r="X5039"/>
          <cell r="Y5039" t="str">
            <v xml:space="preserve"> </v>
          </cell>
        </row>
        <row r="5040">
          <cell r="C5040"/>
          <cell r="D5040"/>
          <cell r="E5040"/>
          <cell r="F5040"/>
          <cell r="G5040"/>
          <cell r="H5040"/>
          <cell r="I5040"/>
          <cell r="J5040"/>
          <cell r="K5040"/>
          <cell r="L5040"/>
          <cell r="M5040"/>
          <cell r="N5040"/>
          <cell r="O5040"/>
          <cell r="P5040"/>
          <cell r="Q5040"/>
          <cell r="R5040"/>
          <cell r="S5040"/>
          <cell r="T5040"/>
          <cell r="U5040"/>
          <cell r="V5040"/>
          <cell r="W5040"/>
          <cell r="X5040"/>
          <cell r="Y5040" t="str">
            <v xml:space="preserve"> </v>
          </cell>
        </row>
        <row r="5041">
          <cell r="C5041"/>
          <cell r="D5041"/>
          <cell r="E5041"/>
          <cell r="F5041"/>
          <cell r="G5041"/>
          <cell r="H5041"/>
          <cell r="I5041"/>
          <cell r="J5041"/>
          <cell r="K5041"/>
          <cell r="L5041"/>
          <cell r="M5041"/>
          <cell r="N5041"/>
          <cell r="O5041"/>
          <cell r="P5041"/>
          <cell r="Q5041"/>
          <cell r="R5041"/>
          <cell r="S5041"/>
          <cell r="T5041"/>
          <cell r="U5041"/>
          <cell r="V5041"/>
          <cell r="W5041"/>
          <cell r="X5041"/>
          <cell r="Y5041" t="str">
            <v xml:space="preserve"> </v>
          </cell>
        </row>
        <row r="5042">
          <cell r="C5042"/>
          <cell r="D5042"/>
          <cell r="E5042"/>
          <cell r="F5042"/>
          <cell r="G5042"/>
          <cell r="H5042"/>
          <cell r="I5042"/>
          <cell r="J5042"/>
          <cell r="K5042"/>
          <cell r="L5042"/>
          <cell r="M5042"/>
          <cell r="N5042"/>
          <cell r="O5042"/>
          <cell r="P5042"/>
          <cell r="Q5042"/>
          <cell r="R5042"/>
          <cell r="S5042"/>
          <cell r="T5042"/>
          <cell r="U5042"/>
          <cell r="V5042"/>
          <cell r="W5042"/>
          <cell r="X5042"/>
          <cell r="Y5042" t="str">
            <v xml:space="preserve"> </v>
          </cell>
        </row>
        <row r="5043">
          <cell r="C5043"/>
          <cell r="D5043"/>
          <cell r="E5043"/>
          <cell r="F5043"/>
          <cell r="G5043"/>
          <cell r="H5043"/>
          <cell r="I5043"/>
          <cell r="J5043"/>
          <cell r="K5043"/>
          <cell r="L5043"/>
          <cell r="M5043"/>
          <cell r="N5043"/>
          <cell r="O5043"/>
          <cell r="P5043"/>
          <cell r="Q5043"/>
          <cell r="R5043"/>
          <cell r="S5043"/>
          <cell r="T5043"/>
          <cell r="U5043"/>
          <cell r="V5043"/>
          <cell r="W5043"/>
          <cell r="X5043"/>
          <cell r="Y5043" t="str">
            <v xml:space="preserve"> </v>
          </cell>
        </row>
        <row r="5044">
          <cell r="C5044"/>
          <cell r="D5044"/>
          <cell r="E5044"/>
          <cell r="F5044"/>
          <cell r="G5044"/>
          <cell r="H5044"/>
          <cell r="I5044"/>
          <cell r="J5044"/>
          <cell r="K5044"/>
          <cell r="L5044"/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/>
          <cell r="Y5044" t="str">
            <v xml:space="preserve"> </v>
          </cell>
        </row>
        <row r="5045">
          <cell r="C5045"/>
          <cell r="D5045"/>
          <cell r="E5045"/>
          <cell r="F5045"/>
          <cell r="G5045"/>
          <cell r="H5045"/>
          <cell r="I5045"/>
          <cell r="J5045"/>
          <cell r="K5045"/>
          <cell r="L5045"/>
          <cell r="M5045"/>
          <cell r="N5045"/>
          <cell r="O5045"/>
          <cell r="P5045"/>
          <cell r="Q5045"/>
          <cell r="R5045"/>
          <cell r="S5045"/>
          <cell r="T5045"/>
          <cell r="U5045"/>
          <cell r="V5045"/>
          <cell r="W5045"/>
          <cell r="X5045"/>
          <cell r="Y5045" t="str">
            <v xml:space="preserve"> </v>
          </cell>
        </row>
        <row r="5046">
          <cell r="C5046"/>
          <cell r="D5046"/>
          <cell r="E5046"/>
          <cell r="F5046"/>
          <cell r="G5046"/>
          <cell r="H5046"/>
          <cell r="I5046"/>
          <cell r="J5046"/>
          <cell r="K5046"/>
          <cell r="L5046"/>
          <cell r="M5046"/>
          <cell r="N5046"/>
          <cell r="O5046"/>
          <cell r="P5046"/>
          <cell r="Q5046"/>
          <cell r="R5046"/>
          <cell r="S5046"/>
          <cell r="T5046"/>
          <cell r="U5046"/>
          <cell r="V5046"/>
          <cell r="W5046"/>
          <cell r="X5046"/>
          <cell r="Y5046" t="str">
            <v xml:space="preserve"> </v>
          </cell>
        </row>
        <row r="5047">
          <cell r="C5047"/>
          <cell r="D5047"/>
          <cell r="E5047"/>
          <cell r="F5047"/>
          <cell r="G5047"/>
          <cell r="H5047"/>
          <cell r="I5047"/>
          <cell r="J5047"/>
          <cell r="K5047"/>
          <cell r="L5047"/>
          <cell r="M5047"/>
          <cell r="N5047"/>
          <cell r="O5047"/>
          <cell r="P5047"/>
          <cell r="Q5047"/>
          <cell r="R5047"/>
          <cell r="S5047"/>
          <cell r="T5047"/>
          <cell r="U5047"/>
          <cell r="V5047"/>
          <cell r="W5047"/>
          <cell r="X5047"/>
          <cell r="Y5047" t="str">
            <v xml:space="preserve"> </v>
          </cell>
        </row>
        <row r="5048">
          <cell r="C5048"/>
          <cell r="D5048"/>
          <cell r="E5048"/>
          <cell r="F5048"/>
          <cell r="G5048"/>
          <cell r="H5048"/>
          <cell r="I5048"/>
          <cell r="J5048"/>
          <cell r="K5048"/>
          <cell r="L5048"/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/>
          <cell r="Y5048" t="str">
            <v xml:space="preserve"> </v>
          </cell>
        </row>
        <row r="5049">
          <cell r="C5049"/>
          <cell r="D5049"/>
          <cell r="E5049"/>
          <cell r="F5049"/>
          <cell r="G5049"/>
          <cell r="H5049"/>
          <cell r="I5049"/>
          <cell r="J5049"/>
          <cell r="K5049"/>
          <cell r="L5049"/>
          <cell r="M5049"/>
          <cell r="N5049"/>
          <cell r="O5049"/>
          <cell r="P5049"/>
          <cell r="Q5049"/>
          <cell r="R5049"/>
          <cell r="S5049"/>
          <cell r="T5049"/>
          <cell r="U5049"/>
          <cell r="V5049"/>
          <cell r="W5049"/>
          <cell r="X5049"/>
          <cell r="Y5049" t="str">
            <v xml:space="preserve"> </v>
          </cell>
        </row>
        <row r="5050">
          <cell r="C5050"/>
          <cell r="D5050"/>
          <cell r="E5050"/>
          <cell r="F5050"/>
          <cell r="G5050"/>
          <cell r="H5050"/>
          <cell r="I5050"/>
          <cell r="J5050"/>
          <cell r="K5050"/>
          <cell r="L5050"/>
          <cell r="M5050"/>
          <cell r="N5050"/>
          <cell r="O5050"/>
          <cell r="P5050"/>
          <cell r="Q5050"/>
          <cell r="R5050"/>
          <cell r="S5050"/>
          <cell r="T5050"/>
          <cell r="U5050"/>
          <cell r="V5050"/>
          <cell r="W5050"/>
          <cell r="X5050"/>
          <cell r="Y5050" t="str">
            <v xml:space="preserve"> </v>
          </cell>
        </row>
        <row r="5051">
          <cell r="C5051"/>
          <cell r="D5051"/>
          <cell r="E5051"/>
          <cell r="F5051"/>
          <cell r="G5051"/>
          <cell r="H5051"/>
          <cell r="I5051"/>
          <cell r="J5051"/>
          <cell r="K5051"/>
          <cell r="L5051"/>
          <cell r="M5051"/>
          <cell r="N5051"/>
          <cell r="O5051"/>
          <cell r="P5051"/>
          <cell r="Q5051"/>
          <cell r="R5051"/>
          <cell r="S5051"/>
          <cell r="T5051"/>
          <cell r="U5051"/>
          <cell r="V5051"/>
          <cell r="W5051"/>
          <cell r="X5051"/>
          <cell r="Y5051" t="str">
            <v xml:space="preserve"> </v>
          </cell>
        </row>
        <row r="5052">
          <cell r="C5052"/>
          <cell r="D5052"/>
          <cell r="E5052"/>
          <cell r="F5052"/>
          <cell r="G5052"/>
          <cell r="H5052"/>
          <cell r="I5052"/>
          <cell r="J5052"/>
          <cell r="K5052"/>
          <cell r="L5052"/>
          <cell r="M5052"/>
          <cell r="N5052"/>
          <cell r="O5052"/>
          <cell r="P5052"/>
          <cell r="Q5052"/>
          <cell r="R5052"/>
          <cell r="S5052"/>
          <cell r="T5052"/>
          <cell r="U5052"/>
          <cell r="V5052"/>
          <cell r="W5052"/>
          <cell r="X5052"/>
          <cell r="Y5052" t="str">
            <v xml:space="preserve"> </v>
          </cell>
        </row>
        <row r="5053">
          <cell r="C5053"/>
          <cell r="D5053"/>
          <cell r="E5053"/>
          <cell r="F5053"/>
          <cell r="G5053"/>
          <cell r="H5053"/>
          <cell r="I5053"/>
          <cell r="J5053"/>
          <cell r="K5053"/>
          <cell r="L5053"/>
          <cell r="M5053"/>
          <cell r="N5053"/>
          <cell r="O5053"/>
          <cell r="P5053"/>
          <cell r="Q5053"/>
          <cell r="R5053"/>
          <cell r="S5053"/>
          <cell r="T5053"/>
          <cell r="U5053"/>
          <cell r="V5053"/>
          <cell r="W5053"/>
          <cell r="X5053"/>
          <cell r="Y5053" t="str">
            <v xml:space="preserve"> </v>
          </cell>
        </row>
        <row r="5054">
          <cell r="C5054"/>
          <cell r="D5054"/>
          <cell r="E5054"/>
          <cell r="F5054"/>
          <cell r="G5054"/>
          <cell r="H5054"/>
          <cell r="I5054"/>
          <cell r="J5054"/>
          <cell r="K5054"/>
          <cell r="L5054"/>
          <cell r="M5054"/>
          <cell r="N5054"/>
          <cell r="O5054"/>
          <cell r="P5054"/>
          <cell r="Q5054"/>
          <cell r="R5054"/>
          <cell r="S5054"/>
          <cell r="T5054"/>
          <cell r="U5054"/>
          <cell r="V5054"/>
          <cell r="W5054"/>
          <cell r="X5054"/>
          <cell r="Y5054" t="str">
            <v xml:space="preserve"> </v>
          </cell>
        </row>
        <row r="5055">
          <cell r="C5055"/>
          <cell r="D5055"/>
          <cell r="E5055"/>
          <cell r="F5055"/>
          <cell r="G5055"/>
          <cell r="H5055"/>
          <cell r="I5055"/>
          <cell r="J5055"/>
          <cell r="K5055"/>
          <cell r="L5055"/>
          <cell r="M5055"/>
          <cell r="N5055"/>
          <cell r="O5055"/>
          <cell r="P5055"/>
          <cell r="Q5055"/>
          <cell r="R5055"/>
          <cell r="S5055"/>
          <cell r="T5055"/>
          <cell r="U5055"/>
          <cell r="V5055"/>
          <cell r="W5055"/>
          <cell r="X5055"/>
          <cell r="Y5055" t="str">
            <v xml:space="preserve"> </v>
          </cell>
        </row>
        <row r="5056">
          <cell r="C5056"/>
          <cell r="D5056"/>
          <cell r="E5056"/>
          <cell r="F5056"/>
          <cell r="G5056"/>
          <cell r="H5056"/>
          <cell r="I5056"/>
          <cell r="J5056"/>
          <cell r="K5056"/>
          <cell r="L5056"/>
          <cell r="M5056"/>
          <cell r="N5056"/>
          <cell r="O5056"/>
          <cell r="P5056"/>
          <cell r="Q5056"/>
          <cell r="R5056"/>
          <cell r="S5056"/>
          <cell r="T5056"/>
          <cell r="U5056"/>
          <cell r="V5056"/>
          <cell r="W5056"/>
          <cell r="X5056"/>
          <cell r="Y5056" t="str">
            <v xml:space="preserve"> </v>
          </cell>
        </row>
        <row r="5057">
          <cell r="C5057"/>
          <cell r="D5057"/>
          <cell r="E5057"/>
          <cell r="F5057"/>
          <cell r="G5057"/>
          <cell r="H5057"/>
          <cell r="I5057"/>
          <cell r="J5057"/>
          <cell r="K5057"/>
          <cell r="L5057"/>
          <cell r="M5057"/>
          <cell r="N5057"/>
          <cell r="O5057"/>
          <cell r="P5057"/>
          <cell r="Q5057"/>
          <cell r="R5057"/>
          <cell r="S5057"/>
          <cell r="T5057"/>
          <cell r="U5057"/>
          <cell r="V5057"/>
          <cell r="W5057"/>
          <cell r="X5057"/>
          <cell r="Y5057" t="str">
            <v xml:space="preserve"> </v>
          </cell>
        </row>
        <row r="5058">
          <cell r="C5058"/>
          <cell r="D5058"/>
          <cell r="E5058"/>
          <cell r="F5058"/>
          <cell r="G5058"/>
          <cell r="H5058"/>
          <cell r="I5058"/>
          <cell r="J5058"/>
          <cell r="K5058"/>
          <cell r="L5058"/>
          <cell r="M5058"/>
          <cell r="N5058"/>
          <cell r="O5058"/>
          <cell r="P5058"/>
          <cell r="Q5058"/>
          <cell r="R5058"/>
          <cell r="S5058"/>
          <cell r="T5058"/>
          <cell r="U5058"/>
          <cell r="V5058"/>
          <cell r="W5058"/>
          <cell r="X5058"/>
          <cell r="Y5058" t="str">
            <v xml:space="preserve"> </v>
          </cell>
        </row>
        <row r="5059">
          <cell r="C5059"/>
          <cell r="D5059"/>
          <cell r="E5059"/>
          <cell r="F5059"/>
          <cell r="G5059"/>
          <cell r="H5059"/>
          <cell r="I5059"/>
          <cell r="J5059"/>
          <cell r="K5059"/>
          <cell r="L5059"/>
          <cell r="M5059"/>
          <cell r="N5059"/>
          <cell r="O5059"/>
          <cell r="P5059"/>
          <cell r="Q5059"/>
          <cell r="R5059"/>
          <cell r="S5059"/>
          <cell r="T5059"/>
          <cell r="U5059"/>
          <cell r="V5059"/>
          <cell r="W5059"/>
          <cell r="X5059"/>
          <cell r="Y5059" t="str">
            <v xml:space="preserve"> </v>
          </cell>
        </row>
        <row r="5060">
          <cell r="C5060"/>
          <cell r="D5060"/>
          <cell r="E5060"/>
          <cell r="F5060"/>
          <cell r="G5060"/>
          <cell r="H5060"/>
          <cell r="I5060"/>
          <cell r="J5060"/>
          <cell r="K5060"/>
          <cell r="L5060"/>
          <cell r="M5060"/>
          <cell r="N5060"/>
          <cell r="O5060"/>
          <cell r="P5060"/>
          <cell r="Q5060"/>
          <cell r="R5060"/>
          <cell r="S5060"/>
          <cell r="T5060"/>
          <cell r="U5060"/>
          <cell r="V5060"/>
          <cell r="W5060"/>
          <cell r="X5060"/>
          <cell r="Y5060" t="str">
            <v xml:space="preserve"> </v>
          </cell>
        </row>
        <row r="5061">
          <cell r="C5061"/>
          <cell r="D5061"/>
          <cell r="E5061"/>
          <cell r="F5061"/>
          <cell r="G5061"/>
          <cell r="H5061"/>
          <cell r="I5061"/>
          <cell r="J5061"/>
          <cell r="K5061"/>
          <cell r="L5061"/>
          <cell r="M5061"/>
          <cell r="N5061"/>
          <cell r="O5061"/>
          <cell r="P5061"/>
          <cell r="Q5061"/>
          <cell r="R5061"/>
          <cell r="S5061"/>
          <cell r="T5061"/>
          <cell r="U5061"/>
          <cell r="V5061"/>
          <cell r="W5061"/>
          <cell r="X5061"/>
          <cell r="Y5061" t="str">
            <v xml:space="preserve"> </v>
          </cell>
        </row>
        <row r="5062">
          <cell r="C5062"/>
          <cell r="D5062"/>
          <cell r="E5062"/>
          <cell r="F5062"/>
          <cell r="G5062"/>
          <cell r="H5062"/>
          <cell r="I5062"/>
          <cell r="J5062"/>
          <cell r="K5062"/>
          <cell r="L5062"/>
          <cell r="M5062"/>
          <cell r="N5062"/>
          <cell r="O5062"/>
          <cell r="P5062"/>
          <cell r="Q5062"/>
          <cell r="R5062"/>
          <cell r="S5062"/>
          <cell r="T5062"/>
          <cell r="U5062"/>
          <cell r="V5062"/>
          <cell r="W5062"/>
          <cell r="X5062"/>
          <cell r="Y5062" t="str">
            <v xml:space="preserve"> </v>
          </cell>
        </row>
        <row r="5063">
          <cell r="C5063"/>
          <cell r="D5063"/>
          <cell r="E5063"/>
          <cell r="F5063"/>
          <cell r="G5063"/>
          <cell r="H5063"/>
          <cell r="I5063"/>
          <cell r="J5063"/>
          <cell r="K5063"/>
          <cell r="L5063"/>
          <cell r="M5063"/>
          <cell r="N5063"/>
          <cell r="O5063"/>
          <cell r="P5063"/>
          <cell r="Q5063"/>
          <cell r="R5063"/>
          <cell r="S5063"/>
          <cell r="T5063"/>
          <cell r="U5063"/>
          <cell r="V5063"/>
          <cell r="W5063"/>
          <cell r="X5063"/>
          <cell r="Y5063" t="str">
            <v xml:space="preserve"> </v>
          </cell>
        </row>
        <row r="5064">
          <cell r="C5064"/>
          <cell r="D5064"/>
          <cell r="E5064"/>
          <cell r="F5064"/>
          <cell r="G5064"/>
          <cell r="H5064"/>
          <cell r="I5064"/>
          <cell r="J5064"/>
          <cell r="K5064"/>
          <cell r="L5064"/>
          <cell r="M5064"/>
          <cell r="N5064"/>
          <cell r="O5064"/>
          <cell r="P5064"/>
          <cell r="Q5064"/>
          <cell r="R5064"/>
          <cell r="S5064"/>
          <cell r="T5064"/>
          <cell r="U5064"/>
          <cell r="V5064"/>
          <cell r="W5064"/>
          <cell r="X5064"/>
          <cell r="Y5064" t="str">
            <v xml:space="preserve"> </v>
          </cell>
        </row>
        <row r="5065">
          <cell r="C5065"/>
          <cell r="D5065"/>
          <cell r="E5065"/>
          <cell r="F5065"/>
          <cell r="G5065"/>
          <cell r="H5065"/>
          <cell r="I5065"/>
          <cell r="J5065"/>
          <cell r="K5065"/>
          <cell r="L5065"/>
          <cell r="M5065"/>
          <cell r="N5065"/>
          <cell r="O5065"/>
          <cell r="P5065"/>
          <cell r="Q5065"/>
          <cell r="R5065"/>
          <cell r="S5065"/>
          <cell r="T5065"/>
          <cell r="U5065"/>
          <cell r="V5065"/>
          <cell r="W5065"/>
          <cell r="X5065"/>
          <cell r="Y5065" t="str">
            <v xml:space="preserve"> </v>
          </cell>
        </row>
        <row r="5066">
          <cell r="C5066"/>
          <cell r="D5066"/>
          <cell r="E5066"/>
          <cell r="F5066"/>
          <cell r="G5066"/>
          <cell r="H5066"/>
          <cell r="I5066"/>
          <cell r="J5066"/>
          <cell r="K5066"/>
          <cell r="L5066"/>
          <cell r="M5066"/>
          <cell r="N5066"/>
          <cell r="O5066"/>
          <cell r="P5066"/>
          <cell r="Q5066"/>
          <cell r="R5066"/>
          <cell r="S5066"/>
          <cell r="T5066"/>
          <cell r="U5066"/>
          <cell r="V5066"/>
          <cell r="W5066"/>
          <cell r="X5066"/>
          <cell r="Y5066" t="str">
            <v xml:space="preserve"> </v>
          </cell>
        </row>
        <row r="5067">
          <cell r="C5067"/>
          <cell r="D5067"/>
          <cell r="E5067"/>
          <cell r="F5067"/>
          <cell r="G5067"/>
          <cell r="H5067"/>
          <cell r="I5067"/>
          <cell r="J5067"/>
          <cell r="K5067"/>
          <cell r="L5067"/>
          <cell r="M5067"/>
          <cell r="N5067"/>
          <cell r="O5067"/>
          <cell r="P5067"/>
          <cell r="Q5067"/>
          <cell r="R5067"/>
          <cell r="S5067"/>
          <cell r="T5067"/>
          <cell r="U5067"/>
          <cell r="V5067"/>
          <cell r="W5067"/>
          <cell r="X5067"/>
          <cell r="Y5067" t="str">
            <v xml:space="preserve"> </v>
          </cell>
        </row>
        <row r="5068">
          <cell r="C5068"/>
          <cell r="D5068"/>
          <cell r="E5068"/>
          <cell r="F5068"/>
          <cell r="G5068"/>
          <cell r="H5068"/>
          <cell r="I5068"/>
          <cell r="J5068"/>
          <cell r="K5068"/>
          <cell r="L5068"/>
          <cell r="M5068"/>
          <cell r="N5068"/>
          <cell r="O5068"/>
          <cell r="P5068"/>
          <cell r="Q5068"/>
          <cell r="R5068"/>
          <cell r="S5068"/>
          <cell r="T5068"/>
          <cell r="U5068"/>
          <cell r="V5068"/>
          <cell r="W5068"/>
          <cell r="X5068"/>
          <cell r="Y5068" t="str">
            <v xml:space="preserve"> </v>
          </cell>
        </row>
        <row r="5069">
          <cell r="C5069"/>
          <cell r="D5069"/>
          <cell r="E5069"/>
          <cell r="F5069"/>
          <cell r="G5069"/>
          <cell r="H5069"/>
          <cell r="I5069"/>
          <cell r="J5069"/>
          <cell r="K5069"/>
          <cell r="L5069"/>
          <cell r="M5069"/>
          <cell r="N5069"/>
          <cell r="O5069"/>
          <cell r="P5069"/>
          <cell r="Q5069"/>
          <cell r="R5069"/>
          <cell r="S5069"/>
          <cell r="T5069"/>
          <cell r="U5069"/>
          <cell r="V5069"/>
          <cell r="W5069"/>
          <cell r="X5069"/>
          <cell r="Y5069" t="str">
            <v xml:space="preserve"> </v>
          </cell>
        </row>
        <row r="5070">
          <cell r="C5070"/>
          <cell r="D5070"/>
          <cell r="E5070"/>
          <cell r="F5070"/>
          <cell r="G5070"/>
          <cell r="H5070"/>
          <cell r="I5070"/>
          <cell r="J5070"/>
          <cell r="K5070"/>
          <cell r="L5070"/>
          <cell r="M5070"/>
          <cell r="N5070"/>
          <cell r="O5070"/>
          <cell r="P5070"/>
          <cell r="Q5070"/>
          <cell r="R5070"/>
          <cell r="S5070"/>
          <cell r="T5070"/>
          <cell r="U5070"/>
          <cell r="V5070"/>
          <cell r="W5070"/>
          <cell r="X5070"/>
          <cell r="Y5070" t="str">
            <v xml:space="preserve"> </v>
          </cell>
        </row>
        <row r="5071">
          <cell r="C5071"/>
          <cell r="D5071"/>
          <cell r="E5071"/>
          <cell r="F5071"/>
          <cell r="G5071"/>
          <cell r="H5071"/>
          <cell r="I5071"/>
          <cell r="J5071"/>
          <cell r="K5071"/>
          <cell r="L5071"/>
          <cell r="M5071"/>
          <cell r="N5071"/>
          <cell r="O5071"/>
          <cell r="P5071"/>
          <cell r="Q5071"/>
          <cell r="R5071"/>
          <cell r="S5071"/>
          <cell r="T5071"/>
          <cell r="U5071"/>
          <cell r="V5071"/>
          <cell r="W5071"/>
          <cell r="X5071"/>
          <cell r="Y5071" t="str">
            <v xml:space="preserve"> </v>
          </cell>
        </row>
        <row r="5072">
          <cell r="C5072"/>
          <cell r="D5072"/>
          <cell r="E5072"/>
          <cell r="F5072"/>
          <cell r="G5072"/>
          <cell r="H5072"/>
          <cell r="I5072"/>
          <cell r="J5072"/>
          <cell r="K5072"/>
          <cell r="L5072"/>
          <cell r="M5072"/>
          <cell r="N5072"/>
          <cell r="O5072"/>
          <cell r="P5072"/>
          <cell r="Q5072"/>
          <cell r="R5072"/>
          <cell r="S5072"/>
          <cell r="T5072"/>
          <cell r="U5072"/>
          <cell r="V5072"/>
          <cell r="W5072"/>
          <cell r="X5072"/>
          <cell r="Y5072" t="str">
            <v xml:space="preserve"> </v>
          </cell>
        </row>
        <row r="5073">
          <cell r="C5073"/>
          <cell r="D5073"/>
          <cell r="E5073"/>
          <cell r="F5073"/>
          <cell r="G5073"/>
          <cell r="H5073"/>
          <cell r="I5073"/>
          <cell r="J5073"/>
          <cell r="K5073"/>
          <cell r="L5073"/>
          <cell r="M5073"/>
          <cell r="N5073"/>
          <cell r="O5073"/>
          <cell r="P5073"/>
          <cell r="Q5073"/>
          <cell r="R5073"/>
          <cell r="S5073"/>
          <cell r="T5073"/>
          <cell r="U5073"/>
          <cell r="V5073"/>
          <cell r="W5073"/>
          <cell r="X5073"/>
          <cell r="Y5073" t="str">
            <v xml:space="preserve"> </v>
          </cell>
        </row>
        <row r="5074">
          <cell r="C5074"/>
          <cell r="D5074"/>
          <cell r="E5074"/>
          <cell r="F5074"/>
          <cell r="G5074"/>
          <cell r="H5074"/>
          <cell r="I5074"/>
          <cell r="J5074"/>
          <cell r="K5074"/>
          <cell r="L5074"/>
          <cell r="M5074"/>
          <cell r="N5074"/>
          <cell r="O5074"/>
          <cell r="P5074"/>
          <cell r="Q5074"/>
          <cell r="R5074"/>
          <cell r="S5074"/>
          <cell r="T5074"/>
          <cell r="U5074"/>
          <cell r="V5074"/>
          <cell r="W5074"/>
          <cell r="X5074"/>
          <cell r="Y5074" t="str">
            <v xml:space="preserve"> </v>
          </cell>
        </row>
        <row r="5075">
          <cell r="C5075"/>
          <cell r="D5075"/>
          <cell r="E5075"/>
          <cell r="F5075"/>
          <cell r="G5075"/>
          <cell r="H5075"/>
          <cell r="I5075"/>
          <cell r="J5075"/>
          <cell r="K5075"/>
          <cell r="L5075"/>
          <cell r="M5075"/>
          <cell r="N5075"/>
          <cell r="O5075"/>
          <cell r="P5075"/>
          <cell r="Q5075"/>
          <cell r="R5075"/>
          <cell r="S5075"/>
          <cell r="T5075"/>
          <cell r="U5075"/>
          <cell r="V5075"/>
          <cell r="W5075"/>
          <cell r="X5075"/>
          <cell r="Y5075" t="str">
            <v xml:space="preserve"> </v>
          </cell>
        </row>
        <row r="5076">
          <cell r="C5076"/>
          <cell r="D5076"/>
          <cell r="E5076"/>
          <cell r="F5076"/>
          <cell r="G5076"/>
          <cell r="H5076"/>
          <cell r="I5076"/>
          <cell r="J5076"/>
          <cell r="K5076"/>
          <cell r="L5076"/>
          <cell r="M5076"/>
          <cell r="N5076"/>
          <cell r="O5076"/>
          <cell r="P5076"/>
          <cell r="Q5076"/>
          <cell r="R5076"/>
          <cell r="S5076"/>
          <cell r="T5076"/>
          <cell r="U5076"/>
          <cell r="V5076"/>
          <cell r="W5076"/>
          <cell r="X5076"/>
          <cell r="Y5076" t="str">
            <v xml:space="preserve"> </v>
          </cell>
        </row>
        <row r="5077">
          <cell r="C5077"/>
          <cell r="D5077"/>
          <cell r="E5077"/>
          <cell r="F5077"/>
          <cell r="G5077"/>
          <cell r="H5077"/>
          <cell r="I5077"/>
          <cell r="J5077"/>
          <cell r="K5077"/>
          <cell r="L5077"/>
          <cell r="M5077"/>
          <cell r="N5077"/>
          <cell r="O5077"/>
          <cell r="P5077"/>
          <cell r="Q5077"/>
          <cell r="R5077"/>
          <cell r="S5077"/>
          <cell r="T5077"/>
          <cell r="U5077"/>
          <cell r="V5077"/>
          <cell r="W5077"/>
          <cell r="X5077"/>
          <cell r="Y5077" t="str">
            <v xml:space="preserve"> </v>
          </cell>
        </row>
        <row r="5078">
          <cell r="C5078"/>
          <cell r="D5078"/>
          <cell r="E5078"/>
          <cell r="F5078"/>
          <cell r="G5078"/>
          <cell r="H5078"/>
          <cell r="I5078"/>
          <cell r="J5078"/>
          <cell r="K5078"/>
          <cell r="L5078"/>
          <cell r="M5078"/>
          <cell r="N5078"/>
          <cell r="O5078"/>
          <cell r="P5078"/>
          <cell r="Q5078"/>
          <cell r="R5078"/>
          <cell r="S5078"/>
          <cell r="T5078"/>
          <cell r="U5078"/>
          <cell r="V5078"/>
          <cell r="W5078"/>
          <cell r="X5078"/>
          <cell r="Y5078" t="str">
            <v xml:space="preserve"> </v>
          </cell>
        </row>
        <row r="5079">
          <cell r="C5079"/>
          <cell r="D5079"/>
          <cell r="E5079"/>
          <cell r="F5079"/>
          <cell r="G5079"/>
          <cell r="H5079"/>
          <cell r="I5079"/>
          <cell r="J5079"/>
          <cell r="K5079"/>
          <cell r="L5079"/>
          <cell r="M5079"/>
          <cell r="N5079"/>
          <cell r="O5079"/>
          <cell r="P5079"/>
          <cell r="Q5079"/>
          <cell r="R5079"/>
          <cell r="S5079"/>
          <cell r="T5079"/>
          <cell r="U5079"/>
          <cell r="V5079"/>
          <cell r="W5079"/>
          <cell r="X5079"/>
          <cell r="Y5079" t="str">
            <v xml:space="preserve"> </v>
          </cell>
        </row>
        <row r="5080">
          <cell r="C5080"/>
          <cell r="D5080"/>
          <cell r="E5080"/>
          <cell r="F5080"/>
          <cell r="G5080"/>
          <cell r="H5080"/>
          <cell r="I5080"/>
          <cell r="J5080"/>
          <cell r="K5080"/>
          <cell r="L5080"/>
          <cell r="M5080"/>
          <cell r="N5080"/>
          <cell r="O5080"/>
          <cell r="P5080"/>
          <cell r="Q5080"/>
          <cell r="R5080"/>
          <cell r="S5080"/>
          <cell r="T5080"/>
          <cell r="U5080"/>
          <cell r="V5080"/>
          <cell r="W5080"/>
          <cell r="X5080"/>
          <cell r="Y5080" t="str">
            <v xml:space="preserve"> </v>
          </cell>
        </row>
        <row r="5081">
          <cell r="C5081"/>
          <cell r="D5081"/>
          <cell r="E5081"/>
          <cell r="F5081"/>
          <cell r="G5081"/>
          <cell r="H5081"/>
          <cell r="I5081"/>
          <cell r="J5081"/>
          <cell r="K5081"/>
          <cell r="L5081"/>
          <cell r="M5081"/>
          <cell r="N5081"/>
          <cell r="O5081"/>
          <cell r="P5081"/>
          <cell r="Q5081"/>
          <cell r="R5081"/>
          <cell r="S5081"/>
          <cell r="T5081"/>
          <cell r="U5081"/>
          <cell r="V5081"/>
          <cell r="W5081"/>
          <cell r="X5081"/>
          <cell r="Y5081" t="str">
            <v xml:space="preserve"> </v>
          </cell>
        </row>
        <row r="5082">
          <cell r="C5082"/>
          <cell r="D5082"/>
          <cell r="E5082"/>
          <cell r="F5082"/>
          <cell r="G5082"/>
          <cell r="H5082"/>
          <cell r="I5082"/>
          <cell r="J5082"/>
          <cell r="K5082"/>
          <cell r="L5082"/>
          <cell r="M5082"/>
          <cell r="N5082"/>
          <cell r="O5082"/>
          <cell r="P5082"/>
          <cell r="Q5082"/>
          <cell r="R5082"/>
          <cell r="S5082"/>
          <cell r="T5082"/>
          <cell r="U5082"/>
          <cell r="V5082"/>
          <cell r="W5082"/>
          <cell r="X5082"/>
          <cell r="Y5082" t="str">
            <v xml:space="preserve"> </v>
          </cell>
        </row>
        <row r="5083">
          <cell r="C5083"/>
          <cell r="D5083"/>
          <cell r="E5083"/>
          <cell r="F5083"/>
          <cell r="G5083"/>
          <cell r="H5083"/>
          <cell r="I5083"/>
          <cell r="J5083"/>
          <cell r="K5083"/>
          <cell r="L5083"/>
          <cell r="M5083"/>
          <cell r="N5083"/>
          <cell r="O5083"/>
          <cell r="P5083"/>
          <cell r="Q5083"/>
          <cell r="R5083"/>
          <cell r="S5083"/>
          <cell r="T5083"/>
          <cell r="U5083"/>
          <cell r="V5083"/>
          <cell r="W5083"/>
          <cell r="X5083"/>
          <cell r="Y5083" t="str">
            <v xml:space="preserve"> </v>
          </cell>
        </row>
        <row r="5084">
          <cell r="C5084"/>
          <cell r="D5084"/>
          <cell r="E5084"/>
          <cell r="F5084"/>
          <cell r="G5084"/>
          <cell r="H5084"/>
          <cell r="I5084"/>
          <cell r="J5084"/>
          <cell r="K5084"/>
          <cell r="L5084"/>
          <cell r="M5084"/>
          <cell r="N5084"/>
          <cell r="O5084"/>
          <cell r="P5084"/>
          <cell r="Q5084"/>
          <cell r="R5084"/>
          <cell r="S5084"/>
          <cell r="T5084"/>
          <cell r="U5084"/>
          <cell r="V5084"/>
          <cell r="W5084"/>
          <cell r="X5084"/>
          <cell r="Y5084" t="str">
            <v xml:space="preserve"> </v>
          </cell>
        </row>
        <row r="5085">
          <cell r="C5085"/>
          <cell r="D5085"/>
          <cell r="E5085"/>
          <cell r="F5085"/>
          <cell r="G5085"/>
          <cell r="H5085"/>
          <cell r="I5085"/>
          <cell r="J5085"/>
          <cell r="K5085"/>
          <cell r="L5085"/>
          <cell r="M5085"/>
          <cell r="N5085"/>
          <cell r="O5085"/>
          <cell r="P5085"/>
          <cell r="Q5085"/>
          <cell r="R5085"/>
          <cell r="S5085"/>
          <cell r="T5085"/>
          <cell r="U5085"/>
          <cell r="V5085"/>
          <cell r="W5085"/>
          <cell r="X5085"/>
          <cell r="Y5085" t="str">
            <v xml:space="preserve"> </v>
          </cell>
        </row>
        <row r="5086">
          <cell r="C5086"/>
          <cell r="D5086"/>
          <cell r="E5086"/>
          <cell r="F5086"/>
          <cell r="G5086"/>
          <cell r="H5086"/>
          <cell r="I5086"/>
          <cell r="J5086"/>
          <cell r="K5086"/>
          <cell r="L5086"/>
          <cell r="M5086"/>
          <cell r="N5086"/>
          <cell r="O5086"/>
          <cell r="P5086"/>
          <cell r="Q5086"/>
          <cell r="R5086"/>
          <cell r="S5086"/>
          <cell r="T5086"/>
          <cell r="U5086"/>
          <cell r="V5086"/>
          <cell r="W5086"/>
          <cell r="X5086"/>
          <cell r="Y5086" t="str">
            <v xml:space="preserve"> </v>
          </cell>
        </row>
        <row r="5087">
          <cell r="C5087"/>
          <cell r="D5087"/>
          <cell r="E5087"/>
          <cell r="F5087"/>
          <cell r="G5087"/>
          <cell r="H5087"/>
          <cell r="I5087"/>
          <cell r="J5087"/>
          <cell r="K5087"/>
          <cell r="L5087"/>
          <cell r="M5087"/>
          <cell r="N5087"/>
          <cell r="O5087"/>
          <cell r="P5087"/>
          <cell r="Q5087"/>
          <cell r="R5087"/>
          <cell r="S5087"/>
          <cell r="T5087"/>
          <cell r="U5087"/>
          <cell r="V5087"/>
          <cell r="W5087"/>
          <cell r="X5087"/>
          <cell r="Y5087" t="str">
            <v xml:space="preserve"> </v>
          </cell>
        </row>
        <row r="5088">
          <cell r="C5088"/>
          <cell r="D5088"/>
          <cell r="E5088"/>
          <cell r="F5088"/>
          <cell r="G5088"/>
          <cell r="H5088"/>
          <cell r="I5088"/>
          <cell r="J5088"/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  <cell r="U5088"/>
          <cell r="V5088"/>
          <cell r="W5088"/>
          <cell r="X5088"/>
          <cell r="Y5088" t="str">
            <v xml:space="preserve"> </v>
          </cell>
        </row>
        <row r="5089">
          <cell r="C5089"/>
          <cell r="D5089"/>
          <cell r="E5089"/>
          <cell r="F5089"/>
          <cell r="G5089"/>
          <cell r="H5089"/>
          <cell r="I5089"/>
          <cell r="J5089"/>
          <cell r="K5089"/>
          <cell r="L5089"/>
          <cell r="M5089"/>
          <cell r="N5089"/>
          <cell r="O5089"/>
          <cell r="P5089"/>
          <cell r="Q5089"/>
          <cell r="R5089"/>
          <cell r="S5089"/>
          <cell r="T5089"/>
          <cell r="U5089"/>
          <cell r="V5089"/>
          <cell r="W5089"/>
          <cell r="X5089"/>
          <cell r="Y5089" t="str">
            <v xml:space="preserve"> </v>
          </cell>
        </row>
        <row r="5090">
          <cell r="C5090"/>
          <cell r="D5090"/>
          <cell r="E5090"/>
          <cell r="F5090"/>
          <cell r="G5090"/>
          <cell r="H5090"/>
          <cell r="I5090"/>
          <cell r="J5090"/>
          <cell r="K5090"/>
          <cell r="L5090"/>
          <cell r="M5090"/>
          <cell r="N5090"/>
          <cell r="O5090"/>
          <cell r="P5090"/>
          <cell r="Q5090"/>
          <cell r="R5090"/>
          <cell r="S5090"/>
          <cell r="T5090"/>
          <cell r="U5090"/>
          <cell r="V5090"/>
          <cell r="W5090"/>
          <cell r="X5090"/>
          <cell r="Y5090" t="str">
            <v xml:space="preserve"> </v>
          </cell>
        </row>
        <row r="5091">
          <cell r="C5091"/>
          <cell r="D5091"/>
          <cell r="E5091"/>
          <cell r="F5091"/>
          <cell r="G5091"/>
          <cell r="H5091"/>
          <cell r="I5091"/>
          <cell r="J5091"/>
          <cell r="K5091"/>
          <cell r="L5091"/>
          <cell r="M5091"/>
          <cell r="N5091"/>
          <cell r="O5091"/>
          <cell r="P5091"/>
          <cell r="Q5091"/>
          <cell r="R5091"/>
          <cell r="S5091"/>
          <cell r="T5091"/>
          <cell r="U5091"/>
          <cell r="V5091"/>
          <cell r="W5091"/>
          <cell r="X5091"/>
          <cell r="Y5091" t="str">
            <v xml:space="preserve"> </v>
          </cell>
        </row>
        <row r="5092">
          <cell r="C5092"/>
          <cell r="D5092"/>
          <cell r="E5092"/>
          <cell r="F5092"/>
          <cell r="G5092"/>
          <cell r="H5092"/>
          <cell r="I5092"/>
          <cell r="J5092"/>
          <cell r="K5092"/>
          <cell r="L5092"/>
          <cell r="M5092"/>
          <cell r="N5092"/>
          <cell r="O5092"/>
          <cell r="P5092"/>
          <cell r="Q5092"/>
          <cell r="R5092"/>
          <cell r="S5092"/>
          <cell r="T5092"/>
          <cell r="U5092"/>
          <cell r="V5092"/>
          <cell r="W5092"/>
          <cell r="X5092"/>
          <cell r="Y5092" t="str">
            <v xml:space="preserve"> </v>
          </cell>
        </row>
        <row r="5093">
          <cell r="C5093"/>
          <cell r="D5093"/>
          <cell r="E5093"/>
          <cell r="F5093"/>
          <cell r="G5093"/>
          <cell r="H5093"/>
          <cell r="I5093"/>
          <cell r="J5093"/>
          <cell r="K5093"/>
          <cell r="L5093"/>
          <cell r="M5093"/>
          <cell r="N5093"/>
          <cell r="O5093"/>
          <cell r="P5093"/>
          <cell r="Q5093"/>
          <cell r="R5093"/>
          <cell r="S5093"/>
          <cell r="T5093"/>
          <cell r="U5093"/>
          <cell r="V5093"/>
          <cell r="W5093"/>
          <cell r="X5093"/>
          <cell r="Y5093" t="str">
            <v xml:space="preserve"> </v>
          </cell>
        </row>
        <row r="5094">
          <cell r="C5094"/>
          <cell r="D5094"/>
          <cell r="E5094"/>
          <cell r="F5094"/>
          <cell r="G5094"/>
          <cell r="H5094"/>
          <cell r="I5094"/>
          <cell r="J5094"/>
          <cell r="K5094"/>
          <cell r="L5094"/>
          <cell r="M5094"/>
          <cell r="N5094"/>
          <cell r="O5094"/>
          <cell r="P5094"/>
          <cell r="Q5094"/>
          <cell r="R5094"/>
          <cell r="S5094"/>
          <cell r="T5094"/>
          <cell r="U5094"/>
          <cell r="V5094"/>
          <cell r="W5094"/>
          <cell r="X5094"/>
          <cell r="Y5094" t="str">
            <v xml:space="preserve"> </v>
          </cell>
        </row>
        <row r="5095">
          <cell r="C5095"/>
          <cell r="D5095"/>
          <cell r="E5095"/>
          <cell r="F5095"/>
          <cell r="G5095"/>
          <cell r="H5095"/>
          <cell r="I5095"/>
          <cell r="J5095"/>
          <cell r="K5095"/>
          <cell r="L5095"/>
          <cell r="M5095"/>
          <cell r="N5095"/>
          <cell r="O5095"/>
          <cell r="P5095"/>
          <cell r="Q5095"/>
          <cell r="R5095"/>
          <cell r="S5095"/>
          <cell r="T5095"/>
          <cell r="U5095"/>
          <cell r="V5095"/>
          <cell r="W5095"/>
          <cell r="X5095"/>
          <cell r="Y5095" t="str">
            <v xml:space="preserve"> </v>
          </cell>
        </row>
        <row r="5096">
          <cell r="C5096"/>
          <cell r="D5096"/>
          <cell r="E5096"/>
          <cell r="F5096"/>
          <cell r="G5096"/>
          <cell r="H5096"/>
          <cell r="I5096"/>
          <cell r="J5096"/>
          <cell r="K5096"/>
          <cell r="L5096"/>
          <cell r="M5096"/>
          <cell r="N5096"/>
          <cell r="O5096"/>
          <cell r="P5096"/>
          <cell r="Q5096"/>
          <cell r="R5096"/>
          <cell r="S5096"/>
          <cell r="T5096"/>
          <cell r="U5096"/>
          <cell r="V5096"/>
          <cell r="W5096"/>
          <cell r="X5096"/>
          <cell r="Y5096" t="str">
            <v xml:space="preserve"> </v>
          </cell>
        </row>
        <row r="5097">
          <cell r="C5097"/>
          <cell r="D5097"/>
          <cell r="E5097"/>
          <cell r="F5097"/>
          <cell r="G5097"/>
          <cell r="H5097"/>
          <cell r="I5097"/>
          <cell r="J5097"/>
          <cell r="K5097"/>
          <cell r="L5097"/>
          <cell r="M5097"/>
          <cell r="N5097"/>
          <cell r="O5097"/>
          <cell r="P5097"/>
          <cell r="Q5097"/>
          <cell r="R5097"/>
          <cell r="S5097"/>
          <cell r="T5097"/>
          <cell r="U5097"/>
          <cell r="V5097"/>
          <cell r="W5097"/>
          <cell r="X5097"/>
          <cell r="Y5097" t="str">
            <v xml:space="preserve"> </v>
          </cell>
        </row>
        <row r="5098">
          <cell r="C5098"/>
          <cell r="D5098"/>
          <cell r="E5098"/>
          <cell r="F5098"/>
          <cell r="G5098"/>
          <cell r="H5098"/>
          <cell r="I5098"/>
          <cell r="J5098"/>
          <cell r="K5098"/>
          <cell r="L5098"/>
          <cell r="M5098"/>
          <cell r="N5098"/>
          <cell r="O5098"/>
          <cell r="P5098"/>
          <cell r="Q5098"/>
          <cell r="R5098"/>
          <cell r="S5098"/>
          <cell r="T5098"/>
          <cell r="U5098"/>
          <cell r="V5098"/>
          <cell r="W5098"/>
          <cell r="X5098"/>
          <cell r="Y5098" t="str">
            <v xml:space="preserve"> </v>
          </cell>
        </row>
        <row r="5099">
          <cell r="C5099"/>
          <cell r="D5099"/>
          <cell r="E5099"/>
          <cell r="F5099"/>
          <cell r="G5099"/>
          <cell r="H5099"/>
          <cell r="I5099"/>
          <cell r="J5099"/>
          <cell r="K5099"/>
          <cell r="L5099"/>
          <cell r="M5099"/>
          <cell r="N5099"/>
          <cell r="O5099"/>
          <cell r="P5099"/>
          <cell r="Q5099"/>
          <cell r="R5099"/>
          <cell r="S5099"/>
          <cell r="T5099"/>
          <cell r="U5099"/>
          <cell r="V5099"/>
          <cell r="W5099"/>
          <cell r="X5099"/>
          <cell r="Y5099" t="str">
            <v xml:space="preserve"> </v>
          </cell>
        </row>
        <row r="5100">
          <cell r="C5100"/>
          <cell r="D5100"/>
          <cell r="E5100"/>
          <cell r="F5100"/>
          <cell r="G5100"/>
          <cell r="H5100"/>
          <cell r="I5100"/>
          <cell r="J5100"/>
          <cell r="K5100"/>
          <cell r="L5100"/>
          <cell r="M5100"/>
          <cell r="N5100"/>
          <cell r="O5100"/>
          <cell r="P5100"/>
          <cell r="Q5100"/>
          <cell r="R5100"/>
          <cell r="S5100"/>
          <cell r="T5100"/>
          <cell r="U5100"/>
          <cell r="V5100"/>
          <cell r="W5100"/>
          <cell r="X5100"/>
          <cell r="Y5100" t="str">
            <v xml:space="preserve"> </v>
          </cell>
        </row>
        <row r="5101">
          <cell r="C5101"/>
          <cell r="D5101"/>
          <cell r="E5101"/>
          <cell r="F5101"/>
          <cell r="G5101"/>
          <cell r="H5101"/>
          <cell r="I5101"/>
          <cell r="J5101"/>
          <cell r="K5101"/>
          <cell r="L5101"/>
          <cell r="M5101"/>
          <cell r="N5101"/>
          <cell r="O5101"/>
          <cell r="P5101"/>
          <cell r="Q5101"/>
          <cell r="R5101"/>
          <cell r="S5101"/>
          <cell r="T5101"/>
          <cell r="U5101"/>
          <cell r="V5101"/>
          <cell r="W5101"/>
          <cell r="X5101"/>
          <cell r="Y5101" t="str">
            <v xml:space="preserve"> </v>
          </cell>
        </row>
        <row r="5102">
          <cell r="C5102"/>
          <cell r="D5102"/>
          <cell r="E5102"/>
          <cell r="F5102"/>
          <cell r="G5102"/>
          <cell r="H5102"/>
          <cell r="I5102"/>
          <cell r="J5102"/>
          <cell r="K5102"/>
          <cell r="L5102"/>
          <cell r="M5102"/>
          <cell r="N5102"/>
          <cell r="O5102"/>
          <cell r="P5102"/>
          <cell r="Q5102"/>
          <cell r="R5102"/>
          <cell r="S5102"/>
          <cell r="T5102"/>
          <cell r="U5102"/>
          <cell r="V5102"/>
          <cell r="W5102"/>
          <cell r="X5102"/>
          <cell r="Y5102" t="str">
            <v xml:space="preserve"> </v>
          </cell>
        </row>
        <row r="5103">
          <cell r="C5103"/>
          <cell r="D5103"/>
          <cell r="E5103"/>
          <cell r="F5103"/>
          <cell r="G5103"/>
          <cell r="H5103"/>
          <cell r="I5103"/>
          <cell r="J5103"/>
          <cell r="K5103"/>
          <cell r="L5103"/>
          <cell r="M5103"/>
          <cell r="N5103"/>
          <cell r="O5103"/>
          <cell r="P5103"/>
          <cell r="Q5103"/>
          <cell r="R5103"/>
          <cell r="S5103"/>
          <cell r="T5103"/>
          <cell r="U5103"/>
          <cell r="V5103"/>
          <cell r="W5103"/>
          <cell r="X5103"/>
          <cell r="Y5103" t="str">
            <v xml:space="preserve"> </v>
          </cell>
        </row>
        <row r="5104">
          <cell r="C5104"/>
          <cell r="D5104"/>
          <cell r="E5104"/>
          <cell r="F5104"/>
          <cell r="G5104"/>
          <cell r="H5104"/>
          <cell r="I5104"/>
          <cell r="J5104"/>
          <cell r="K5104"/>
          <cell r="L5104"/>
          <cell r="M5104"/>
          <cell r="N5104"/>
          <cell r="O5104"/>
          <cell r="P5104"/>
          <cell r="Q5104"/>
          <cell r="R5104"/>
          <cell r="S5104"/>
          <cell r="T5104"/>
          <cell r="U5104"/>
          <cell r="V5104"/>
          <cell r="W5104"/>
          <cell r="X5104"/>
          <cell r="Y5104" t="str">
            <v xml:space="preserve"> </v>
          </cell>
        </row>
        <row r="5105">
          <cell r="C5105"/>
          <cell r="D5105"/>
          <cell r="E5105"/>
          <cell r="F5105"/>
          <cell r="G5105"/>
          <cell r="H5105"/>
          <cell r="I5105"/>
          <cell r="J5105"/>
          <cell r="K5105"/>
          <cell r="L5105"/>
          <cell r="M5105"/>
          <cell r="N5105"/>
          <cell r="O5105"/>
          <cell r="P5105"/>
          <cell r="Q5105"/>
          <cell r="R5105"/>
          <cell r="S5105"/>
          <cell r="T5105"/>
          <cell r="U5105"/>
          <cell r="V5105"/>
          <cell r="W5105"/>
          <cell r="X5105"/>
          <cell r="Y5105" t="str">
            <v xml:space="preserve"> </v>
          </cell>
        </row>
        <row r="5106">
          <cell r="C5106"/>
          <cell r="D5106"/>
          <cell r="E5106"/>
          <cell r="F5106"/>
          <cell r="G5106"/>
          <cell r="H5106"/>
          <cell r="I5106"/>
          <cell r="J5106"/>
          <cell r="K5106"/>
          <cell r="L5106"/>
          <cell r="M5106"/>
          <cell r="N5106"/>
          <cell r="O5106"/>
          <cell r="P5106"/>
          <cell r="Q5106"/>
          <cell r="R5106"/>
          <cell r="S5106"/>
          <cell r="T5106"/>
          <cell r="U5106"/>
          <cell r="V5106"/>
          <cell r="W5106"/>
          <cell r="X5106"/>
          <cell r="Y5106" t="str">
            <v xml:space="preserve"> </v>
          </cell>
        </row>
        <row r="5107">
          <cell r="C5107"/>
          <cell r="D5107"/>
          <cell r="E5107"/>
          <cell r="F5107"/>
          <cell r="G5107"/>
          <cell r="H5107"/>
          <cell r="I5107"/>
          <cell r="J5107"/>
          <cell r="K5107"/>
          <cell r="L5107"/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/>
          <cell r="Y5107" t="str">
            <v xml:space="preserve"> </v>
          </cell>
        </row>
        <row r="5108">
          <cell r="C5108"/>
          <cell r="D5108"/>
          <cell r="E5108"/>
          <cell r="F5108"/>
          <cell r="G5108"/>
          <cell r="H5108"/>
          <cell r="I5108"/>
          <cell r="J5108"/>
          <cell r="K5108"/>
          <cell r="L5108"/>
          <cell r="M5108"/>
          <cell r="N5108"/>
          <cell r="O5108"/>
          <cell r="P5108"/>
          <cell r="Q5108"/>
          <cell r="R5108"/>
          <cell r="S5108"/>
          <cell r="T5108"/>
          <cell r="U5108"/>
          <cell r="V5108"/>
          <cell r="W5108"/>
          <cell r="X5108"/>
          <cell r="Y5108" t="str">
            <v xml:space="preserve"> </v>
          </cell>
        </row>
        <row r="5109">
          <cell r="C5109"/>
          <cell r="D5109"/>
          <cell r="E5109"/>
          <cell r="F5109"/>
          <cell r="G5109"/>
          <cell r="H5109"/>
          <cell r="I5109"/>
          <cell r="J5109"/>
          <cell r="K5109"/>
          <cell r="L5109"/>
          <cell r="M5109"/>
          <cell r="N5109"/>
          <cell r="O5109"/>
          <cell r="P5109"/>
          <cell r="Q5109"/>
          <cell r="R5109"/>
          <cell r="S5109"/>
          <cell r="T5109"/>
          <cell r="U5109"/>
          <cell r="V5109"/>
          <cell r="W5109"/>
          <cell r="X5109"/>
          <cell r="Y5109" t="str">
            <v xml:space="preserve"> </v>
          </cell>
        </row>
        <row r="5110">
          <cell r="C5110"/>
          <cell r="D5110"/>
          <cell r="E5110"/>
          <cell r="F5110"/>
          <cell r="G5110"/>
          <cell r="H5110"/>
          <cell r="I5110"/>
          <cell r="J5110"/>
          <cell r="K5110"/>
          <cell r="L5110"/>
          <cell r="M5110"/>
          <cell r="N5110"/>
          <cell r="O5110"/>
          <cell r="P5110"/>
          <cell r="Q5110"/>
          <cell r="R5110"/>
          <cell r="S5110"/>
          <cell r="T5110"/>
          <cell r="U5110"/>
          <cell r="V5110"/>
          <cell r="W5110"/>
          <cell r="X5110"/>
          <cell r="Y5110" t="str">
            <v xml:space="preserve"> </v>
          </cell>
        </row>
        <row r="5111">
          <cell r="C5111"/>
          <cell r="D5111"/>
          <cell r="E5111"/>
          <cell r="F5111"/>
          <cell r="G5111"/>
          <cell r="H5111"/>
          <cell r="I5111"/>
          <cell r="J5111"/>
          <cell r="K5111"/>
          <cell r="L5111"/>
          <cell r="M5111"/>
          <cell r="N5111"/>
          <cell r="O5111"/>
          <cell r="P5111"/>
          <cell r="Q5111"/>
          <cell r="R5111"/>
          <cell r="S5111"/>
          <cell r="T5111"/>
          <cell r="U5111"/>
          <cell r="V5111"/>
          <cell r="W5111"/>
          <cell r="X5111"/>
          <cell r="Y5111" t="str">
            <v xml:space="preserve"> </v>
          </cell>
        </row>
        <row r="5112">
          <cell r="C5112"/>
          <cell r="D5112"/>
          <cell r="E5112"/>
          <cell r="F5112"/>
          <cell r="G5112"/>
          <cell r="H5112"/>
          <cell r="I5112"/>
          <cell r="J5112"/>
          <cell r="K5112"/>
          <cell r="L5112"/>
          <cell r="M5112"/>
          <cell r="N5112"/>
          <cell r="O5112"/>
          <cell r="P5112"/>
          <cell r="Q5112"/>
          <cell r="R5112"/>
          <cell r="S5112"/>
          <cell r="T5112"/>
          <cell r="U5112"/>
          <cell r="V5112"/>
          <cell r="W5112"/>
          <cell r="X5112"/>
          <cell r="Y5112" t="str">
            <v xml:space="preserve"> </v>
          </cell>
        </row>
        <row r="5113">
          <cell r="C5113"/>
          <cell r="D5113"/>
          <cell r="E5113"/>
          <cell r="F5113"/>
          <cell r="G5113"/>
          <cell r="H5113"/>
          <cell r="I5113"/>
          <cell r="J5113"/>
          <cell r="K5113"/>
          <cell r="L5113"/>
          <cell r="M5113"/>
          <cell r="N5113"/>
          <cell r="O5113"/>
          <cell r="P5113"/>
          <cell r="Q5113"/>
          <cell r="R5113"/>
          <cell r="S5113"/>
          <cell r="T5113"/>
          <cell r="U5113"/>
          <cell r="V5113"/>
          <cell r="W5113"/>
          <cell r="X5113"/>
          <cell r="Y5113" t="str">
            <v xml:space="preserve"> </v>
          </cell>
        </row>
        <row r="5114">
          <cell r="C5114"/>
          <cell r="D5114"/>
          <cell r="E5114"/>
          <cell r="F5114"/>
          <cell r="G5114"/>
          <cell r="H5114"/>
          <cell r="I5114"/>
          <cell r="J5114"/>
          <cell r="K5114"/>
          <cell r="L5114"/>
          <cell r="M5114"/>
          <cell r="N5114"/>
          <cell r="O5114"/>
          <cell r="P5114"/>
          <cell r="Q5114"/>
          <cell r="R5114"/>
          <cell r="S5114"/>
          <cell r="T5114"/>
          <cell r="U5114"/>
          <cell r="V5114"/>
          <cell r="W5114"/>
          <cell r="X5114"/>
          <cell r="Y5114" t="str">
            <v xml:space="preserve"> </v>
          </cell>
        </row>
        <row r="5115">
          <cell r="C5115"/>
          <cell r="D5115"/>
          <cell r="E5115"/>
          <cell r="F5115"/>
          <cell r="G5115"/>
          <cell r="H5115"/>
          <cell r="I5115"/>
          <cell r="J5115"/>
          <cell r="K5115"/>
          <cell r="L5115"/>
          <cell r="M5115"/>
          <cell r="N5115"/>
          <cell r="O5115"/>
          <cell r="P5115"/>
          <cell r="Q5115"/>
          <cell r="R5115"/>
          <cell r="S5115"/>
          <cell r="T5115"/>
          <cell r="U5115"/>
          <cell r="V5115"/>
          <cell r="W5115"/>
          <cell r="X5115"/>
          <cell r="Y5115" t="str">
            <v xml:space="preserve"> </v>
          </cell>
        </row>
        <row r="5116">
          <cell r="C5116"/>
          <cell r="D5116"/>
          <cell r="E5116"/>
          <cell r="F5116"/>
          <cell r="G5116"/>
          <cell r="H5116"/>
          <cell r="I5116"/>
          <cell r="J5116"/>
          <cell r="K5116"/>
          <cell r="L5116"/>
          <cell r="M5116"/>
          <cell r="N5116"/>
          <cell r="O5116"/>
          <cell r="P5116"/>
          <cell r="Q5116"/>
          <cell r="R5116"/>
          <cell r="S5116"/>
          <cell r="T5116"/>
          <cell r="U5116"/>
          <cell r="V5116"/>
          <cell r="W5116"/>
          <cell r="X5116"/>
          <cell r="Y5116" t="str">
            <v xml:space="preserve"> </v>
          </cell>
        </row>
        <row r="5117">
          <cell r="C5117"/>
          <cell r="D5117"/>
          <cell r="E5117"/>
          <cell r="F5117"/>
          <cell r="G5117"/>
          <cell r="H5117"/>
          <cell r="I5117"/>
          <cell r="J5117"/>
          <cell r="K5117"/>
          <cell r="L5117"/>
          <cell r="M5117"/>
          <cell r="N5117"/>
          <cell r="O5117"/>
          <cell r="P5117"/>
          <cell r="Q5117"/>
          <cell r="R5117"/>
          <cell r="S5117"/>
          <cell r="T5117"/>
          <cell r="U5117"/>
          <cell r="V5117"/>
          <cell r="W5117"/>
          <cell r="X5117"/>
          <cell r="Y5117" t="str">
            <v xml:space="preserve"> </v>
          </cell>
        </row>
        <row r="5118">
          <cell r="C5118"/>
          <cell r="D5118"/>
          <cell r="E5118"/>
          <cell r="F5118"/>
          <cell r="G5118"/>
          <cell r="H5118"/>
          <cell r="I5118"/>
          <cell r="J5118"/>
          <cell r="K5118"/>
          <cell r="L5118"/>
          <cell r="M5118"/>
          <cell r="N5118"/>
          <cell r="O5118"/>
          <cell r="P5118"/>
          <cell r="Q5118"/>
          <cell r="R5118"/>
          <cell r="S5118"/>
          <cell r="T5118"/>
          <cell r="U5118"/>
          <cell r="V5118"/>
          <cell r="W5118"/>
          <cell r="X5118"/>
          <cell r="Y5118" t="str">
            <v xml:space="preserve"> </v>
          </cell>
        </row>
        <row r="5119">
          <cell r="C5119"/>
          <cell r="D5119"/>
          <cell r="E5119"/>
          <cell r="F5119"/>
          <cell r="G5119"/>
          <cell r="H5119"/>
          <cell r="I5119"/>
          <cell r="J5119"/>
          <cell r="K5119"/>
          <cell r="L5119"/>
          <cell r="M5119"/>
          <cell r="N5119"/>
          <cell r="O5119"/>
          <cell r="P5119"/>
          <cell r="Q5119"/>
          <cell r="R5119"/>
          <cell r="S5119"/>
          <cell r="T5119"/>
          <cell r="U5119"/>
          <cell r="V5119"/>
          <cell r="W5119"/>
          <cell r="X5119"/>
          <cell r="Y5119" t="str">
            <v xml:space="preserve"> </v>
          </cell>
        </row>
        <row r="5120">
          <cell r="C5120"/>
          <cell r="D5120"/>
          <cell r="E5120"/>
          <cell r="F5120"/>
          <cell r="G5120"/>
          <cell r="H5120"/>
          <cell r="I5120"/>
          <cell r="J5120"/>
          <cell r="K5120"/>
          <cell r="L5120"/>
          <cell r="M5120"/>
          <cell r="N5120"/>
          <cell r="O5120"/>
          <cell r="P5120"/>
          <cell r="Q5120"/>
          <cell r="R5120"/>
          <cell r="S5120"/>
          <cell r="T5120"/>
          <cell r="U5120"/>
          <cell r="V5120"/>
          <cell r="W5120"/>
          <cell r="X5120"/>
          <cell r="Y5120" t="str">
            <v xml:space="preserve"> </v>
          </cell>
        </row>
        <row r="5121">
          <cell r="C5121"/>
          <cell r="D5121"/>
          <cell r="E5121"/>
          <cell r="F5121"/>
          <cell r="G5121"/>
          <cell r="H5121"/>
          <cell r="I5121"/>
          <cell r="J5121"/>
          <cell r="K5121"/>
          <cell r="L5121"/>
          <cell r="M5121"/>
          <cell r="N5121"/>
          <cell r="O5121"/>
          <cell r="P5121"/>
          <cell r="Q5121"/>
          <cell r="R5121"/>
          <cell r="S5121"/>
          <cell r="T5121"/>
          <cell r="U5121"/>
          <cell r="V5121"/>
          <cell r="W5121"/>
          <cell r="X5121"/>
          <cell r="Y5121" t="str">
            <v xml:space="preserve"> </v>
          </cell>
        </row>
        <row r="5122">
          <cell r="C5122"/>
          <cell r="D5122"/>
          <cell r="E5122"/>
          <cell r="F5122"/>
          <cell r="G5122"/>
          <cell r="H5122"/>
          <cell r="I5122"/>
          <cell r="J5122"/>
          <cell r="K5122"/>
          <cell r="L5122"/>
          <cell r="M5122"/>
          <cell r="N5122"/>
          <cell r="O5122"/>
          <cell r="P5122"/>
          <cell r="Q5122"/>
          <cell r="R5122"/>
          <cell r="S5122"/>
          <cell r="T5122"/>
          <cell r="U5122"/>
          <cell r="V5122"/>
          <cell r="W5122"/>
          <cell r="X5122"/>
          <cell r="Y5122" t="str">
            <v xml:space="preserve"> </v>
          </cell>
        </row>
        <row r="5123">
          <cell r="C5123"/>
          <cell r="D5123"/>
          <cell r="E5123"/>
          <cell r="F5123"/>
          <cell r="G5123"/>
          <cell r="H5123"/>
          <cell r="I5123"/>
          <cell r="J5123"/>
          <cell r="K5123"/>
          <cell r="L5123"/>
          <cell r="M5123"/>
          <cell r="N5123"/>
          <cell r="O5123"/>
          <cell r="P5123"/>
          <cell r="Q5123"/>
          <cell r="R5123"/>
          <cell r="S5123"/>
          <cell r="T5123"/>
          <cell r="U5123"/>
          <cell r="V5123"/>
          <cell r="W5123"/>
          <cell r="X5123"/>
          <cell r="Y5123" t="str">
            <v xml:space="preserve"> </v>
          </cell>
        </row>
        <row r="5124">
          <cell r="C5124"/>
          <cell r="D5124"/>
          <cell r="E5124"/>
          <cell r="F5124"/>
          <cell r="G5124"/>
          <cell r="H5124"/>
          <cell r="I5124"/>
          <cell r="J5124"/>
          <cell r="K5124"/>
          <cell r="L5124"/>
          <cell r="M5124"/>
          <cell r="N5124"/>
          <cell r="O5124"/>
          <cell r="P5124"/>
          <cell r="Q5124"/>
          <cell r="R5124"/>
          <cell r="S5124"/>
          <cell r="T5124"/>
          <cell r="U5124"/>
          <cell r="V5124"/>
          <cell r="W5124"/>
          <cell r="X5124"/>
          <cell r="Y5124" t="str">
            <v xml:space="preserve"> </v>
          </cell>
        </row>
        <row r="5125">
          <cell r="C5125"/>
          <cell r="D5125"/>
          <cell r="E5125"/>
          <cell r="F5125"/>
          <cell r="G5125"/>
          <cell r="H5125"/>
          <cell r="I5125"/>
          <cell r="J5125"/>
          <cell r="K5125"/>
          <cell r="L5125"/>
          <cell r="M5125"/>
          <cell r="N5125"/>
          <cell r="O5125"/>
          <cell r="P5125"/>
          <cell r="Q5125"/>
          <cell r="R5125"/>
          <cell r="S5125"/>
          <cell r="T5125"/>
          <cell r="U5125"/>
          <cell r="V5125"/>
          <cell r="W5125"/>
          <cell r="X5125"/>
          <cell r="Y5125" t="str">
            <v xml:space="preserve"> </v>
          </cell>
        </row>
        <row r="5126">
          <cell r="C5126"/>
          <cell r="D5126"/>
          <cell r="E5126"/>
          <cell r="F5126"/>
          <cell r="G5126"/>
          <cell r="H5126"/>
          <cell r="I5126"/>
          <cell r="J5126"/>
          <cell r="K5126"/>
          <cell r="L5126"/>
          <cell r="M5126"/>
          <cell r="N5126"/>
          <cell r="O5126"/>
          <cell r="P5126"/>
          <cell r="Q5126"/>
          <cell r="R5126"/>
          <cell r="S5126"/>
          <cell r="T5126"/>
          <cell r="U5126"/>
          <cell r="V5126"/>
          <cell r="W5126"/>
          <cell r="X5126"/>
          <cell r="Y5126" t="str">
            <v xml:space="preserve"> </v>
          </cell>
        </row>
        <row r="5127">
          <cell r="C5127"/>
          <cell r="D5127"/>
          <cell r="E5127"/>
          <cell r="F5127"/>
          <cell r="G5127"/>
          <cell r="H5127"/>
          <cell r="I5127"/>
          <cell r="J5127"/>
          <cell r="K5127"/>
          <cell r="L5127"/>
          <cell r="M5127"/>
          <cell r="N5127"/>
          <cell r="O5127"/>
          <cell r="P5127"/>
          <cell r="Q5127"/>
          <cell r="R5127"/>
          <cell r="S5127"/>
          <cell r="T5127"/>
          <cell r="U5127"/>
          <cell r="V5127"/>
          <cell r="W5127"/>
          <cell r="X5127"/>
          <cell r="Y5127" t="str">
            <v xml:space="preserve"> </v>
          </cell>
        </row>
        <row r="5128">
          <cell r="C5128"/>
          <cell r="D5128"/>
          <cell r="E5128"/>
          <cell r="F5128"/>
          <cell r="G5128"/>
          <cell r="H5128"/>
          <cell r="I5128"/>
          <cell r="J5128"/>
          <cell r="K5128"/>
          <cell r="L5128"/>
          <cell r="M5128"/>
          <cell r="N5128"/>
          <cell r="O5128"/>
          <cell r="P5128"/>
          <cell r="Q5128"/>
          <cell r="R5128"/>
          <cell r="S5128"/>
          <cell r="T5128"/>
          <cell r="U5128"/>
          <cell r="V5128"/>
          <cell r="W5128"/>
          <cell r="X5128"/>
          <cell r="Y5128" t="str">
            <v xml:space="preserve"> </v>
          </cell>
        </row>
        <row r="5129">
          <cell r="C5129"/>
          <cell r="D5129"/>
          <cell r="E5129"/>
          <cell r="F5129"/>
          <cell r="G5129"/>
          <cell r="H5129"/>
          <cell r="I5129"/>
          <cell r="J5129"/>
          <cell r="K5129"/>
          <cell r="L5129"/>
          <cell r="M5129"/>
          <cell r="N5129"/>
          <cell r="O5129"/>
          <cell r="P5129"/>
          <cell r="Q5129"/>
          <cell r="R5129"/>
          <cell r="S5129"/>
          <cell r="T5129"/>
          <cell r="U5129"/>
          <cell r="V5129"/>
          <cell r="W5129"/>
          <cell r="X5129"/>
          <cell r="Y5129" t="str">
            <v xml:space="preserve"> </v>
          </cell>
        </row>
        <row r="5130">
          <cell r="C5130"/>
          <cell r="D5130"/>
          <cell r="E5130"/>
          <cell r="F5130"/>
          <cell r="G5130"/>
          <cell r="H5130"/>
          <cell r="I5130"/>
          <cell r="J5130"/>
          <cell r="K5130"/>
          <cell r="L5130"/>
          <cell r="M5130"/>
          <cell r="N5130"/>
          <cell r="O5130"/>
          <cell r="P5130"/>
          <cell r="Q5130"/>
          <cell r="R5130"/>
          <cell r="S5130"/>
          <cell r="T5130"/>
          <cell r="U5130"/>
          <cell r="V5130"/>
          <cell r="W5130"/>
          <cell r="X5130"/>
          <cell r="Y5130" t="str">
            <v xml:space="preserve"> </v>
          </cell>
        </row>
        <row r="5131">
          <cell r="C5131"/>
          <cell r="D5131"/>
          <cell r="E5131"/>
          <cell r="F5131"/>
          <cell r="G5131"/>
          <cell r="H5131"/>
          <cell r="I5131"/>
          <cell r="J5131"/>
          <cell r="K5131"/>
          <cell r="L5131"/>
          <cell r="M5131"/>
          <cell r="N5131"/>
          <cell r="O5131"/>
          <cell r="P5131"/>
          <cell r="Q5131"/>
          <cell r="R5131"/>
          <cell r="S5131"/>
          <cell r="T5131"/>
          <cell r="U5131"/>
          <cell r="V5131"/>
          <cell r="W5131"/>
          <cell r="X5131"/>
          <cell r="Y5131" t="str">
            <v xml:space="preserve"> </v>
          </cell>
        </row>
        <row r="5132">
          <cell r="C5132"/>
          <cell r="D5132"/>
          <cell r="E5132"/>
          <cell r="F5132"/>
          <cell r="G5132"/>
          <cell r="H5132"/>
          <cell r="I5132"/>
          <cell r="J5132"/>
          <cell r="K5132"/>
          <cell r="L5132"/>
          <cell r="M5132"/>
          <cell r="N5132"/>
          <cell r="O5132"/>
          <cell r="P5132"/>
          <cell r="Q5132"/>
          <cell r="R5132"/>
          <cell r="S5132"/>
          <cell r="T5132"/>
          <cell r="U5132"/>
          <cell r="V5132"/>
          <cell r="W5132"/>
          <cell r="X5132"/>
          <cell r="Y5132" t="str">
            <v xml:space="preserve"> </v>
          </cell>
        </row>
        <row r="5133">
          <cell r="C5133"/>
          <cell r="D5133"/>
          <cell r="E5133"/>
          <cell r="F5133"/>
          <cell r="G5133"/>
          <cell r="H5133"/>
          <cell r="I5133"/>
          <cell r="J5133"/>
          <cell r="K5133"/>
          <cell r="L5133"/>
          <cell r="M5133"/>
          <cell r="N5133"/>
          <cell r="O5133"/>
          <cell r="P5133"/>
          <cell r="Q5133"/>
          <cell r="R5133"/>
          <cell r="S5133"/>
          <cell r="T5133"/>
          <cell r="U5133"/>
          <cell r="V5133"/>
          <cell r="W5133"/>
          <cell r="X5133"/>
          <cell r="Y5133" t="str">
            <v xml:space="preserve"> </v>
          </cell>
        </row>
        <row r="5134">
          <cell r="C5134"/>
          <cell r="D5134"/>
          <cell r="E5134"/>
          <cell r="F5134"/>
          <cell r="G5134"/>
          <cell r="H5134"/>
          <cell r="I5134"/>
          <cell r="J5134"/>
          <cell r="K5134"/>
          <cell r="L5134"/>
          <cell r="M5134"/>
          <cell r="N5134"/>
          <cell r="O5134"/>
          <cell r="P5134"/>
          <cell r="Q5134"/>
          <cell r="R5134"/>
          <cell r="S5134"/>
          <cell r="T5134"/>
          <cell r="U5134"/>
          <cell r="V5134"/>
          <cell r="W5134"/>
          <cell r="X5134"/>
          <cell r="Y5134" t="str">
            <v xml:space="preserve"> </v>
          </cell>
        </row>
        <row r="5135">
          <cell r="C5135"/>
          <cell r="D5135"/>
          <cell r="E5135"/>
          <cell r="F5135"/>
          <cell r="G5135"/>
          <cell r="H5135"/>
          <cell r="I5135"/>
          <cell r="J5135"/>
          <cell r="K5135"/>
          <cell r="L5135"/>
          <cell r="M5135"/>
          <cell r="N5135"/>
          <cell r="O5135"/>
          <cell r="P5135"/>
          <cell r="Q5135"/>
          <cell r="R5135"/>
          <cell r="S5135"/>
          <cell r="T5135"/>
          <cell r="U5135"/>
          <cell r="V5135"/>
          <cell r="W5135"/>
          <cell r="X5135"/>
          <cell r="Y5135" t="str">
            <v xml:space="preserve"> </v>
          </cell>
        </row>
        <row r="5136">
          <cell r="C5136"/>
          <cell r="D5136"/>
          <cell r="E5136"/>
          <cell r="F5136"/>
          <cell r="G5136"/>
          <cell r="H5136"/>
          <cell r="I5136"/>
          <cell r="J5136"/>
          <cell r="K5136"/>
          <cell r="L5136"/>
          <cell r="M5136"/>
          <cell r="N5136"/>
          <cell r="O5136"/>
          <cell r="P5136"/>
          <cell r="Q5136"/>
          <cell r="R5136"/>
          <cell r="S5136"/>
          <cell r="T5136"/>
          <cell r="U5136"/>
          <cell r="V5136"/>
          <cell r="W5136"/>
          <cell r="X5136"/>
          <cell r="Y5136" t="str">
            <v xml:space="preserve"> </v>
          </cell>
        </row>
        <row r="5137">
          <cell r="C5137"/>
          <cell r="D5137"/>
          <cell r="E5137"/>
          <cell r="F5137"/>
          <cell r="G5137"/>
          <cell r="H5137"/>
          <cell r="I5137"/>
          <cell r="J5137"/>
          <cell r="K5137"/>
          <cell r="L5137"/>
          <cell r="M5137"/>
          <cell r="N5137"/>
          <cell r="O5137"/>
          <cell r="P5137"/>
          <cell r="Q5137"/>
          <cell r="R5137"/>
          <cell r="S5137"/>
          <cell r="T5137"/>
          <cell r="U5137"/>
          <cell r="V5137"/>
          <cell r="W5137"/>
          <cell r="X5137"/>
          <cell r="Y5137" t="str">
            <v xml:space="preserve"> </v>
          </cell>
        </row>
        <row r="5138">
          <cell r="C5138"/>
          <cell r="D5138"/>
          <cell r="E5138"/>
          <cell r="F5138"/>
          <cell r="G5138"/>
          <cell r="H5138"/>
          <cell r="I5138"/>
          <cell r="J5138"/>
          <cell r="K5138"/>
          <cell r="L5138"/>
          <cell r="M5138"/>
          <cell r="N5138"/>
          <cell r="O5138"/>
          <cell r="P5138"/>
          <cell r="Q5138"/>
          <cell r="R5138"/>
          <cell r="S5138"/>
          <cell r="T5138"/>
          <cell r="U5138"/>
          <cell r="V5138"/>
          <cell r="W5138"/>
          <cell r="X5138"/>
          <cell r="Y5138" t="str">
            <v xml:space="preserve"> </v>
          </cell>
        </row>
        <row r="5139">
          <cell r="C5139"/>
          <cell r="D5139"/>
          <cell r="E5139"/>
          <cell r="F5139"/>
          <cell r="G5139"/>
          <cell r="H5139"/>
          <cell r="I5139"/>
          <cell r="J5139"/>
          <cell r="K5139"/>
          <cell r="L5139"/>
          <cell r="M5139"/>
          <cell r="N5139"/>
          <cell r="O5139"/>
          <cell r="P5139"/>
          <cell r="Q5139"/>
          <cell r="R5139"/>
          <cell r="S5139"/>
          <cell r="T5139"/>
          <cell r="U5139"/>
          <cell r="V5139"/>
          <cell r="W5139"/>
          <cell r="X5139"/>
          <cell r="Y5139" t="str">
            <v xml:space="preserve"> </v>
          </cell>
        </row>
        <row r="5140">
          <cell r="C5140"/>
          <cell r="D5140"/>
          <cell r="E5140"/>
          <cell r="F5140"/>
          <cell r="G5140"/>
          <cell r="H5140"/>
          <cell r="I5140"/>
          <cell r="J5140"/>
          <cell r="K5140"/>
          <cell r="L5140"/>
          <cell r="M5140"/>
          <cell r="N5140"/>
          <cell r="O5140"/>
          <cell r="P5140"/>
          <cell r="Q5140"/>
          <cell r="R5140"/>
          <cell r="S5140"/>
          <cell r="T5140"/>
          <cell r="U5140"/>
          <cell r="V5140"/>
          <cell r="W5140"/>
          <cell r="X5140"/>
          <cell r="Y5140" t="str">
            <v xml:space="preserve"> </v>
          </cell>
        </row>
        <row r="5141">
          <cell r="C5141"/>
          <cell r="D5141"/>
          <cell r="E5141"/>
          <cell r="F5141"/>
          <cell r="G5141"/>
          <cell r="H5141"/>
          <cell r="I5141"/>
          <cell r="J5141"/>
          <cell r="K5141"/>
          <cell r="L5141"/>
          <cell r="M5141"/>
          <cell r="N5141"/>
          <cell r="O5141"/>
          <cell r="P5141"/>
          <cell r="Q5141"/>
          <cell r="R5141"/>
          <cell r="S5141"/>
          <cell r="T5141"/>
          <cell r="U5141"/>
          <cell r="V5141"/>
          <cell r="W5141"/>
          <cell r="X5141"/>
          <cell r="Y5141" t="str">
            <v xml:space="preserve"> </v>
          </cell>
        </row>
        <row r="5142">
          <cell r="C5142"/>
          <cell r="D5142"/>
          <cell r="E5142"/>
          <cell r="F5142"/>
          <cell r="G5142"/>
          <cell r="H5142"/>
          <cell r="I5142"/>
          <cell r="J5142"/>
          <cell r="K5142"/>
          <cell r="L5142"/>
          <cell r="M5142"/>
          <cell r="N5142"/>
          <cell r="O5142"/>
          <cell r="P5142"/>
          <cell r="Q5142"/>
          <cell r="R5142"/>
          <cell r="S5142"/>
          <cell r="T5142"/>
          <cell r="U5142"/>
          <cell r="V5142"/>
          <cell r="W5142"/>
          <cell r="X5142"/>
          <cell r="Y5142" t="str">
            <v xml:space="preserve"> </v>
          </cell>
        </row>
        <row r="5143">
          <cell r="C5143"/>
          <cell r="D5143"/>
          <cell r="E5143"/>
          <cell r="F5143"/>
          <cell r="G5143"/>
          <cell r="H5143"/>
          <cell r="I5143"/>
          <cell r="J5143"/>
          <cell r="K5143"/>
          <cell r="L5143"/>
          <cell r="M5143"/>
          <cell r="N5143"/>
          <cell r="O5143"/>
          <cell r="P5143"/>
          <cell r="Q5143"/>
          <cell r="R5143"/>
          <cell r="S5143"/>
          <cell r="T5143"/>
          <cell r="U5143"/>
          <cell r="V5143"/>
          <cell r="W5143"/>
          <cell r="X5143"/>
          <cell r="Y5143" t="str">
            <v xml:space="preserve"> </v>
          </cell>
        </row>
        <row r="5144">
          <cell r="C5144"/>
          <cell r="D5144"/>
          <cell r="E5144"/>
          <cell r="F5144"/>
          <cell r="G5144"/>
          <cell r="H5144"/>
          <cell r="I5144"/>
          <cell r="J5144"/>
          <cell r="K5144"/>
          <cell r="L5144"/>
          <cell r="M5144"/>
          <cell r="N5144"/>
          <cell r="O5144"/>
          <cell r="P5144"/>
          <cell r="Q5144"/>
          <cell r="R5144"/>
          <cell r="S5144"/>
          <cell r="T5144"/>
          <cell r="U5144"/>
          <cell r="V5144"/>
          <cell r="W5144"/>
          <cell r="X5144"/>
          <cell r="Y5144" t="str">
            <v xml:space="preserve"> </v>
          </cell>
        </row>
        <row r="5145">
          <cell r="C5145"/>
          <cell r="D5145"/>
          <cell r="E5145"/>
          <cell r="F5145"/>
          <cell r="G5145"/>
          <cell r="H5145"/>
          <cell r="I5145"/>
          <cell r="J5145"/>
          <cell r="K5145"/>
          <cell r="L5145"/>
          <cell r="M5145"/>
          <cell r="N5145"/>
          <cell r="O5145"/>
          <cell r="P5145"/>
          <cell r="Q5145"/>
          <cell r="R5145"/>
          <cell r="S5145"/>
          <cell r="T5145"/>
          <cell r="U5145"/>
          <cell r="V5145"/>
          <cell r="W5145"/>
          <cell r="X5145"/>
          <cell r="Y5145" t="str">
            <v xml:space="preserve"> </v>
          </cell>
        </row>
        <row r="5146">
          <cell r="C5146"/>
          <cell r="D5146"/>
          <cell r="E5146"/>
          <cell r="F5146"/>
          <cell r="G5146"/>
          <cell r="H5146"/>
          <cell r="I5146"/>
          <cell r="J5146"/>
          <cell r="K5146"/>
          <cell r="L5146"/>
          <cell r="M5146"/>
          <cell r="N5146"/>
          <cell r="O5146"/>
          <cell r="P5146"/>
          <cell r="Q5146"/>
          <cell r="R5146"/>
          <cell r="S5146"/>
          <cell r="T5146"/>
          <cell r="U5146"/>
          <cell r="V5146"/>
          <cell r="W5146"/>
          <cell r="X5146"/>
          <cell r="Y5146" t="str">
            <v xml:space="preserve"> </v>
          </cell>
        </row>
        <row r="5147">
          <cell r="C5147"/>
          <cell r="D5147"/>
          <cell r="E5147"/>
          <cell r="F5147"/>
          <cell r="G5147"/>
          <cell r="H5147"/>
          <cell r="I5147"/>
          <cell r="J5147"/>
          <cell r="K5147"/>
          <cell r="L5147"/>
          <cell r="M5147"/>
          <cell r="N5147"/>
          <cell r="O5147"/>
          <cell r="P5147"/>
          <cell r="Q5147"/>
          <cell r="R5147"/>
          <cell r="S5147"/>
          <cell r="T5147"/>
          <cell r="U5147"/>
          <cell r="V5147"/>
          <cell r="W5147"/>
          <cell r="X5147"/>
          <cell r="Y5147" t="str">
            <v xml:space="preserve"> </v>
          </cell>
        </row>
        <row r="5148">
          <cell r="C5148"/>
          <cell r="D5148"/>
          <cell r="E5148"/>
          <cell r="F5148"/>
          <cell r="G5148"/>
          <cell r="H5148"/>
          <cell r="I5148"/>
          <cell r="J5148"/>
          <cell r="K5148"/>
          <cell r="L5148"/>
          <cell r="M5148"/>
          <cell r="N5148"/>
          <cell r="O5148"/>
          <cell r="P5148"/>
          <cell r="Q5148"/>
          <cell r="R5148"/>
          <cell r="S5148"/>
          <cell r="T5148"/>
          <cell r="U5148"/>
          <cell r="V5148"/>
          <cell r="W5148"/>
          <cell r="X5148"/>
          <cell r="Y5148" t="str">
            <v xml:space="preserve"> </v>
          </cell>
        </row>
        <row r="5149">
          <cell r="C5149"/>
          <cell r="D5149"/>
          <cell r="E5149"/>
          <cell r="F5149"/>
          <cell r="G5149"/>
          <cell r="H5149"/>
          <cell r="I5149"/>
          <cell r="J5149"/>
          <cell r="K5149"/>
          <cell r="L5149"/>
          <cell r="M5149"/>
          <cell r="N5149"/>
          <cell r="O5149"/>
          <cell r="P5149"/>
          <cell r="Q5149"/>
          <cell r="R5149"/>
          <cell r="S5149"/>
          <cell r="T5149"/>
          <cell r="U5149"/>
          <cell r="V5149"/>
          <cell r="W5149"/>
          <cell r="X5149"/>
          <cell r="Y5149" t="str">
            <v xml:space="preserve"> </v>
          </cell>
        </row>
        <row r="5150">
          <cell r="C5150"/>
          <cell r="D5150"/>
          <cell r="E5150"/>
          <cell r="F5150"/>
          <cell r="G5150"/>
          <cell r="H5150"/>
          <cell r="I5150"/>
          <cell r="J5150"/>
          <cell r="K5150"/>
          <cell r="L5150"/>
          <cell r="M5150"/>
          <cell r="N5150"/>
          <cell r="O5150"/>
          <cell r="P5150"/>
          <cell r="Q5150"/>
          <cell r="R5150"/>
          <cell r="S5150"/>
          <cell r="T5150"/>
          <cell r="U5150"/>
          <cell r="V5150"/>
          <cell r="W5150"/>
          <cell r="X5150"/>
          <cell r="Y5150" t="str">
            <v xml:space="preserve"> </v>
          </cell>
        </row>
        <row r="5151">
          <cell r="C5151"/>
          <cell r="D5151"/>
          <cell r="E5151"/>
          <cell r="F5151"/>
          <cell r="G5151"/>
          <cell r="H5151"/>
          <cell r="I5151"/>
          <cell r="J5151"/>
          <cell r="K5151"/>
          <cell r="L5151"/>
          <cell r="M5151"/>
          <cell r="N5151"/>
          <cell r="O5151"/>
          <cell r="P5151"/>
          <cell r="Q5151"/>
          <cell r="R5151"/>
          <cell r="S5151"/>
          <cell r="T5151"/>
          <cell r="U5151"/>
          <cell r="V5151"/>
          <cell r="W5151"/>
          <cell r="X5151"/>
          <cell r="Y5151" t="str">
            <v xml:space="preserve"> </v>
          </cell>
        </row>
        <row r="5152">
          <cell r="C5152"/>
          <cell r="D5152"/>
          <cell r="E5152"/>
          <cell r="F5152"/>
          <cell r="G5152"/>
          <cell r="H5152"/>
          <cell r="I5152"/>
          <cell r="J5152"/>
          <cell r="K5152"/>
          <cell r="L5152"/>
          <cell r="M5152"/>
          <cell r="N5152"/>
          <cell r="O5152"/>
          <cell r="P5152"/>
          <cell r="Q5152"/>
          <cell r="R5152"/>
          <cell r="S5152"/>
          <cell r="T5152"/>
          <cell r="U5152"/>
          <cell r="V5152"/>
          <cell r="W5152"/>
          <cell r="X5152"/>
          <cell r="Y5152" t="str">
            <v xml:space="preserve"> </v>
          </cell>
        </row>
        <row r="5153">
          <cell r="C5153"/>
          <cell r="D5153"/>
          <cell r="E5153"/>
          <cell r="F5153"/>
          <cell r="G5153"/>
          <cell r="H5153"/>
          <cell r="I5153"/>
          <cell r="J5153"/>
          <cell r="K5153"/>
          <cell r="L5153"/>
          <cell r="M5153"/>
          <cell r="N5153"/>
          <cell r="O5153"/>
          <cell r="P5153"/>
          <cell r="Q5153"/>
          <cell r="R5153"/>
          <cell r="S5153"/>
          <cell r="T5153"/>
          <cell r="U5153"/>
          <cell r="V5153"/>
          <cell r="W5153"/>
          <cell r="X5153"/>
          <cell r="Y5153" t="str">
            <v xml:space="preserve"> </v>
          </cell>
        </row>
        <row r="5154">
          <cell r="C5154"/>
          <cell r="D5154"/>
          <cell r="E5154"/>
          <cell r="F5154"/>
          <cell r="G5154"/>
          <cell r="H5154"/>
          <cell r="I5154"/>
          <cell r="J5154"/>
          <cell r="K5154"/>
          <cell r="L5154"/>
          <cell r="M5154"/>
          <cell r="N5154"/>
          <cell r="O5154"/>
          <cell r="P5154"/>
          <cell r="Q5154"/>
          <cell r="R5154"/>
          <cell r="S5154"/>
          <cell r="T5154"/>
          <cell r="U5154"/>
          <cell r="V5154"/>
          <cell r="W5154"/>
          <cell r="X5154"/>
          <cell r="Y5154" t="str">
            <v xml:space="preserve"> </v>
          </cell>
        </row>
        <row r="5155">
          <cell r="C5155"/>
          <cell r="D5155"/>
          <cell r="E5155"/>
          <cell r="F5155"/>
          <cell r="G5155"/>
          <cell r="H5155"/>
          <cell r="I5155"/>
          <cell r="J5155"/>
          <cell r="K5155"/>
          <cell r="L5155"/>
          <cell r="M5155"/>
          <cell r="N5155"/>
          <cell r="O5155"/>
          <cell r="P5155"/>
          <cell r="Q5155"/>
          <cell r="R5155"/>
          <cell r="S5155"/>
          <cell r="T5155"/>
          <cell r="U5155"/>
          <cell r="V5155"/>
          <cell r="W5155"/>
          <cell r="X5155"/>
          <cell r="Y5155" t="str">
            <v xml:space="preserve"> </v>
          </cell>
        </row>
        <row r="5156">
          <cell r="C5156"/>
          <cell r="D5156"/>
          <cell r="E5156"/>
          <cell r="F5156"/>
          <cell r="G5156"/>
          <cell r="H5156"/>
          <cell r="I5156"/>
          <cell r="J5156"/>
          <cell r="K5156"/>
          <cell r="L5156"/>
          <cell r="M5156"/>
          <cell r="N5156"/>
          <cell r="O5156"/>
          <cell r="P5156"/>
          <cell r="Q5156"/>
          <cell r="R5156"/>
          <cell r="S5156"/>
          <cell r="T5156"/>
          <cell r="U5156"/>
          <cell r="V5156"/>
          <cell r="W5156"/>
          <cell r="X5156"/>
          <cell r="Y5156" t="str">
            <v xml:space="preserve"> </v>
          </cell>
        </row>
        <row r="5157">
          <cell r="C5157"/>
          <cell r="D5157"/>
          <cell r="E5157"/>
          <cell r="F5157"/>
          <cell r="G5157"/>
          <cell r="H5157"/>
          <cell r="I5157"/>
          <cell r="J5157"/>
          <cell r="K5157"/>
          <cell r="L5157"/>
          <cell r="M5157"/>
          <cell r="N5157"/>
          <cell r="O5157"/>
          <cell r="P5157"/>
          <cell r="Q5157"/>
          <cell r="R5157"/>
          <cell r="S5157"/>
          <cell r="T5157"/>
          <cell r="U5157"/>
          <cell r="V5157"/>
          <cell r="W5157"/>
          <cell r="X5157"/>
          <cell r="Y5157" t="str">
            <v xml:space="preserve"> </v>
          </cell>
        </row>
        <row r="5158">
          <cell r="C5158"/>
          <cell r="D5158"/>
          <cell r="E5158"/>
          <cell r="F5158"/>
          <cell r="G5158"/>
          <cell r="H5158"/>
          <cell r="I5158"/>
          <cell r="J5158"/>
          <cell r="K5158"/>
          <cell r="L5158"/>
          <cell r="M5158"/>
          <cell r="N5158"/>
          <cell r="O5158"/>
          <cell r="P5158"/>
          <cell r="Q5158"/>
          <cell r="R5158"/>
          <cell r="S5158"/>
          <cell r="T5158"/>
          <cell r="U5158"/>
          <cell r="V5158"/>
          <cell r="W5158"/>
          <cell r="X5158"/>
          <cell r="Y5158" t="str">
            <v xml:space="preserve"> </v>
          </cell>
        </row>
        <row r="5159">
          <cell r="C5159"/>
          <cell r="D5159"/>
          <cell r="E5159"/>
          <cell r="F5159"/>
          <cell r="G5159"/>
          <cell r="H5159"/>
          <cell r="I5159"/>
          <cell r="J5159"/>
          <cell r="K5159"/>
          <cell r="L5159"/>
          <cell r="M5159"/>
          <cell r="N5159"/>
          <cell r="O5159"/>
          <cell r="P5159"/>
          <cell r="Q5159"/>
          <cell r="R5159"/>
          <cell r="S5159"/>
          <cell r="T5159"/>
          <cell r="U5159"/>
          <cell r="V5159"/>
          <cell r="W5159"/>
          <cell r="X5159"/>
          <cell r="Y5159" t="str">
            <v xml:space="preserve"> </v>
          </cell>
        </row>
        <row r="5160">
          <cell r="C5160"/>
          <cell r="D5160"/>
          <cell r="E5160"/>
          <cell r="F5160"/>
          <cell r="G5160"/>
          <cell r="H5160"/>
          <cell r="I5160"/>
          <cell r="J5160"/>
          <cell r="K5160"/>
          <cell r="L5160"/>
          <cell r="M5160"/>
          <cell r="N5160"/>
          <cell r="O5160"/>
          <cell r="P5160"/>
          <cell r="Q5160"/>
          <cell r="R5160"/>
          <cell r="S5160"/>
          <cell r="T5160"/>
          <cell r="U5160"/>
          <cell r="V5160"/>
          <cell r="W5160"/>
          <cell r="X5160"/>
          <cell r="Y5160" t="str">
            <v xml:space="preserve"> </v>
          </cell>
        </row>
        <row r="5161">
          <cell r="C5161"/>
          <cell r="D5161"/>
          <cell r="E5161"/>
          <cell r="F5161"/>
          <cell r="G5161"/>
          <cell r="H5161"/>
          <cell r="I5161"/>
          <cell r="J5161"/>
          <cell r="K5161"/>
          <cell r="L5161"/>
          <cell r="M5161"/>
          <cell r="N5161"/>
          <cell r="O5161"/>
          <cell r="P5161"/>
          <cell r="Q5161"/>
          <cell r="R5161"/>
          <cell r="S5161"/>
          <cell r="T5161"/>
          <cell r="U5161"/>
          <cell r="V5161"/>
          <cell r="W5161"/>
          <cell r="X5161"/>
          <cell r="Y5161" t="str">
            <v xml:space="preserve"> </v>
          </cell>
        </row>
        <row r="5162">
          <cell r="C5162"/>
          <cell r="D5162"/>
          <cell r="E5162"/>
          <cell r="F5162"/>
          <cell r="G5162"/>
          <cell r="H5162"/>
          <cell r="I5162"/>
          <cell r="J5162"/>
          <cell r="K5162"/>
          <cell r="L5162"/>
          <cell r="M5162"/>
          <cell r="N5162"/>
          <cell r="O5162"/>
          <cell r="P5162"/>
          <cell r="Q5162"/>
          <cell r="R5162"/>
          <cell r="S5162"/>
          <cell r="T5162"/>
          <cell r="U5162"/>
          <cell r="V5162"/>
          <cell r="W5162"/>
          <cell r="X5162"/>
          <cell r="Y5162" t="str">
            <v xml:space="preserve"> </v>
          </cell>
        </row>
        <row r="5163">
          <cell r="C5163"/>
          <cell r="D5163"/>
          <cell r="E5163"/>
          <cell r="F5163"/>
          <cell r="G5163"/>
          <cell r="H5163"/>
          <cell r="I5163"/>
          <cell r="J5163"/>
          <cell r="K5163"/>
          <cell r="L5163"/>
          <cell r="M5163"/>
          <cell r="N5163"/>
          <cell r="O5163"/>
          <cell r="P5163"/>
          <cell r="Q5163"/>
          <cell r="R5163"/>
          <cell r="S5163"/>
          <cell r="T5163"/>
          <cell r="U5163"/>
          <cell r="V5163"/>
          <cell r="W5163"/>
          <cell r="X5163"/>
          <cell r="Y5163" t="str">
            <v xml:space="preserve"> </v>
          </cell>
        </row>
        <row r="5164">
          <cell r="C5164"/>
          <cell r="D5164"/>
          <cell r="E5164"/>
          <cell r="F5164"/>
          <cell r="G5164"/>
          <cell r="H5164"/>
          <cell r="I5164"/>
          <cell r="J5164"/>
          <cell r="K5164"/>
          <cell r="L5164"/>
          <cell r="M5164"/>
          <cell r="N5164"/>
          <cell r="O5164"/>
          <cell r="P5164"/>
          <cell r="Q5164"/>
          <cell r="R5164"/>
          <cell r="S5164"/>
          <cell r="T5164"/>
          <cell r="U5164"/>
          <cell r="V5164"/>
          <cell r="W5164"/>
          <cell r="X5164"/>
          <cell r="Y5164" t="str">
            <v xml:space="preserve"> </v>
          </cell>
        </row>
        <row r="5165">
          <cell r="C5165"/>
          <cell r="D5165"/>
          <cell r="E5165"/>
          <cell r="F5165"/>
          <cell r="G5165"/>
          <cell r="H5165"/>
          <cell r="I5165"/>
          <cell r="J5165"/>
          <cell r="K5165"/>
          <cell r="L5165"/>
          <cell r="M5165"/>
          <cell r="N5165"/>
          <cell r="O5165"/>
          <cell r="P5165"/>
          <cell r="Q5165"/>
          <cell r="R5165"/>
          <cell r="S5165"/>
          <cell r="T5165"/>
          <cell r="U5165"/>
          <cell r="V5165"/>
          <cell r="W5165"/>
          <cell r="X5165"/>
          <cell r="Y5165" t="str">
            <v xml:space="preserve"> </v>
          </cell>
        </row>
        <row r="5166">
          <cell r="C5166"/>
          <cell r="D5166"/>
          <cell r="E5166"/>
          <cell r="F5166"/>
          <cell r="G5166"/>
          <cell r="H5166"/>
          <cell r="I5166"/>
          <cell r="J5166"/>
          <cell r="K5166"/>
          <cell r="L5166"/>
          <cell r="M5166"/>
          <cell r="N5166"/>
          <cell r="O5166"/>
          <cell r="P5166"/>
          <cell r="Q5166"/>
          <cell r="R5166"/>
          <cell r="S5166"/>
          <cell r="T5166"/>
          <cell r="U5166"/>
          <cell r="V5166"/>
          <cell r="W5166"/>
          <cell r="X5166"/>
          <cell r="Y5166" t="str">
            <v xml:space="preserve"> </v>
          </cell>
        </row>
        <row r="5167">
          <cell r="C5167"/>
          <cell r="D5167"/>
          <cell r="E5167"/>
          <cell r="F5167"/>
          <cell r="G5167"/>
          <cell r="H5167"/>
          <cell r="I5167"/>
          <cell r="J5167"/>
          <cell r="K5167"/>
          <cell r="L5167"/>
          <cell r="M5167"/>
          <cell r="N5167"/>
          <cell r="O5167"/>
          <cell r="P5167"/>
          <cell r="Q5167"/>
          <cell r="R5167"/>
          <cell r="S5167"/>
          <cell r="T5167"/>
          <cell r="U5167"/>
          <cell r="V5167"/>
          <cell r="W5167"/>
          <cell r="X5167"/>
          <cell r="Y5167" t="str">
            <v xml:space="preserve"> </v>
          </cell>
        </row>
        <row r="5168">
          <cell r="C5168"/>
          <cell r="D5168"/>
          <cell r="E5168"/>
          <cell r="F5168"/>
          <cell r="G5168"/>
          <cell r="H5168"/>
          <cell r="I5168"/>
          <cell r="J5168"/>
          <cell r="K5168"/>
          <cell r="L5168"/>
          <cell r="M5168"/>
          <cell r="N5168"/>
          <cell r="O5168"/>
          <cell r="P5168"/>
          <cell r="Q5168"/>
          <cell r="R5168"/>
          <cell r="S5168"/>
          <cell r="T5168"/>
          <cell r="U5168"/>
          <cell r="V5168"/>
          <cell r="W5168"/>
          <cell r="X5168"/>
          <cell r="Y5168" t="str">
            <v xml:space="preserve"> </v>
          </cell>
        </row>
        <row r="5169">
          <cell r="C5169"/>
          <cell r="D5169"/>
          <cell r="E5169"/>
          <cell r="F5169"/>
          <cell r="G5169"/>
          <cell r="H5169"/>
          <cell r="I5169"/>
          <cell r="J5169"/>
          <cell r="K5169"/>
          <cell r="L5169"/>
          <cell r="M5169"/>
          <cell r="N5169"/>
          <cell r="O5169"/>
          <cell r="P5169"/>
          <cell r="Q5169"/>
          <cell r="R5169"/>
          <cell r="S5169"/>
          <cell r="T5169"/>
          <cell r="U5169"/>
          <cell r="V5169"/>
          <cell r="W5169"/>
          <cell r="X5169"/>
          <cell r="Y5169" t="str">
            <v xml:space="preserve"> </v>
          </cell>
        </row>
        <row r="5170">
          <cell r="C5170"/>
          <cell r="D5170"/>
          <cell r="E5170"/>
          <cell r="F5170"/>
          <cell r="G5170"/>
          <cell r="H5170"/>
          <cell r="I5170"/>
          <cell r="J5170"/>
          <cell r="K5170"/>
          <cell r="L5170"/>
          <cell r="M5170"/>
          <cell r="N5170"/>
          <cell r="O5170"/>
          <cell r="P5170"/>
          <cell r="Q5170"/>
          <cell r="R5170"/>
          <cell r="S5170"/>
          <cell r="T5170"/>
          <cell r="U5170"/>
          <cell r="V5170"/>
          <cell r="W5170"/>
          <cell r="X5170"/>
          <cell r="Y5170" t="str">
            <v xml:space="preserve"> </v>
          </cell>
        </row>
        <row r="5171">
          <cell r="C5171"/>
          <cell r="D5171"/>
          <cell r="E5171"/>
          <cell r="F5171"/>
          <cell r="G5171"/>
          <cell r="H5171"/>
          <cell r="I5171"/>
          <cell r="J5171"/>
          <cell r="K5171"/>
          <cell r="L5171"/>
          <cell r="M5171"/>
          <cell r="N5171"/>
          <cell r="O5171"/>
          <cell r="P5171"/>
          <cell r="Q5171"/>
          <cell r="R5171"/>
          <cell r="S5171"/>
          <cell r="T5171"/>
          <cell r="U5171"/>
          <cell r="V5171"/>
          <cell r="W5171"/>
          <cell r="X5171"/>
          <cell r="Y5171" t="str">
            <v xml:space="preserve"> </v>
          </cell>
        </row>
        <row r="5172">
          <cell r="C5172"/>
          <cell r="D5172"/>
          <cell r="E5172"/>
          <cell r="F5172"/>
          <cell r="G5172"/>
          <cell r="H5172"/>
          <cell r="I5172"/>
          <cell r="J5172"/>
          <cell r="K5172"/>
          <cell r="L5172"/>
          <cell r="M5172"/>
          <cell r="N5172"/>
          <cell r="O5172"/>
          <cell r="P5172"/>
          <cell r="Q5172"/>
          <cell r="R5172"/>
          <cell r="S5172"/>
          <cell r="T5172"/>
          <cell r="U5172"/>
          <cell r="V5172"/>
          <cell r="W5172"/>
          <cell r="X5172"/>
          <cell r="Y5172" t="str">
            <v xml:space="preserve"> </v>
          </cell>
        </row>
        <row r="5173">
          <cell r="C5173"/>
          <cell r="D5173"/>
          <cell r="E5173"/>
          <cell r="F5173"/>
          <cell r="G5173"/>
          <cell r="H5173"/>
          <cell r="I5173"/>
          <cell r="J5173"/>
          <cell r="K5173"/>
          <cell r="L5173"/>
          <cell r="M5173"/>
          <cell r="N5173"/>
          <cell r="O5173"/>
          <cell r="P5173"/>
          <cell r="Q5173"/>
          <cell r="R5173"/>
          <cell r="S5173"/>
          <cell r="T5173"/>
          <cell r="U5173"/>
          <cell r="V5173"/>
          <cell r="W5173"/>
          <cell r="X5173"/>
          <cell r="Y5173" t="str">
            <v xml:space="preserve"> </v>
          </cell>
        </row>
        <row r="5174">
          <cell r="C5174"/>
          <cell r="D5174"/>
          <cell r="E5174"/>
          <cell r="F5174"/>
          <cell r="G5174"/>
          <cell r="H5174"/>
          <cell r="I5174"/>
          <cell r="J5174"/>
          <cell r="K5174"/>
          <cell r="L5174"/>
          <cell r="M5174"/>
          <cell r="N5174"/>
          <cell r="O5174"/>
          <cell r="P5174"/>
          <cell r="Q5174"/>
          <cell r="R5174"/>
          <cell r="S5174"/>
          <cell r="T5174"/>
          <cell r="U5174"/>
          <cell r="V5174"/>
          <cell r="W5174"/>
          <cell r="X5174"/>
          <cell r="Y5174" t="str">
            <v xml:space="preserve"> </v>
          </cell>
        </row>
        <row r="5175">
          <cell r="C5175"/>
          <cell r="D5175"/>
          <cell r="E5175"/>
          <cell r="F5175"/>
          <cell r="G5175"/>
          <cell r="H5175"/>
          <cell r="I5175"/>
          <cell r="J5175"/>
          <cell r="K5175"/>
          <cell r="L5175"/>
          <cell r="M5175"/>
          <cell r="N5175"/>
          <cell r="O5175"/>
          <cell r="P5175"/>
          <cell r="Q5175"/>
          <cell r="R5175"/>
          <cell r="S5175"/>
          <cell r="T5175"/>
          <cell r="U5175"/>
          <cell r="V5175"/>
          <cell r="W5175"/>
          <cell r="X5175"/>
          <cell r="Y5175" t="str">
            <v xml:space="preserve"> </v>
          </cell>
        </row>
        <row r="5176">
          <cell r="C5176"/>
          <cell r="D5176"/>
          <cell r="E5176"/>
          <cell r="F5176"/>
          <cell r="G5176"/>
          <cell r="H5176"/>
          <cell r="I5176"/>
          <cell r="J5176"/>
          <cell r="K5176"/>
          <cell r="L5176"/>
          <cell r="M5176"/>
          <cell r="N5176"/>
          <cell r="O5176"/>
          <cell r="P5176"/>
          <cell r="Q5176"/>
          <cell r="R5176"/>
          <cell r="S5176"/>
          <cell r="T5176"/>
          <cell r="U5176"/>
          <cell r="V5176"/>
          <cell r="W5176"/>
          <cell r="X5176"/>
          <cell r="Y5176" t="str">
            <v xml:space="preserve"> </v>
          </cell>
        </row>
        <row r="5177">
          <cell r="C5177"/>
          <cell r="D5177"/>
          <cell r="E5177"/>
          <cell r="F5177"/>
          <cell r="G5177"/>
          <cell r="H5177"/>
          <cell r="I5177"/>
          <cell r="J5177"/>
          <cell r="K5177"/>
          <cell r="L5177"/>
          <cell r="M5177"/>
          <cell r="N5177"/>
          <cell r="O5177"/>
          <cell r="P5177"/>
          <cell r="Q5177"/>
          <cell r="R5177"/>
          <cell r="S5177"/>
          <cell r="T5177"/>
          <cell r="U5177"/>
          <cell r="V5177"/>
          <cell r="W5177"/>
          <cell r="X5177"/>
          <cell r="Y5177" t="str">
            <v xml:space="preserve"> </v>
          </cell>
        </row>
        <row r="5178">
          <cell r="C5178"/>
          <cell r="D5178"/>
          <cell r="E5178"/>
          <cell r="F5178"/>
          <cell r="G5178"/>
          <cell r="H5178"/>
          <cell r="I5178"/>
          <cell r="J5178"/>
          <cell r="K5178"/>
          <cell r="L5178"/>
          <cell r="M5178"/>
          <cell r="N5178"/>
          <cell r="O5178"/>
          <cell r="P5178"/>
          <cell r="Q5178"/>
          <cell r="R5178"/>
          <cell r="S5178"/>
          <cell r="T5178"/>
          <cell r="U5178"/>
          <cell r="V5178"/>
          <cell r="W5178"/>
          <cell r="X5178"/>
          <cell r="Y5178" t="str">
            <v xml:space="preserve"> </v>
          </cell>
        </row>
        <row r="5179">
          <cell r="C5179"/>
          <cell r="D5179"/>
          <cell r="E5179"/>
          <cell r="F5179"/>
          <cell r="G5179"/>
          <cell r="H5179"/>
          <cell r="I5179"/>
          <cell r="J5179"/>
          <cell r="K5179"/>
          <cell r="L5179"/>
          <cell r="M5179"/>
          <cell r="N5179"/>
          <cell r="O5179"/>
          <cell r="P5179"/>
          <cell r="Q5179"/>
          <cell r="R5179"/>
          <cell r="S5179"/>
          <cell r="T5179"/>
          <cell r="U5179"/>
          <cell r="V5179"/>
          <cell r="W5179"/>
          <cell r="X5179"/>
          <cell r="Y5179" t="str">
            <v xml:space="preserve"> </v>
          </cell>
        </row>
        <row r="5180">
          <cell r="C5180"/>
          <cell r="D5180"/>
          <cell r="E5180"/>
          <cell r="F5180"/>
          <cell r="G5180"/>
          <cell r="H5180"/>
          <cell r="I5180"/>
          <cell r="J5180"/>
          <cell r="K5180"/>
          <cell r="L5180"/>
          <cell r="M5180"/>
          <cell r="N5180"/>
          <cell r="O5180"/>
          <cell r="P5180"/>
          <cell r="Q5180"/>
          <cell r="R5180"/>
          <cell r="S5180"/>
          <cell r="T5180"/>
          <cell r="U5180"/>
          <cell r="V5180"/>
          <cell r="W5180"/>
          <cell r="X5180"/>
          <cell r="Y5180" t="str">
            <v xml:space="preserve"> </v>
          </cell>
        </row>
        <row r="5181">
          <cell r="C5181"/>
          <cell r="D5181"/>
          <cell r="E5181"/>
          <cell r="F5181"/>
          <cell r="G5181"/>
          <cell r="H5181"/>
          <cell r="I5181"/>
          <cell r="J5181"/>
          <cell r="K5181"/>
          <cell r="L5181"/>
          <cell r="M5181"/>
          <cell r="N5181"/>
          <cell r="O5181"/>
          <cell r="P5181"/>
          <cell r="Q5181"/>
          <cell r="R5181"/>
          <cell r="S5181"/>
          <cell r="T5181"/>
          <cell r="U5181"/>
          <cell r="V5181"/>
          <cell r="W5181"/>
          <cell r="X5181"/>
          <cell r="Y5181" t="str">
            <v xml:space="preserve"> </v>
          </cell>
        </row>
        <row r="5182">
          <cell r="C5182"/>
          <cell r="D5182"/>
          <cell r="E5182"/>
          <cell r="F5182"/>
          <cell r="G5182"/>
          <cell r="H5182"/>
          <cell r="I5182"/>
          <cell r="J5182"/>
          <cell r="K5182"/>
          <cell r="L5182"/>
          <cell r="M5182"/>
          <cell r="N5182"/>
          <cell r="O5182"/>
          <cell r="P5182"/>
          <cell r="Q5182"/>
          <cell r="R5182"/>
          <cell r="S5182"/>
          <cell r="T5182"/>
          <cell r="U5182"/>
          <cell r="V5182"/>
          <cell r="W5182"/>
          <cell r="X5182"/>
          <cell r="Y5182" t="str">
            <v xml:space="preserve"> </v>
          </cell>
        </row>
        <row r="5183">
          <cell r="C5183"/>
          <cell r="D5183"/>
          <cell r="E5183"/>
          <cell r="F5183"/>
          <cell r="G5183"/>
          <cell r="H5183"/>
          <cell r="I5183"/>
          <cell r="J5183"/>
          <cell r="K5183"/>
          <cell r="L5183"/>
          <cell r="M5183"/>
          <cell r="N5183"/>
          <cell r="O5183"/>
          <cell r="P5183"/>
          <cell r="Q5183"/>
          <cell r="R5183"/>
          <cell r="S5183"/>
          <cell r="T5183"/>
          <cell r="U5183"/>
          <cell r="V5183"/>
          <cell r="W5183"/>
          <cell r="X5183"/>
          <cell r="Y5183" t="str">
            <v xml:space="preserve"> </v>
          </cell>
        </row>
        <row r="5184">
          <cell r="C5184"/>
          <cell r="D5184"/>
          <cell r="E5184"/>
          <cell r="F5184"/>
          <cell r="G5184"/>
          <cell r="H5184"/>
          <cell r="I5184"/>
          <cell r="J5184"/>
          <cell r="K5184"/>
          <cell r="L5184"/>
          <cell r="M5184"/>
          <cell r="N5184"/>
          <cell r="O5184"/>
          <cell r="P5184"/>
          <cell r="Q5184"/>
          <cell r="R5184"/>
          <cell r="S5184"/>
          <cell r="T5184"/>
          <cell r="U5184"/>
          <cell r="V5184"/>
          <cell r="W5184"/>
          <cell r="X5184"/>
          <cell r="Y5184" t="str">
            <v xml:space="preserve"> </v>
          </cell>
        </row>
        <row r="5185">
          <cell r="C5185"/>
          <cell r="D5185"/>
          <cell r="E5185"/>
          <cell r="F5185"/>
          <cell r="G5185"/>
          <cell r="H5185"/>
          <cell r="I5185"/>
          <cell r="J5185"/>
          <cell r="K5185"/>
          <cell r="L5185"/>
          <cell r="M5185"/>
          <cell r="N5185"/>
          <cell r="O5185"/>
          <cell r="P5185"/>
          <cell r="Q5185"/>
          <cell r="R5185"/>
          <cell r="S5185"/>
          <cell r="T5185"/>
          <cell r="U5185"/>
          <cell r="V5185"/>
          <cell r="W5185"/>
          <cell r="X5185"/>
          <cell r="Y5185" t="str">
            <v xml:space="preserve"> </v>
          </cell>
        </row>
        <row r="5186">
          <cell r="C5186"/>
          <cell r="D5186"/>
          <cell r="E5186"/>
          <cell r="F5186"/>
          <cell r="G5186"/>
          <cell r="H5186"/>
          <cell r="I5186"/>
          <cell r="J5186"/>
          <cell r="K5186"/>
          <cell r="L5186"/>
          <cell r="M5186"/>
          <cell r="N5186"/>
          <cell r="O5186"/>
          <cell r="P5186"/>
          <cell r="Q5186"/>
          <cell r="R5186"/>
          <cell r="S5186"/>
          <cell r="T5186"/>
          <cell r="U5186"/>
          <cell r="V5186"/>
          <cell r="W5186"/>
          <cell r="X5186"/>
          <cell r="Y5186" t="str">
            <v xml:space="preserve"> </v>
          </cell>
        </row>
        <row r="5187">
          <cell r="C5187"/>
          <cell r="D5187"/>
          <cell r="E5187"/>
          <cell r="F5187"/>
          <cell r="G5187"/>
          <cell r="H5187"/>
          <cell r="I5187"/>
          <cell r="J5187"/>
          <cell r="K5187"/>
          <cell r="L5187"/>
          <cell r="M5187"/>
          <cell r="N5187"/>
          <cell r="O5187"/>
          <cell r="P5187"/>
          <cell r="Q5187"/>
          <cell r="R5187"/>
          <cell r="S5187"/>
          <cell r="T5187"/>
          <cell r="U5187"/>
          <cell r="V5187"/>
          <cell r="W5187"/>
          <cell r="X5187"/>
          <cell r="Y5187" t="str">
            <v xml:space="preserve"> </v>
          </cell>
        </row>
        <row r="5188">
          <cell r="C5188"/>
          <cell r="D5188"/>
          <cell r="E5188"/>
          <cell r="F5188"/>
          <cell r="G5188"/>
          <cell r="H5188"/>
          <cell r="I5188"/>
          <cell r="J5188"/>
          <cell r="K5188"/>
          <cell r="L5188"/>
          <cell r="M5188"/>
          <cell r="N5188"/>
          <cell r="O5188"/>
          <cell r="P5188"/>
          <cell r="Q5188"/>
          <cell r="R5188"/>
          <cell r="S5188"/>
          <cell r="T5188"/>
          <cell r="U5188"/>
          <cell r="V5188"/>
          <cell r="W5188"/>
          <cell r="X5188"/>
          <cell r="Y5188" t="str">
            <v xml:space="preserve"> </v>
          </cell>
        </row>
        <row r="5189">
          <cell r="C5189"/>
          <cell r="D5189"/>
          <cell r="E5189"/>
          <cell r="F5189"/>
          <cell r="G5189"/>
          <cell r="H5189"/>
          <cell r="I5189"/>
          <cell r="J5189"/>
          <cell r="K5189"/>
          <cell r="L5189"/>
          <cell r="M5189"/>
          <cell r="N5189"/>
          <cell r="O5189"/>
          <cell r="P5189"/>
          <cell r="Q5189"/>
          <cell r="R5189"/>
          <cell r="S5189"/>
          <cell r="T5189"/>
          <cell r="U5189"/>
          <cell r="V5189"/>
          <cell r="W5189"/>
          <cell r="X5189"/>
          <cell r="Y5189" t="str">
            <v xml:space="preserve"> </v>
          </cell>
        </row>
        <row r="5190">
          <cell r="C5190"/>
          <cell r="D5190"/>
          <cell r="E5190"/>
          <cell r="F5190"/>
          <cell r="G5190"/>
          <cell r="H5190"/>
          <cell r="I5190"/>
          <cell r="J5190"/>
          <cell r="K5190"/>
          <cell r="L5190"/>
          <cell r="M5190"/>
          <cell r="N5190"/>
          <cell r="O5190"/>
          <cell r="P5190"/>
          <cell r="Q5190"/>
          <cell r="R5190"/>
          <cell r="S5190"/>
          <cell r="T5190"/>
          <cell r="U5190"/>
          <cell r="V5190"/>
          <cell r="W5190"/>
          <cell r="X5190"/>
          <cell r="Y5190" t="str">
            <v xml:space="preserve"> </v>
          </cell>
        </row>
        <row r="5191">
          <cell r="C5191"/>
          <cell r="D5191"/>
          <cell r="E5191"/>
          <cell r="F5191"/>
          <cell r="G5191"/>
          <cell r="H5191"/>
          <cell r="I5191"/>
          <cell r="J5191"/>
          <cell r="K5191"/>
          <cell r="L5191"/>
          <cell r="M5191"/>
          <cell r="N5191"/>
          <cell r="O5191"/>
          <cell r="P5191"/>
          <cell r="Q5191"/>
          <cell r="R5191"/>
          <cell r="S5191"/>
          <cell r="T5191"/>
          <cell r="U5191"/>
          <cell r="V5191"/>
          <cell r="W5191"/>
          <cell r="X5191"/>
          <cell r="Y5191" t="str">
            <v xml:space="preserve"> </v>
          </cell>
        </row>
        <row r="5192">
          <cell r="C5192"/>
          <cell r="D5192"/>
          <cell r="E5192"/>
          <cell r="F5192"/>
          <cell r="G5192"/>
          <cell r="H5192"/>
          <cell r="I5192"/>
          <cell r="J5192"/>
          <cell r="K5192"/>
          <cell r="L5192"/>
          <cell r="M5192"/>
          <cell r="N5192"/>
          <cell r="O5192"/>
          <cell r="P5192"/>
          <cell r="Q5192"/>
          <cell r="R5192"/>
          <cell r="S5192"/>
          <cell r="T5192"/>
          <cell r="U5192"/>
          <cell r="V5192"/>
          <cell r="W5192"/>
          <cell r="X5192"/>
          <cell r="Y5192" t="str">
            <v xml:space="preserve"> </v>
          </cell>
        </row>
        <row r="5193">
          <cell r="C5193"/>
          <cell r="D5193"/>
          <cell r="E5193"/>
          <cell r="F5193"/>
          <cell r="G5193"/>
          <cell r="H5193"/>
          <cell r="I5193"/>
          <cell r="J5193"/>
          <cell r="K5193"/>
          <cell r="L5193"/>
          <cell r="M5193"/>
          <cell r="N5193"/>
          <cell r="O5193"/>
          <cell r="P5193"/>
          <cell r="Q5193"/>
          <cell r="R5193"/>
          <cell r="S5193"/>
          <cell r="T5193"/>
          <cell r="U5193"/>
          <cell r="V5193"/>
          <cell r="W5193"/>
          <cell r="X5193"/>
          <cell r="Y5193" t="str">
            <v xml:space="preserve"> </v>
          </cell>
        </row>
        <row r="5194">
          <cell r="C5194"/>
          <cell r="D5194"/>
          <cell r="E5194"/>
          <cell r="F5194"/>
          <cell r="G5194"/>
          <cell r="H5194"/>
          <cell r="I5194"/>
          <cell r="J5194"/>
          <cell r="K5194"/>
          <cell r="L5194"/>
          <cell r="M5194"/>
          <cell r="N5194"/>
          <cell r="O5194"/>
          <cell r="P5194"/>
          <cell r="Q5194"/>
          <cell r="R5194"/>
          <cell r="S5194"/>
          <cell r="T5194"/>
          <cell r="U5194"/>
          <cell r="V5194"/>
          <cell r="W5194"/>
          <cell r="X5194"/>
          <cell r="Y5194" t="str">
            <v xml:space="preserve"> </v>
          </cell>
        </row>
        <row r="5195">
          <cell r="C5195"/>
          <cell r="D5195"/>
          <cell r="E5195"/>
          <cell r="F5195"/>
          <cell r="G5195"/>
          <cell r="H5195"/>
          <cell r="I5195"/>
          <cell r="J5195"/>
          <cell r="K5195"/>
          <cell r="L5195"/>
          <cell r="M5195"/>
          <cell r="N5195"/>
          <cell r="O5195"/>
          <cell r="P5195"/>
          <cell r="Q5195"/>
          <cell r="R5195"/>
          <cell r="S5195"/>
          <cell r="T5195"/>
          <cell r="U5195"/>
          <cell r="V5195"/>
          <cell r="W5195"/>
          <cell r="X5195"/>
          <cell r="Y5195" t="str">
            <v xml:space="preserve"> </v>
          </cell>
        </row>
        <row r="5196">
          <cell r="C5196"/>
          <cell r="D5196"/>
          <cell r="E5196"/>
          <cell r="F5196"/>
          <cell r="G5196"/>
          <cell r="H5196"/>
          <cell r="I5196"/>
          <cell r="J5196"/>
          <cell r="K5196"/>
          <cell r="L5196"/>
          <cell r="M5196"/>
          <cell r="N5196"/>
          <cell r="O5196"/>
          <cell r="P5196"/>
          <cell r="Q5196"/>
          <cell r="R5196"/>
          <cell r="S5196"/>
          <cell r="T5196"/>
          <cell r="U5196"/>
          <cell r="V5196"/>
          <cell r="W5196"/>
          <cell r="X5196"/>
          <cell r="Y5196" t="str">
            <v xml:space="preserve"> </v>
          </cell>
        </row>
        <row r="5197">
          <cell r="C5197"/>
          <cell r="D5197"/>
          <cell r="E5197"/>
          <cell r="F5197"/>
          <cell r="G5197"/>
          <cell r="H5197"/>
          <cell r="I5197"/>
          <cell r="J5197"/>
          <cell r="K5197"/>
          <cell r="L5197"/>
          <cell r="M5197"/>
          <cell r="N5197"/>
          <cell r="O5197"/>
          <cell r="P5197"/>
          <cell r="Q5197"/>
          <cell r="R5197"/>
          <cell r="S5197"/>
          <cell r="T5197"/>
          <cell r="U5197"/>
          <cell r="V5197"/>
          <cell r="W5197"/>
          <cell r="X5197"/>
          <cell r="Y5197" t="str">
            <v xml:space="preserve"> </v>
          </cell>
        </row>
        <row r="5198">
          <cell r="C5198"/>
          <cell r="D5198"/>
          <cell r="E5198"/>
          <cell r="F5198"/>
          <cell r="G5198"/>
          <cell r="H5198"/>
          <cell r="I5198"/>
          <cell r="J5198"/>
          <cell r="K5198"/>
          <cell r="L5198"/>
          <cell r="M5198"/>
          <cell r="N5198"/>
          <cell r="O5198"/>
          <cell r="P5198"/>
          <cell r="Q5198"/>
          <cell r="R5198"/>
          <cell r="S5198"/>
          <cell r="T5198"/>
          <cell r="U5198"/>
          <cell r="V5198"/>
          <cell r="W5198"/>
          <cell r="X5198"/>
          <cell r="Y5198" t="str">
            <v xml:space="preserve"> </v>
          </cell>
        </row>
        <row r="5199">
          <cell r="C5199"/>
          <cell r="D5199"/>
          <cell r="E5199"/>
          <cell r="F5199"/>
          <cell r="G5199"/>
          <cell r="H5199"/>
          <cell r="I5199"/>
          <cell r="J5199"/>
          <cell r="K5199"/>
          <cell r="L5199"/>
          <cell r="M5199"/>
          <cell r="N5199"/>
          <cell r="O5199"/>
          <cell r="P5199"/>
          <cell r="Q5199"/>
          <cell r="R5199"/>
          <cell r="S5199"/>
          <cell r="T5199"/>
          <cell r="U5199"/>
          <cell r="V5199"/>
          <cell r="W5199"/>
          <cell r="X5199"/>
          <cell r="Y5199" t="str">
            <v xml:space="preserve"> </v>
          </cell>
        </row>
        <row r="5200">
          <cell r="C5200"/>
          <cell r="D5200"/>
          <cell r="E5200"/>
          <cell r="F5200"/>
          <cell r="G5200"/>
          <cell r="H5200"/>
          <cell r="I5200"/>
          <cell r="J5200"/>
          <cell r="K5200"/>
          <cell r="L5200"/>
          <cell r="M5200"/>
          <cell r="N5200"/>
          <cell r="O5200"/>
          <cell r="P5200"/>
          <cell r="Q5200"/>
          <cell r="R5200"/>
          <cell r="S5200"/>
          <cell r="T5200"/>
          <cell r="U5200"/>
          <cell r="V5200"/>
          <cell r="W5200"/>
          <cell r="X5200"/>
          <cell r="Y5200" t="str">
            <v xml:space="preserve"> </v>
          </cell>
        </row>
        <row r="5201">
          <cell r="C5201"/>
          <cell r="D5201"/>
          <cell r="E5201"/>
          <cell r="F5201"/>
          <cell r="G5201"/>
          <cell r="H5201"/>
          <cell r="I5201"/>
          <cell r="J5201"/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  <cell r="U5201"/>
          <cell r="V5201"/>
          <cell r="W5201"/>
          <cell r="X5201"/>
          <cell r="Y5201" t="str">
            <v xml:space="preserve"> </v>
          </cell>
        </row>
        <row r="5202">
          <cell r="C5202"/>
          <cell r="D5202"/>
          <cell r="E5202"/>
          <cell r="F5202"/>
          <cell r="G5202"/>
          <cell r="H5202"/>
          <cell r="I5202"/>
          <cell r="J5202"/>
          <cell r="K5202"/>
          <cell r="L5202"/>
          <cell r="M5202"/>
          <cell r="N5202"/>
          <cell r="O5202"/>
          <cell r="P5202"/>
          <cell r="Q5202"/>
          <cell r="R5202"/>
          <cell r="S5202"/>
          <cell r="T5202"/>
          <cell r="U5202"/>
          <cell r="V5202"/>
          <cell r="W5202"/>
          <cell r="X5202"/>
          <cell r="Y5202" t="str">
            <v xml:space="preserve"> </v>
          </cell>
        </row>
        <row r="5203">
          <cell r="C5203"/>
          <cell r="D5203"/>
          <cell r="E5203"/>
          <cell r="F5203"/>
          <cell r="G5203"/>
          <cell r="H5203"/>
          <cell r="I5203"/>
          <cell r="J5203"/>
          <cell r="K5203"/>
          <cell r="L5203"/>
          <cell r="M5203"/>
          <cell r="N5203"/>
          <cell r="O5203"/>
          <cell r="P5203"/>
          <cell r="Q5203"/>
          <cell r="R5203"/>
          <cell r="S5203"/>
          <cell r="T5203"/>
          <cell r="U5203"/>
          <cell r="V5203"/>
          <cell r="W5203"/>
          <cell r="X5203"/>
          <cell r="Y5203" t="str">
            <v xml:space="preserve"> </v>
          </cell>
        </row>
        <row r="5204">
          <cell r="C5204"/>
          <cell r="D5204"/>
          <cell r="E5204"/>
          <cell r="F5204"/>
          <cell r="G5204"/>
          <cell r="H5204"/>
          <cell r="I5204"/>
          <cell r="J5204"/>
          <cell r="K5204"/>
          <cell r="L5204"/>
          <cell r="M5204"/>
          <cell r="N5204"/>
          <cell r="O5204"/>
          <cell r="P5204"/>
          <cell r="Q5204"/>
          <cell r="R5204"/>
          <cell r="S5204"/>
          <cell r="T5204"/>
          <cell r="U5204"/>
          <cell r="V5204"/>
          <cell r="W5204"/>
          <cell r="X5204"/>
          <cell r="Y5204" t="str">
            <v xml:space="preserve"> </v>
          </cell>
        </row>
        <row r="5205">
          <cell r="C5205"/>
          <cell r="D5205"/>
          <cell r="E5205"/>
          <cell r="F5205"/>
          <cell r="G5205"/>
          <cell r="H5205"/>
          <cell r="I5205"/>
          <cell r="J5205"/>
          <cell r="K5205"/>
          <cell r="L5205"/>
          <cell r="M5205"/>
          <cell r="N5205"/>
          <cell r="O5205"/>
          <cell r="P5205"/>
          <cell r="Q5205"/>
          <cell r="R5205"/>
          <cell r="S5205"/>
          <cell r="T5205"/>
          <cell r="U5205"/>
          <cell r="V5205"/>
          <cell r="W5205"/>
          <cell r="X5205"/>
          <cell r="Y5205" t="str">
            <v xml:space="preserve"> </v>
          </cell>
        </row>
        <row r="5206">
          <cell r="C5206"/>
          <cell r="D5206"/>
          <cell r="E5206"/>
          <cell r="F5206"/>
          <cell r="G5206"/>
          <cell r="H5206"/>
          <cell r="I5206"/>
          <cell r="J5206"/>
          <cell r="K5206"/>
          <cell r="L5206"/>
          <cell r="M5206"/>
          <cell r="N5206"/>
          <cell r="O5206"/>
          <cell r="P5206"/>
          <cell r="Q5206"/>
          <cell r="R5206"/>
          <cell r="S5206"/>
          <cell r="T5206"/>
          <cell r="U5206"/>
          <cell r="V5206"/>
          <cell r="W5206"/>
          <cell r="X5206"/>
          <cell r="Y5206" t="str">
            <v xml:space="preserve"> </v>
          </cell>
        </row>
        <row r="5207">
          <cell r="C5207"/>
          <cell r="D5207"/>
          <cell r="E5207"/>
          <cell r="F5207"/>
          <cell r="G5207"/>
          <cell r="H5207"/>
          <cell r="I5207"/>
          <cell r="J5207"/>
          <cell r="K5207"/>
          <cell r="L5207"/>
          <cell r="M5207"/>
          <cell r="N5207"/>
          <cell r="O5207"/>
          <cell r="P5207"/>
          <cell r="Q5207"/>
          <cell r="R5207"/>
          <cell r="S5207"/>
          <cell r="T5207"/>
          <cell r="U5207"/>
          <cell r="V5207"/>
          <cell r="W5207"/>
          <cell r="X5207"/>
          <cell r="Y5207" t="str">
            <v xml:space="preserve"> </v>
          </cell>
        </row>
        <row r="5208">
          <cell r="C5208"/>
          <cell r="D5208"/>
          <cell r="E5208"/>
          <cell r="F5208"/>
          <cell r="G5208"/>
          <cell r="H5208"/>
          <cell r="I5208"/>
          <cell r="J5208"/>
          <cell r="K5208"/>
          <cell r="L5208"/>
          <cell r="M5208"/>
          <cell r="N5208"/>
          <cell r="O5208"/>
          <cell r="P5208"/>
          <cell r="Q5208"/>
          <cell r="R5208"/>
          <cell r="S5208"/>
          <cell r="T5208"/>
          <cell r="U5208"/>
          <cell r="V5208"/>
          <cell r="W5208"/>
          <cell r="X5208"/>
          <cell r="Y5208" t="str">
            <v xml:space="preserve"> </v>
          </cell>
        </row>
        <row r="5209">
          <cell r="C5209"/>
          <cell r="D5209"/>
          <cell r="E5209"/>
          <cell r="F5209"/>
          <cell r="G5209"/>
          <cell r="H5209"/>
          <cell r="I5209"/>
          <cell r="J5209"/>
          <cell r="K5209"/>
          <cell r="L5209"/>
          <cell r="M5209"/>
          <cell r="N5209"/>
          <cell r="O5209"/>
          <cell r="P5209"/>
          <cell r="Q5209"/>
          <cell r="R5209"/>
          <cell r="S5209"/>
          <cell r="T5209"/>
          <cell r="U5209"/>
          <cell r="V5209"/>
          <cell r="W5209"/>
          <cell r="X5209"/>
          <cell r="Y5209" t="str">
            <v xml:space="preserve"> </v>
          </cell>
        </row>
        <row r="5210">
          <cell r="C5210"/>
          <cell r="D5210"/>
          <cell r="E5210"/>
          <cell r="F5210"/>
          <cell r="G5210"/>
          <cell r="H5210"/>
          <cell r="I5210"/>
          <cell r="J5210"/>
          <cell r="K5210"/>
          <cell r="L5210"/>
          <cell r="M5210"/>
          <cell r="N5210"/>
          <cell r="O5210"/>
          <cell r="P5210"/>
          <cell r="Q5210"/>
          <cell r="R5210"/>
          <cell r="S5210"/>
          <cell r="T5210"/>
          <cell r="U5210"/>
          <cell r="V5210"/>
          <cell r="W5210"/>
          <cell r="X5210"/>
          <cell r="Y5210" t="str">
            <v xml:space="preserve"> </v>
          </cell>
        </row>
        <row r="5211">
          <cell r="C5211"/>
          <cell r="D5211"/>
          <cell r="E5211"/>
          <cell r="F5211"/>
          <cell r="G5211"/>
          <cell r="H5211"/>
          <cell r="I5211"/>
          <cell r="J5211"/>
          <cell r="K5211"/>
          <cell r="L5211"/>
          <cell r="M5211"/>
          <cell r="N5211"/>
          <cell r="O5211"/>
          <cell r="P5211"/>
          <cell r="Q5211"/>
          <cell r="R5211"/>
          <cell r="S5211"/>
          <cell r="T5211"/>
          <cell r="U5211"/>
          <cell r="V5211"/>
          <cell r="W5211"/>
          <cell r="X5211"/>
          <cell r="Y5211" t="str">
            <v xml:space="preserve"> </v>
          </cell>
        </row>
        <row r="5212">
          <cell r="C5212"/>
          <cell r="D5212"/>
          <cell r="E5212"/>
          <cell r="F5212"/>
          <cell r="G5212"/>
          <cell r="H5212"/>
          <cell r="I5212"/>
          <cell r="J5212"/>
          <cell r="K5212"/>
          <cell r="L5212"/>
          <cell r="M5212"/>
          <cell r="N5212"/>
          <cell r="O5212"/>
          <cell r="P5212"/>
          <cell r="Q5212"/>
          <cell r="R5212"/>
          <cell r="S5212"/>
          <cell r="T5212"/>
          <cell r="U5212"/>
          <cell r="V5212"/>
          <cell r="W5212"/>
          <cell r="X5212"/>
          <cell r="Y5212" t="str">
            <v xml:space="preserve"> </v>
          </cell>
        </row>
        <row r="5213">
          <cell r="C5213"/>
          <cell r="D5213"/>
          <cell r="E5213"/>
          <cell r="F5213"/>
          <cell r="G5213"/>
          <cell r="H5213"/>
          <cell r="I5213"/>
          <cell r="J5213"/>
          <cell r="K5213"/>
          <cell r="L5213"/>
          <cell r="M5213"/>
          <cell r="N5213"/>
          <cell r="O5213"/>
          <cell r="P5213"/>
          <cell r="Q5213"/>
          <cell r="R5213"/>
          <cell r="S5213"/>
          <cell r="T5213"/>
          <cell r="U5213"/>
          <cell r="V5213"/>
          <cell r="W5213"/>
          <cell r="X5213"/>
          <cell r="Y5213" t="str">
            <v xml:space="preserve"> </v>
          </cell>
        </row>
        <row r="5214">
          <cell r="C5214"/>
          <cell r="D5214"/>
          <cell r="E5214"/>
          <cell r="F5214"/>
          <cell r="G5214"/>
          <cell r="H5214"/>
          <cell r="I5214"/>
          <cell r="J5214"/>
          <cell r="K5214"/>
          <cell r="L5214"/>
          <cell r="M5214"/>
          <cell r="N5214"/>
          <cell r="O5214"/>
          <cell r="P5214"/>
          <cell r="Q5214"/>
          <cell r="R5214"/>
          <cell r="S5214"/>
          <cell r="T5214"/>
          <cell r="U5214"/>
          <cell r="V5214"/>
          <cell r="W5214"/>
          <cell r="X5214"/>
          <cell r="Y5214" t="str">
            <v xml:space="preserve"> </v>
          </cell>
        </row>
        <row r="5215">
          <cell r="C5215"/>
          <cell r="D5215"/>
          <cell r="E5215"/>
          <cell r="F5215"/>
          <cell r="G5215"/>
          <cell r="H5215"/>
          <cell r="I5215"/>
          <cell r="J5215"/>
          <cell r="K5215"/>
          <cell r="L5215"/>
          <cell r="M5215"/>
          <cell r="N5215"/>
          <cell r="O5215"/>
          <cell r="P5215"/>
          <cell r="Q5215"/>
          <cell r="R5215"/>
          <cell r="S5215"/>
          <cell r="T5215"/>
          <cell r="U5215"/>
          <cell r="V5215"/>
          <cell r="W5215"/>
          <cell r="X5215"/>
          <cell r="Y5215" t="str">
            <v xml:space="preserve"> </v>
          </cell>
        </row>
        <row r="5216">
          <cell r="C5216"/>
          <cell r="D5216"/>
          <cell r="E5216"/>
          <cell r="F5216"/>
          <cell r="G5216"/>
          <cell r="H5216"/>
          <cell r="I5216"/>
          <cell r="J5216"/>
          <cell r="K5216"/>
          <cell r="L5216"/>
          <cell r="M5216"/>
          <cell r="N5216"/>
          <cell r="O5216"/>
          <cell r="P5216"/>
          <cell r="Q5216"/>
          <cell r="R5216"/>
          <cell r="S5216"/>
          <cell r="T5216"/>
          <cell r="U5216"/>
          <cell r="V5216"/>
          <cell r="W5216"/>
          <cell r="X5216"/>
          <cell r="Y5216" t="str">
            <v xml:space="preserve"> </v>
          </cell>
        </row>
        <row r="5217">
          <cell r="C5217"/>
          <cell r="D5217"/>
          <cell r="E5217"/>
          <cell r="F5217"/>
          <cell r="G5217"/>
          <cell r="H5217"/>
          <cell r="I5217"/>
          <cell r="J5217"/>
          <cell r="K5217"/>
          <cell r="L5217"/>
          <cell r="M5217"/>
          <cell r="N5217"/>
          <cell r="O5217"/>
          <cell r="P5217"/>
          <cell r="Q5217"/>
          <cell r="R5217"/>
          <cell r="S5217"/>
          <cell r="T5217"/>
          <cell r="U5217"/>
          <cell r="V5217"/>
          <cell r="W5217"/>
          <cell r="X5217"/>
          <cell r="Y5217" t="str">
            <v xml:space="preserve"> </v>
          </cell>
        </row>
        <row r="5218">
          <cell r="C5218"/>
          <cell r="D5218"/>
          <cell r="E5218"/>
          <cell r="F5218"/>
          <cell r="G5218"/>
          <cell r="H5218"/>
          <cell r="I5218"/>
          <cell r="J5218"/>
          <cell r="K5218"/>
          <cell r="L5218"/>
          <cell r="M5218"/>
          <cell r="N5218"/>
          <cell r="O5218"/>
          <cell r="P5218"/>
          <cell r="Q5218"/>
          <cell r="R5218"/>
          <cell r="S5218"/>
          <cell r="T5218"/>
          <cell r="U5218"/>
          <cell r="V5218"/>
          <cell r="W5218"/>
          <cell r="X5218"/>
          <cell r="Y5218" t="str">
            <v xml:space="preserve"> </v>
          </cell>
        </row>
        <row r="5219">
          <cell r="C5219"/>
          <cell r="D5219"/>
          <cell r="E5219"/>
          <cell r="F5219"/>
          <cell r="G5219"/>
          <cell r="H5219"/>
          <cell r="I5219"/>
          <cell r="J5219"/>
          <cell r="K5219"/>
          <cell r="L5219"/>
          <cell r="M5219"/>
          <cell r="N5219"/>
          <cell r="O5219"/>
          <cell r="P5219"/>
          <cell r="Q5219"/>
          <cell r="R5219"/>
          <cell r="S5219"/>
          <cell r="T5219"/>
          <cell r="U5219"/>
          <cell r="V5219"/>
          <cell r="W5219"/>
          <cell r="X5219"/>
          <cell r="Y5219" t="str">
            <v xml:space="preserve"> </v>
          </cell>
        </row>
        <row r="5220">
          <cell r="C5220"/>
          <cell r="D5220"/>
          <cell r="E5220"/>
          <cell r="F5220"/>
          <cell r="G5220"/>
          <cell r="H5220"/>
          <cell r="I5220"/>
          <cell r="J5220"/>
          <cell r="K5220"/>
          <cell r="L5220"/>
          <cell r="M5220"/>
          <cell r="N5220"/>
          <cell r="O5220"/>
          <cell r="P5220"/>
          <cell r="Q5220"/>
          <cell r="R5220"/>
          <cell r="S5220"/>
          <cell r="T5220"/>
          <cell r="U5220"/>
          <cell r="V5220"/>
          <cell r="W5220"/>
          <cell r="X5220"/>
          <cell r="Y5220" t="str">
            <v xml:space="preserve"> </v>
          </cell>
        </row>
        <row r="5221">
          <cell r="C5221"/>
          <cell r="D5221"/>
          <cell r="E5221"/>
          <cell r="F5221"/>
          <cell r="G5221"/>
          <cell r="H5221"/>
          <cell r="I5221"/>
          <cell r="J5221"/>
          <cell r="K5221"/>
          <cell r="L5221"/>
          <cell r="M5221"/>
          <cell r="N5221"/>
          <cell r="O5221"/>
          <cell r="P5221"/>
          <cell r="Q5221"/>
          <cell r="R5221"/>
          <cell r="S5221"/>
          <cell r="T5221"/>
          <cell r="U5221"/>
          <cell r="V5221"/>
          <cell r="W5221"/>
          <cell r="X5221"/>
          <cell r="Y5221" t="str">
            <v xml:space="preserve"> </v>
          </cell>
        </row>
        <row r="5222">
          <cell r="C5222"/>
          <cell r="D5222"/>
          <cell r="E5222"/>
          <cell r="F5222"/>
          <cell r="G5222"/>
          <cell r="H5222"/>
          <cell r="I5222"/>
          <cell r="J5222"/>
          <cell r="K5222"/>
          <cell r="L5222"/>
          <cell r="M5222"/>
          <cell r="N5222"/>
          <cell r="O5222"/>
          <cell r="P5222"/>
          <cell r="Q5222"/>
          <cell r="R5222"/>
          <cell r="S5222"/>
          <cell r="T5222"/>
          <cell r="U5222"/>
          <cell r="V5222"/>
          <cell r="W5222"/>
          <cell r="X5222"/>
          <cell r="Y5222" t="str">
            <v xml:space="preserve"> </v>
          </cell>
        </row>
        <row r="5223">
          <cell r="C5223"/>
          <cell r="D5223"/>
          <cell r="E5223"/>
          <cell r="F5223"/>
          <cell r="G5223"/>
          <cell r="H5223"/>
          <cell r="I5223"/>
          <cell r="J5223"/>
          <cell r="K5223"/>
          <cell r="L5223"/>
          <cell r="M5223"/>
          <cell r="N5223"/>
          <cell r="O5223"/>
          <cell r="P5223"/>
          <cell r="Q5223"/>
          <cell r="R5223"/>
          <cell r="S5223"/>
          <cell r="T5223"/>
          <cell r="U5223"/>
          <cell r="V5223"/>
          <cell r="W5223"/>
          <cell r="X5223"/>
          <cell r="Y5223" t="str">
            <v xml:space="preserve"> </v>
          </cell>
        </row>
        <row r="5224">
          <cell r="C5224"/>
          <cell r="D5224"/>
          <cell r="E5224"/>
          <cell r="F5224"/>
          <cell r="G5224"/>
          <cell r="H5224"/>
          <cell r="I5224"/>
          <cell r="J5224"/>
          <cell r="K5224"/>
          <cell r="L5224"/>
          <cell r="M5224"/>
          <cell r="N5224"/>
          <cell r="O5224"/>
          <cell r="P5224"/>
          <cell r="Q5224"/>
          <cell r="R5224"/>
          <cell r="S5224"/>
          <cell r="T5224"/>
          <cell r="U5224"/>
          <cell r="V5224"/>
          <cell r="W5224"/>
          <cell r="X5224"/>
          <cell r="Y5224" t="str">
            <v xml:space="preserve"> </v>
          </cell>
        </row>
        <row r="5225">
          <cell r="C5225"/>
          <cell r="D5225"/>
          <cell r="E5225"/>
          <cell r="F5225"/>
          <cell r="G5225"/>
          <cell r="H5225"/>
          <cell r="I5225"/>
          <cell r="J5225"/>
          <cell r="K5225"/>
          <cell r="L5225"/>
          <cell r="M5225"/>
          <cell r="N5225"/>
          <cell r="O5225"/>
          <cell r="P5225"/>
          <cell r="Q5225"/>
          <cell r="R5225"/>
          <cell r="S5225"/>
          <cell r="T5225"/>
          <cell r="U5225"/>
          <cell r="V5225"/>
          <cell r="W5225"/>
          <cell r="X5225"/>
          <cell r="Y5225" t="str">
            <v xml:space="preserve"> </v>
          </cell>
        </row>
        <row r="5226">
          <cell r="C5226"/>
          <cell r="D5226"/>
          <cell r="E5226"/>
          <cell r="F5226"/>
          <cell r="G5226"/>
          <cell r="H5226"/>
          <cell r="I5226"/>
          <cell r="J5226"/>
          <cell r="K5226"/>
          <cell r="L5226"/>
          <cell r="M5226"/>
          <cell r="N5226"/>
          <cell r="O5226"/>
          <cell r="P5226"/>
          <cell r="Q5226"/>
          <cell r="R5226"/>
          <cell r="S5226"/>
          <cell r="T5226"/>
          <cell r="U5226"/>
          <cell r="V5226"/>
          <cell r="W5226"/>
          <cell r="X5226"/>
          <cell r="Y5226" t="str">
            <v xml:space="preserve"> </v>
          </cell>
        </row>
        <row r="5227">
          <cell r="C5227"/>
          <cell r="D5227"/>
          <cell r="E5227"/>
          <cell r="F5227"/>
          <cell r="G5227"/>
          <cell r="H5227"/>
          <cell r="I5227"/>
          <cell r="J5227"/>
          <cell r="K5227"/>
          <cell r="L5227"/>
          <cell r="M5227"/>
          <cell r="N5227"/>
          <cell r="O5227"/>
          <cell r="P5227"/>
          <cell r="Q5227"/>
          <cell r="R5227"/>
          <cell r="S5227"/>
          <cell r="T5227"/>
          <cell r="U5227"/>
          <cell r="V5227"/>
          <cell r="W5227"/>
          <cell r="X5227"/>
          <cell r="Y5227" t="str">
            <v xml:space="preserve"> </v>
          </cell>
        </row>
        <row r="5228">
          <cell r="C5228"/>
          <cell r="D5228"/>
          <cell r="E5228"/>
          <cell r="F5228"/>
          <cell r="G5228"/>
          <cell r="H5228"/>
          <cell r="I5228"/>
          <cell r="J5228"/>
          <cell r="K5228"/>
          <cell r="L5228"/>
          <cell r="M5228"/>
          <cell r="N5228"/>
          <cell r="O5228"/>
          <cell r="P5228"/>
          <cell r="Q5228"/>
          <cell r="R5228"/>
          <cell r="S5228"/>
          <cell r="T5228"/>
          <cell r="U5228"/>
          <cell r="V5228"/>
          <cell r="W5228"/>
          <cell r="X5228"/>
          <cell r="Y5228" t="str">
            <v xml:space="preserve"> </v>
          </cell>
        </row>
        <row r="5229">
          <cell r="C5229"/>
          <cell r="D5229"/>
          <cell r="E5229"/>
          <cell r="F5229"/>
          <cell r="G5229"/>
          <cell r="H5229"/>
          <cell r="I5229"/>
          <cell r="J5229"/>
          <cell r="K5229"/>
          <cell r="L5229"/>
          <cell r="M5229"/>
          <cell r="N5229"/>
          <cell r="O5229"/>
          <cell r="P5229"/>
          <cell r="Q5229"/>
          <cell r="R5229"/>
          <cell r="S5229"/>
          <cell r="T5229"/>
          <cell r="U5229"/>
          <cell r="V5229"/>
          <cell r="W5229"/>
          <cell r="X5229"/>
          <cell r="Y5229" t="str">
            <v xml:space="preserve"> </v>
          </cell>
        </row>
        <row r="5230">
          <cell r="C5230"/>
          <cell r="D5230"/>
          <cell r="E5230"/>
          <cell r="F5230"/>
          <cell r="G5230"/>
          <cell r="H5230"/>
          <cell r="I5230"/>
          <cell r="J5230"/>
          <cell r="K5230"/>
          <cell r="L5230"/>
          <cell r="M5230"/>
          <cell r="N5230"/>
          <cell r="O5230"/>
          <cell r="P5230"/>
          <cell r="Q5230"/>
          <cell r="R5230"/>
          <cell r="S5230"/>
          <cell r="T5230"/>
          <cell r="U5230"/>
          <cell r="V5230"/>
          <cell r="W5230"/>
          <cell r="X5230"/>
          <cell r="Y5230" t="str">
            <v xml:space="preserve"> </v>
          </cell>
        </row>
        <row r="5231">
          <cell r="C5231"/>
          <cell r="D5231"/>
          <cell r="E5231"/>
          <cell r="F5231"/>
          <cell r="G5231"/>
          <cell r="H5231"/>
          <cell r="I5231"/>
          <cell r="J5231"/>
          <cell r="K5231"/>
          <cell r="L5231"/>
          <cell r="M5231"/>
          <cell r="N5231"/>
          <cell r="O5231"/>
          <cell r="P5231"/>
          <cell r="Q5231"/>
          <cell r="R5231"/>
          <cell r="S5231"/>
          <cell r="T5231"/>
          <cell r="U5231"/>
          <cell r="V5231"/>
          <cell r="W5231"/>
          <cell r="X5231"/>
          <cell r="Y5231" t="str">
            <v xml:space="preserve"> </v>
          </cell>
        </row>
        <row r="5232">
          <cell r="C5232"/>
          <cell r="D5232"/>
          <cell r="E5232"/>
          <cell r="F5232"/>
          <cell r="G5232"/>
          <cell r="H5232"/>
          <cell r="I5232"/>
          <cell r="J5232"/>
          <cell r="K5232"/>
          <cell r="L5232"/>
          <cell r="M5232"/>
          <cell r="N5232"/>
          <cell r="O5232"/>
          <cell r="P5232"/>
          <cell r="Q5232"/>
          <cell r="R5232"/>
          <cell r="S5232"/>
          <cell r="T5232"/>
          <cell r="U5232"/>
          <cell r="V5232"/>
          <cell r="W5232"/>
          <cell r="X5232"/>
          <cell r="Y5232" t="str">
            <v xml:space="preserve"> </v>
          </cell>
        </row>
        <row r="5233">
          <cell r="C5233"/>
          <cell r="D5233"/>
          <cell r="E5233"/>
          <cell r="F5233"/>
          <cell r="G5233"/>
          <cell r="H5233"/>
          <cell r="I5233"/>
          <cell r="J5233"/>
          <cell r="K5233"/>
          <cell r="L5233"/>
          <cell r="M5233"/>
          <cell r="N5233"/>
          <cell r="O5233"/>
          <cell r="P5233"/>
          <cell r="Q5233"/>
          <cell r="R5233"/>
          <cell r="S5233"/>
          <cell r="T5233"/>
          <cell r="U5233"/>
          <cell r="V5233"/>
          <cell r="W5233"/>
          <cell r="X5233"/>
          <cell r="Y5233" t="str">
            <v xml:space="preserve"> </v>
          </cell>
        </row>
        <row r="5234">
          <cell r="C5234"/>
          <cell r="D5234"/>
          <cell r="E5234"/>
          <cell r="F5234"/>
          <cell r="G5234"/>
          <cell r="H5234"/>
          <cell r="I5234"/>
          <cell r="J5234"/>
          <cell r="K5234"/>
          <cell r="L5234"/>
          <cell r="M5234"/>
          <cell r="N5234"/>
          <cell r="O5234"/>
          <cell r="P5234"/>
          <cell r="Q5234"/>
          <cell r="R5234"/>
          <cell r="S5234"/>
          <cell r="T5234"/>
          <cell r="U5234"/>
          <cell r="V5234"/>
          <cell r="W5234"/>
          <cell r="X5234"/>
          <cell r="Y5234" t="str">
            <v xml:space="preserve"> </v>
          </cell>
        </row>
        <row r="5235">
          <cell r="C5235"/>
          <cell r="D5235"/>
          <cell r="E5235"/>
          <cell r="F5235"/>
          <cell r="G5235"/>
          <cell r="H5235"/>
          <cell r="I5235"/>
          <cell r="J5235"/>
          <cell r="K5235"/>
          <cell r="L5235"/>
          <cell r="M5235"/>
          <cell r="N5235"/>
          <cell r="O5235"/>
          <cell r="P5235"/>
          <cell r="Q5235"/>
          <cell r="R5235"/>
          <cell r="S5235"/>
          <cell r="T5235"/>
          <cell r="U5235"/>
          <cell r="V5235"/>
          <cell r="W5235"/>
          <cell r="X5235"/>
          <cell r="Y5235" t="str">
            <v xml:space="preserve"> </v>
          </cell>
        </row>
        <row r="5236">
          <cell r="C5236"/>
          <cell r="D5236"/>
          <cell r="E5236"/>
          <cell r="F5236"/>
          <cell r="G5236"/>
          <cell r="H5236"/>
          <cell r="I5236"/>
          <cell r="J5236"/>
          <cell r="K5236"/>
          <cell r="L5236"/>
          <cell r="M5236"/>
          <cell r="N5236"/>
          <cell r="O5236"/>
          <cell r="P5236"/>
          <cell r="Q5236"/>
          <cell r="R5236"/>
          <cell r="S5236"/>
          <cell r="T5236"/>
          <cell r="U5236"/>
          <cell r="V5236"/>
          <cell r="W5236"/>
          <cell r="X5236"/>
          <cell r="Y5236" t="str">
            <v xml:space="preserve"> </v>
          </cell>
        </row>
        <row r="5237">
          <cell r="C5237"/>
          <cell r="D5237"/>
          <cell r="E5237"/>
          <cell r="F5237"/>
          <cell r="G5237"/>
          <cell r="H5237"/>
          <cell r="I5237"/>
          <cell r="J5237"/>
          <cell r="K5237"/>
          <cell r="L5237"/>
          <cell r="M5237"/>
          <cell r="N5237"/>
          <cell r="O5237"/>
          <cell r="P5237"/>
          <cell r="Q5237"/>
          <cell r="R5237"/>
          <cell r="S5237"/>
          <cell r="T5237"/>
          <cell r="U5237"/>
          <cell r="V5237"/>
          <cell r="W5237"/>
          <cell r="X5237"/>
          <cell r="Y5237" t="str">
            <v xml:space="preserve"> </v>
          </cell>
        </row>
        <row r="5238">
          <cell r="C5238"/>
          <cell r="D5238"/>
          <cell r="E5238"/>
          <cell r="F5238"/>
          <cell r="G5238"/>
          <cell r="H5238"/>
          <cell r="I5238"/>
          <cell r="J5238"/>
          <cell r="K5238"/>
          <cell r="L5238"/>
          <cell r="M5238"/>
          <cell r="N5238"/>
          <cell r="O5238"/>
          <cell r="P5238"/>
          <cell r="Q5238"/>
          <cell r="R5238"/>
          <cell r="S5238"/>
          <cell r="T5238"/>
          <cell r="U5238"/>
          <cell r="V5238"/>
          <cell r="W5238"/>
          <cell r="X5238"/>
          <cell r="Y5238" t="str">
            <v xml:space="preserve"> </v>
          </cell>
        </row>
        <row r="5239">
          <cell r="C5239"/>
          <cell r="D5239"/>
          <cell r="E5239"/>
          <cell r="F5239"/>
          <cell r="G5239"/>
          <cell r="H5239"/>
          <cell r="I5239"/>
          <cell r="J5239"/>
          <cell r="K5239"/>
          <cell r="L5239"/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/>
          <cell r="Y5239" t="str">
            <v xml:space="preserve"> </v>
          </cell>
        </row>
        <row r="5240">
          <cell r="C5240"/>
          <cell r="D5240"/>
          <cell r="E5240"/>
          <cell r="F5240"/>
          <cell r="G5240"/>
          <cell r="H5240"/>
          <cell r="I5240"/>
          <cell r="J5240"/>
          <cell r="K5240"/>
          <cell r="L5240"/>
          <cell r="M5240"/>
          <cell r="N5240"/>
          <cell r="O5240"/>
          <cell r="P5240"/>
          <cell r="Q5240"/>
          <cell r="R5240"/>
          <cell r="S5240"/>
          <cell r="T5240"/>
          <cell r="U5240"/>
          <cell r="V5240"/>
          <cell r="W5240"/>
          <cell r="X5240"/>
          <cell r="Y5240" t="str">
            <v xml:space="preserve"> </v>
          </cell>
        </row>
        <row r="5241">
          <cell r="C5241"/>
          <cell r="D5241"/>
          <cell r="E5241"/>
          <cell r="F5241"/>
          <cell r="G5241"/>
          <cell r="H5241"/>
          <cell r="I5241"/>
          <cell r="J5241"/>
          <cell r="K5241"/>
          <cell r="L5241"/>
          <cell r="M5241"/>
          <cell r="N5241"/>
          <cell r="O5241"/>
          <cell r="P5241"/>
          <cell r="Q5241"/>
          <cell r="R5241"/>
          <cell r="S5241"/>
          <cell r="T5241"/>
          <cell r="U5241"/>
          <cell r="V5241"/>
          <cell r="W5241"/>
          <cell r="X5241"/>
          <cell r="Y5241" t="str">
            <v xml:space="preserve"> </v>
          </cell>
        </row>
        <row r="5242">
          <cell r="C5242"/>
          <cell r="D5242"/>
          <cell r="E5242"/>
          <cell r="F5242"/>
          <cell r="G5242"/>
          <cell r="H5242"/>
          <cell r="I5242"/>
          <cell r="J5242"/>
          <cell r="K5242"/>
          <cell r="L5242"/>
          <cell r="M5242"/>
          <cell r="N5242"/>
          <cell r="O5242"/>
          <cell r="P5242"/>
          <cell r="Q5242"/>
          <cell r="R5242"/>
          <cell r="S5242"/>
          <cell r="T5242"/>
          <cell r="U5242"/>
          <cell r="V5242"/>
          <cell r="W5242"/>
          <cell r="X5242"/>
          <cell r="Y5242" t="str">
            <v xml:space="preserve"> </v>
          </cell>
        </row>
        <row r="5243">
          <cell r="C5243"/>
          <cell r="D5243"/>
          <cell r="E5243"/>
          <cell r="F5243"/>
          <cell r="G5243"/>
          <cell r="H5243"/>
          <cell r="I5243"/>
          <cell r="J5243"/>
          <cell r="K5243"/>
          <cell r="L5243"/>
          <cell r="M5243"/>
          <cell r="N5243"/>
          <cell r="O5243"/>
          <cell r="P5243"/>
          <cell r="Q5243"/>
          <cell r="R5243"/>
          <cell r="S5243"/>
          <cell r="T5243"/>
          <cell r="U5243"/>
          <cell r="V5243"/>
          <cell r="W5243"/>
          <cell r="X5243"/>
          <cell r="Y5243" t="str">
            <v xml:space="preserve"> </v>
          </cell>
        </row>
        <row r="5244">
          <cell r="C5244"/>
          <cell r="D5244"/>
          <cell r="E5244"/>
          <cell r="F5244"/>
          <cell r="G5244"/>
          <cell r="H5244"/>
          <cell r="I5244"/>
          <cell r="J5244"/>
          <cell r="K5244"/>
          <cell r="L5244"/>
          <cell r="M5244"/>
          <cell r="N5244"/>
          <cell r="O5244"/>
          <cell r="P5244"/>
          <cell r="Q5244"/>
          <cell r="R5244"/>
          <cell r="S5244"/>
          <cell r="T5244"/>
          <cell r="U5244"/>
          <cell r="V5244"/>
          <cell r="W5244"/>
          <cell r="X5244"/>
          <cell r="Y5244" t="str">
            <v xml:space="preserve"> </v>
          </cell>
        </row>
        <row r="5245">
          <cell r="C5245"/>
          <cell r="D5245"/>
          <cell r="E5245"/>
          <cell r="F5245"/>
          <cell r="G5245"/>
          <cell r="H5245"/>
          <cell r="I5245"/>
          <cell r="J5245"/>
          <cell r="K5245"/>
          <cell r="L5245"/>
          <cell r="M5245"/>
          <cell r="N5245"/>
          <cell r="O5245"/>
          <cell r="P5245"/>
          <cell r="Q5245"/>
          <cell r="R5245"/>
          <cell r="S5245"/>
          <cell r="T5245"/>
          <cell r="U5245"/>
          <cell r="V5245"/>
          <cell r="W5245"/>
          <cell r="X5245"/>
          <cell r="Y5245" t="str">
            <v xml:space="preserve"> </v>
          </cell>
        </row>
        <row r="5246">
          <cell r="C5246"/>
          <cell r="D5246"/>
          <cell r="E5246"/>
          <cell r="F5246"/>
          <cell r="G5246"/>
          <cell r="H5246"/>
          <cell r="I5246"/>
          <cell r="J5246"/>
          <cell r="K5246"/>
          <cell r="L5246"/>
          <cell r="M5246"/>
          <cell r="N5246"/>
          <cell r="O5246"/>
          <cell r="P5246"/>
          <cell r="Q5246"/>
          <cell r="R5246"/>
          <cell r="S5246"/>
          <cell r="T5246"/>
          <cell r="U5246"/>
          <cell r="V5246"/>
          <cell r="W5246"/>
          <cell r="X5246"/>
          <cell r="Y5246" t="str">
            <v xml:space="preserve"> </v>
          </cell>
        </row>
        <row r="5247">
          <cell r="C5247"/>
          <cell r="D5247"/>
          <cell r="E5247"/>
          <cell r="F5247"/>
          <cell r="G5247"/>
          <cell r="H5247"/>
          <cell r="I5247"/>
          <cell r="J5247"/>
          <cell r="K5247"/>
          <cell r="L5247"/>
          <cell r="M5247"/>
          <cell r="N5247"/>
          <cell r="O5247"/>
          <cell r="P5247"/>
          <cell r="Q5247"/>
          <cell r="R5247"/>
          <cell r="S5247"/>
          <cell r="T5247"/>
          <cell r="U5247"/>
          <cell r="V5247"/>
          <cell r="W5247"/>
          <cell r="X5247"/>
          <cell r="Y5247" t="str">
            <v xml:space="preserve"> </v>
          </cell>
        </row>
        <row r="5248">
          <cell r="C5248"/>
          <cell r="D5248"/>
          <cell r="E5248"/>
          <cell r="F5248"/>
          <cell r="G5248"/>
          <cell r="H5248"/>
          <cell r="I5248"/>
          <cell r="J5248"/>
          <cell r="K5248"/>
          <cell r="L5248"/>
          <cell r="M5248"/>
          <cell r="N5248"/>
          <cell r="O5248"/>
          <cell r="P5248"/>
          <cell r="Q5248"/>
          <cell r="R5248"/>
          <cell r="S5248"/>
          <cell r="T5248"/>
          <cell r="U5248"/>
          <cell r="V5248"/>
          <cell r="W5248"/>
          <cell r="X5248"/>
          <cell r="Y5248" t="str">
            <v xml:space="preserve"> </v>
          </cell>
        </row>
        <row r="5249">
          <cell r="C5249"/>
          <cell r="D5249"/>
          <cell r="E5249"/>
          <cell r="F5249"/>
          <cell r="G5249"/>
          <cell r="H5249"/>
          <cell r="I5249"/>
          <cell r="J5249"/>
          <cell r="K5249"/>
          <cell r="L5249"/>
          <cell r="M5249"/>
          <cell r="N5249"/>
          <cell r="O5249"/>
          <cell r="P5249"/>
          <cell r="Q5249"/>
          <cell r="R5249"/>
          <cell r="S5249"/>
          <cell r="T5249"/>
          <cell r="U5249"/>
          <cell r="V5249"/>
          <cell r="W5249"/>
          <cell r="X5249"/>
          <cell r="Y5249" t="str">
            <v xml:space="preserve"> </v>
          </cell>
        </row>
        <row r="5250">
          <cell r="C5250"/>
          <cell r="D5250"/>
          <cell r="E5250"/>
          <cell r="F5250"/>
          <cell r="G5250"/>
          <cell r="H5250"/>
          <cell r="I5250"/>
          <cell r="J5250"/>
          <cell r="K5250"/>
          <cell r="L5250"/>
          <cell r="M5250"/>
          <cell r="N5250"/>
          <cell r="O5250"/>
          <cell r="P5250"/>
          <cell r="Q5250"/>
          <cell r="R5250"/>
          <cell r="S5250"/>
          <cell r="T5250"/>
          <cell r="U5250"/>
          <cell r="V5250"/>
          <cell r="W5250"/>
          <cell r="X5250"/>
          <cell r="Y5250" t="str">
            <v xml:space="preserve"> </v>
          </cell>
        </row>
        <row r="5251">
          <cell r="C5251"/>
          <cell r="D5251"/>
          <cell r="E5251"/>
          <cell r="F5251"/>
          <cell r="G5251"/>
          <cell r="H5251"/>
          <cell r="I5251"/>
          <cell r="J5251"/>
          <cell r="K5251"/>
          <cell r="L5251"/>
          <cell r="M5251"/>
          <cell r="N5251"/>
          <cell r="O5251"/>
          <cell r="P5251"/>
          <cell r="Q5251"/>
          <cell r="R5251"/>
          <cell r="S5251"/>
          <cell r="T5251"/>
          <cell r="U5251"/>
          <cell r="V5251"/>
          <cell r="W5251"/>
          <cell r="X5251"/>
          <cell r="Y5251" t="str">
            <v xml:space="preserve"> </v>
          </cell>
        </row>
        <row r="5252">
          <cell r="C5252"/>
          <cell r="D5252"/>
          <cell r="E5252"/>
          <cell r="F5252"/>
          <cell r="G5252"/>
          <cell r="H5252"/>
          <cell r="I5252"/>
          <cell r="J5252"/>
          <cell r="K5252"/>
          <cell r="L5252"/>
          <cell r="M5252"/>
          <cell r="N5252"/>
          <cell r="O5252"/>
          <cell r="P5252"/>
          <cell r="Q5252"/>
          <cell r="R5252"/>
          <cell r="S5252"/>
          <cell r="T5252"/>
          <cell r="U5252"/>
          <cell r="V5252"/>
          <cell r="W5252"/>
          <cell r="X5252"/>
          <cell r="Y5252" t="str">
            <v xml:space="preserve"> </v>
          </cell>
        </row>
        <row r="5253">
          <cell r="C5253"/>
          <cell r="D5253"/>
          <cell r="E5253"/>
          <cell r="F5253"/>
          <cell r="G5253"/>
          <cell r="H5253"/>
          <cell r="I5253"/>
          <cell r="J5253"/>
          <cell r="K5253"/>
          <cell r="L5253"/>
          <cell r="M5253"/>
          <cell r="N5253"/>
          <cell r="O5253"/>
          <cell r="P5253"/>
          <cell r="Q5253"/>
          <cell r="R5253"/>
          <cell r="S5253"/>
          <cell r="T5253"/>
          <cell r="U5253"/>
          <cell r="V5253"/>
          <cell r="W5253"/>
          <cell r="X5253"/>
          <cell r="Y5253" t="str">
            <v xml:space="preserve"> </v>
          </cell>
        </row>
        <row r="5254">
          <cell r="C5254"/>
          <cell r="D5254"/>
          <cell r="E5254"/>
          <cell r="F5254"/>
          <cell r="G5254"/>
          <cell r="H5254"/>
          <cell r="I5254"/>
          <cell r="J5254"/>
          <cell r="K5254"/>
          <cell r="L5254"/>
          <cell r="M5254"/>
          <cell r="N5254"/>
          <cell r="O5254"/>
          <cell r="P5254"/>
          <cell r="Q5254"/>
          <cell r="R5254"/>
          <cell r="S5254"/>
          <cell r="T5254"/>
          <cell r="U5254"/>
          <cell r="V5254"/>
          <cell r="W5254"/>
          <cell r="X5254"/>
          <cell r="Y5254" t="str">
            <v xml:space="preserve"> </v>
          </cell>
        </row>
        <row r="5255">
          <cell r="C5255"/>
          <cell r="D5255"/>
          <cell r="E5255"/>
          <cell r="F5255"/>
          <cell r="G5255"/>
          <cell r="H5255"/>
          <cell r="I5255"/>
          <cell r="J5255"/>
          <cell r="K5255"/>
          <cell r="L5255"/>
          <cell r="M5255"/>
          <cell r="N5255"/>
          <cell r="O5255"/>
          <cell r="P5255"/>
          <cell r="Q5255"/>
          <cell r="R5255"/>
          <cell r="S5255"/>
          <cell r="T5255"/>
          <cell r="U5255"/>
          <cell r="V5255"/>
          <cell r="W5255"/>
          <cell r="X5255"/>
          <cell r="Y5255" t="str">
            <v xml:space="preserve"> </v>
          </cell>
        </row>
        <row r="5256">
          <cell r="C5256"/>
          <cell r="D5256"/>
          <cell r="E5256"/>
          <cell r="F5256"/>
          <cell r="G5256"/>
          <cell r="H5256"/>
          <cell r="I5256"/>
          <cell r="J5256"/>
          <cell r="K5256"/>
          <cell r="L5256"/>
          <cell r="M5256"/>
          <cell r="N5256"/>
          <cell r="O5256"/>
          <cell r="P5256"/>
          <cell r="Q5256"/>
          <cell r="R5256"/>
          <cell r="S5256"/>
          <cell r="T5256"/>
          <cell r="U5256"/>
          <cell r="V5256"/>
          <cell r="W5256"/>
          <cell r="X5256"/>
          <cell r="Y5256" t="str">
            <v xml:space="preserve"> </v>
          </cell>
        </row>
        <row r="5257">
          <cell r="C5257"/>
          <cell r="D5257"/>
          <cell r="E5257"/>
          <cell r="F5257"/>
          <cell r="G5257"/>
          <cell r="H5257"/>
          <cell r="I5257"/>
          <cell r="J5257"/>
          <cell r="K5257"/>
          <cell r="L5257"/>
          <cell r="M5257"/>
          <cell r="N5257"/>
          <cell r="O5257"/>
          <cell r="P5257"/>
          <cell r="Q5257"/>
          <cell r="R5257"/>
          <cell r="S5257"/>
          <cell r="T5257"/>
          <cell r="U5257"/>
          <cell r="V5257"/>
          <cell r="W5257"/>
          <cell r="X5257"/>
          <cell r="Y5257" t="str">
            <v xml:space="preserve"> </v>
          </cell>
        </row>
        <row r="5258">
          <cell r="C5258"/>
          <cell r="D5258"/>
          <cell r="E5258"/>
          <cell r="F5258"/>
          <cell r="G5258"/>
          <cell r="H5258"/>
          <cell r="I5258"/>
          <cell r="J5258"/>
          <cell r="K5258"/>
          <cell r="L5258"/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/>
          <cell r="Y5258" t="str">
            <v xml:space="preserve"> </v>
          </cell>
        </row>
        <row r="5259">
          <cell r="C5259"/>
          <cell r="D5259"/>
          <cell r="E5259"/>
          <cell r="F5259"/>
          <cell r="G5259"/>
          <cell r="H5259"/>
          <cell r="I5259"/>
          <cell r="J5259"/>
          <cell r="K5259"/>
          <cell r="L5259"/>
          <cell r="M5259"/>
          <cell r="N5259"/>
          <cell r="O5259"/>
          <cell r="P5259"/>
          <cell r="Q5259"/>
          <cell r="R5259"/>
          <cell r="S5259"/>
          <cell r="T5259"/>
          <cell r="U5259"/>
          <cell r="V5259"/>
          <cell r="W5259"/>
          <cell r="X5259"/>
          <cell r="Y5259" t="str">
            <v xml:space="preserve"> </v>
          </cell>
        </row>
        <row r="5260">
          <cell r="C5260"/>
          <cell r="D5260"/>
          <cell r="E5260"/>
          <cell r="F5260"/>
          <cell r="G5260"/>
          <cell r="H5260"/>
          <cell r="I5260"/>
          <cell r="J5260"/>
          <cell r="K5260"/>
          <cell r="L5260"/>
          <cell r="M5260"/>
          <cell r="N5260"/>
          <cell r="O5260"/>
          <cell r="P5260"/>
          <cell r="Q5260"/>
          <cell r="R5260"/>
          <cell r="S5260"/>
          <cell r="T5260"/>
          <cell r="U5260"/>
          <cell r="V5260"/>
          <cell r="W5260"/>
          <cell r="X5260"/>
          <cell r="Y5260" t="str">
            <v xml:space="preserve"> </v>
          </cell>
        </row>
        <row r="5261">
          <cell r="C5261"/>
          <cell r="D5261"/>
          <cell r="E5261"/>
          <cell r="F5261"/>
          <cell r="G5261"/>
          <cell r="H5261"/>
          <cell r="I5261"/>
          <cell r="J5261"/>
          <cell r="K5261"/>
          <cell r="L5261"/>
          <cell r="M5261"/>
          <cell r="N5261"/>
          <cell r="O5261"/>
          <cell r="P5261"/>
          <cell r="Q5261"/>
          <cell r="R5261"/>
          <cell r="S5261"/>
          <cell r="T5261"/>
          <cell r="U5261"/>
          <cell r="V5261"/>
          <cell r="W5261"/>
          <cell r="X5261"/>
          <cell r="Y5261" t="str">
            <v xml:space="preserve"> </v>
          </cell>
        </row>
        <row r="5262">
          <cell r="C5262"/>
          <cell r="D5262"/>
          <cell r="E5262"/>
          <cell r="F5262"/>
          <cell r="G5262"/>
          <cell r="H5262"/>
          <cell r="I5262"/>
          <cell r="J5262"/>
          <cell r="K5262"/>
          <cell r="L5262"/>
          <cell r="M5262"/>
          <cell r="N5262"/>
          <cell r="O5262"/>
          <cell r="P5262"/>
          <cell r="Q5262"/>
          <cell r="R5262"/>
          <cell r="S5262"/>
          <cell r="T5262"/>
          <cell r="U5262"/>
          <cell r="V5262"/>
          <cell r="W5262"/>
          <cell r="X5262"/>
          <cell r="Y5262" t="str">
            <v xml:space="preserve"> </v>
          </cell>
        </row>
        <row r="5263">
          <cell r="C5263"/>
          <cell r="D5263"/>
          <cell r="E5263"/>
          <cell r="F5263"/>
          <cell r="G5263"/>
          <cell r="H5263"/>
          <cell r="I5263"/>
          <cell r="J5263"/>
          <cell r="K5263"/>
          <cell r="L5263"/>
          <cell r="M5263"/>
          <cell r="N5263"/>
          <cell r="O5263"/>
          <cell r="P5263"/>
          <cell r="Q5263"/>
          <cell r="R5263"/>
          <cell r="S5263"/>
          <cell r="T5263"/>
          <cell r="U5263"/>
          <cell r="V5263"/>
          <cell r="W5263"/>
          <cell r="X5263"/>
          <cell r="Y5263" t="str">
            <v xml:space="preserve"> </v>
          </cell>
        </row>
        <row r="5264">
          <cell r="C5264"/>
          <cell r="D5264"/>
          <cell r="E5264"/>
          <cell r="F5264"/>
          <cell r="G5264"/>
          <cell r="H5264"/>
          <cell r="I5264"/>
          <cell r="J5264"/>
          <cell r="K5264"/>
          <cell r="L5264"/>
          <cell r="M5264"/>
          <cell r="N5264"/>
          <cell r="O5264"/>
          <cell r="P5264"/>
          <cell r="Q5264"/>
          <cell r="R5264"/>
          <cell r="S5264"/>
          <cell r="T5264"/>
          <cell r="U5264"/>
          <cell r="V5264"/>
          <cell r="W5264"/>
          <cell r="X5264"/>
          <cell r="Y5264" t="str">
            <v xml:space="preserve"> </v>
          </cell>
        </row>
        <row r="5265">
          <cell r="C5265"/>
          <cell r="D5265"/>
          <cell r="E5265"/>
          <cell r="F5265"/>
          <cell r="G5265"/>
          <cell r="H5265"/>
          <cell r="I5265"/>
          <cell r="J5265"/>
          <cell r="K5265"/>
          <cell r="L5265"/>
          <cell r="M5265"/>
          <cell r="N5265"/>
          <cell r="O5265"/>
          <cell r="P5265"/>
          <cell r="Q5265"/>
          <cell r="R5265"/>
          <cell r="S5265"/>
          <cell r="T5265"/>
          <cell r="U5265"/>
          <cell r="V5265"/>
          <cell r="W5265"/>
          <cell r="X5265"/>
          <cell r="Y5265" t="str">
            <v xml:space="preserve"> </v>
          </cell>
        </row>
        <row r="5266">
          <cell r="C5266"/>
          <cell r="D5266"/>
          <cell r="E5266"/>
          <cell r="F5266"/>
          <cell r="G5266"/>
          <cell r="H5266"/>
          <cell r="I5266"/>
          <cell r="J5266"/>
          <cell r="K5266"/>
          <cell r="L5266"/>
          <cell r="M5266"/>
          <cell r="N5266"/>
          <cell r="O5266"/>
          <cell r="P5266"/>
          <cell r="Q5266"/>
          <cell r="R5266"/>
          <cell r="S5266"/>
          <cell r="T5266"/>
          <cell r="U5266"/>
          <cell r="V5266"/>
          <cell r="W5266"/>
          <cell r="X5266"/>
          <cell r="Y5266" t="str">
            <v xml:space="preserve"> </v>
          </cell>
        </row>
        <row r="5267">
          <cell r="C5267"/>
          <cell r="D5267"/>
          <cell r="E5267"/>
          <cell r="F5267"/>
          <cell r="G5267"/>
          <cell r="H5267"/>
          <cell r="I5267"/>
          <cell r="J5267"/>
          <cell r="K5267"/>
          <cell r="L5267"/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/>
          <cell r="Y5267" t="str">
            <v xml:space="preserve"> </v>
          </cell>
        </row>
        <row r="5268">
          <cell r="C5268"/>
          <cell r="D5268"/>
          <cell r="E5268"/>
          <cell r="F5268"/>
          <cell r="G5268"/>
          <cell r="H5268"/>
          <cell r="I5268"/>
          <cell r="J5268"/>
          <cell r="K5268"/>
          <cell r="L5268"/>
          <cell r="M5268"/>
          <cell r="N5268"/>
          <cell r="O5268"/>
          <cell r="P5268"/>
          <cell r="Q5268"/>
          <cell r="R5268"/>
          <cell r="S5268"/>
          <cell r="T5268"/>
          <cell r="U5268"/>
          <cell r="V5268"/>
          <cell r="W5268"/>
          <cell r="X5268"/>
          <cell r="Y5268" t="str">
            <v xml:space="preserve"> </v>
          </cell>
        </row>
        <row r="5269">
          <cell r="C5269"/>
          <cell r="D5269"/>
          <cell r="E5269"/>
          <cell r="F5269"/>
          <cell r="G5269"/>
          <cell r="H5269"/>
          <cell r="I5269"/>
          <cell r="J5269"/>
          <cell r="K5269"/>
          <cell r="L5269"/>
          <cell r="M5269"/>
          <cell r="N5269"/>
          <cell r="O5269"/>
          <cell r="P5269"/>
          <cell r="Q5269"/>
          <cell r="R5269"/>
          <cell r="S5269"/>
          <cell r="T5269"/>
          <cell r="U5269"/>
          <cell r="V5269"/>
          <cell r="W5269"/>
          <cell r="X5269"/>
          <cell r="Y5269" t="str">
            <v xml:space="preserve"> </v>
          </cell>
        </row>
        <row r="5270">
          <cell r="C5270"/>
          <cell r="D5270"/>
          <cell r="E5270"/>
          <cell r="F5270"/>
          <cell r="G5270"/>
          <cell r="H5270"/>
          <cell r="I5270"/>
          <cell r="J5270"/>
          <cell r="K5270"/>
          <cell r="L5270"/>
          <cell r="M5270"/>
          <cell r="N5270"/>
          <cell r="O5270"/>
          <cell r="P5270"/>
          <cell r="Q5270"/>
          <cell r="R5270"/>
          <cell r="S5270"/>
          <cell r="T5270"/>
          <cell r="U5270"/>
          <cell r="V5270"/>
          <cell r="W5270"/>
          <cell r="X5270"/>
          <cell r="Y5270" t="str">
            <v xml:space="preserve"> </v>
          </cell>
        </row>
        <row r="5271">
          <cell r="C5271"/>
          <cell r="D5271"/>
          <cell r="E5271"/>
          <cell r="F5271"/>
          <cell r="G5271"/>
          <cell r="H5271"/>
          <cell r="I5271"/>
          <cell r="J5271"/>
          <cell r="K5271"/>
          <cell r="L5271"/>
          <cell r="M5271"/>
          <cell r="N5271"/>
          <cell r="O5271"/>
          <cell r="P5271"/>
          <cell r="Q5271"/>
          <cell r="R5271"/>
          <cell r="S5271"/>
          <cell r="T5271"/>
          <cell r="U5271"/>
          <cell r="V5271"/>
          <cell r="W5271"/>
          <cell r="X5271"/>
          <cell r="Y5271" t="str">
            <v xml:space="preserve"> </v>
          </cell>
        </row>
        <row r="5272">
          <cell r="C5272"/>
          <cell r="D5272"/>
          <cell r="E5272"/>
          <cell r="F5272"/>
          <cell r="G5272"/>
          <cell r="H5272"/>
          <cell r="I5272"/>
          <cell r="J5272"/>
          <cell r="K5272"/>
          <cell r="L5272"/>
          <cell r="M5272"/>
          <cell r="N5272"/>
          <cell r="O5272"/>
          <cell r="P5272"/>
          <cell r="Q5272"/>
          <cell r="R5272"/>
          <cell r="S5272"/>
          <cell r="T5272"/>
          <cell r="U5272"/>
          <cell r="V5272"/>
          <cell r="W5272"/>
          <cell r="X5272"/>
          <cell r="Y5272" t="str">
            <v xml:space="preserve"> </v>
          </cell>
        </row>
        <row r="5273">
          <cell r="C5273"/>
          <cell r="D5273"/>
          <cell r="E5273"/>
          <cell r="F5273"/>
          <cell r="G5273"/>
          <cell r="H5273"/>
          <cell r="I5273"/>
          <cell r="J5273"/>
          <cell r="K5273"/>
          <cell r="L5273"/>
          <cell r="M5273"/>
          <cell r="N5273"/>
          <cell r="O5273"/>
          <cell r="P5273"/>
          <cell r="Q5273"/>
          <cell r="R5273"/>
          <cell r="S5273"/>
          <cell r="T5273"/>
          <cell r="U5273"/>
          <cell r="V5273"/>
          <cell r="W5273"/>
          <cell r="X5273"/>
          <cell r="Y5273" t="str">
            <v xml:space="preserve"> </v>
          </cell>
        </row>
        <row r="5274">
          <cell r="C5274"/>
          <cell r="D5274"/>
          <cell r="E5274"/>
          <cell r="F5274"/>
          <cell r="G5274"/>
          <cell r="H5274"/>
          <cell r="I5274"/>
          <cell r="J5274"/>
          <cell r="K5274"/>
          <cell r="L5274"/>
          <cell r="M5274"/>
          <cell r="N5274"/>
          <cell r="O5274"/>
          <cell r="P5274"/>
          <cell r="Q5274"/>
          <cell r="R5274"/>
          <cell r="S5274"/>
          <cell r="T5274"/>
          <cell r="U5274"/>
          <cell r="V5274"/>
          <cell r="W5274"/>
          <cell r="X5274"/>
          <cell r="Y5274" t="str">
            <v xml:space="preserve"> </v>
          </cell>
        </row>
        <row r="5275">
          <cell r="C5275"/>
          <cell r="D5275"/>
          <cell r="E5275"/>
          <cell r="F5275"/>
          <cell r="G5275"/>
          <cell r="H5275"/>
          <cell r="I5275"/>
          <cell r="J5275"/>
          <cell r="K5275"/>
          <cell r="L5275"/>
          <cell r="M5275"/>
          <cell r="N5275"/>
          <cell r="O5275"/>
          <cell r="P5275"/>
          <cell r="Q5275"/>
          <cell r="R5275"/>
          <cell r="S5275"/>
          <cell r="T5275"/>
          <cell r="U5275"/>
          <cell r="V5275"/>
          <cell r="W5275"/>
          <cell r="X5275"/>
          <cell r="Y5275" t="str">
            <v xml:space="preserve"> </v>
          </cell>
        </row>
        <row r="5276">
          <cell r="C5276"/>
          <cell r="D5276"/>
          <cell r="E5276"/>
          <cell r="F5276"/>
          <cell r="G5276"/>
          <cell r="H5276"/>
          <cell r="I5276"/>
          <cell r="J5276"/>
          <cell r="K5276"/>
          <cell r="L5276"/>
          <cell r="M5276"/>
          <cell r="N5276"/>
          <cell r="O5276"/>
          <cell r="P5276"/>
          <cell r="Q5276"/>
          <cell r="R5276"/>
          <cell r="S5276"/>
          <cell r="T5276"/>
          <cell r="U5276"/>
          <cell r="V5276"/>
          <cell r="W5276"/>
          <cell r="X5276"/>
          <cell r="Y5276" t="str">
            <v xml:space="preserve"> </v>
          </cell>
        </row>
        <row r="5277">
          <cell r="C5277"/>
          <cell r="D5277"/>
          <cell r="E5277"/>
          <cell r="F5277"/>
          <cell r="G5277"/>
          <cell r="H5277"/>
          <cell r="I5277"/>
          <cell r="J5277"/>
          <cell r="K5277"/>
          <cell r="L5277"/>
          <cell r="M5277"/>
          <cell r="N5277"/>
          <cell r="O5277"/>
          <cell r="P5277"/>
          <cell r="Q5277"/>
          <cell r="R5277"/>
          <cell r="S5277"/>
          <cell r="T5277"/>
          <cell r="U5277"/>
          <cell r="V5277"/>
          <cell r="W5277"/>
          <cell r="X5277"/>
          <cell r="Y5277" t="str">
            <v xml:space="preserve"> </v>
          </cell>
        </row>
        <row r="5278">
          <cell r="C5278"/>
          <cell r="D5278"/>
          <cell r="E5278"/>
          <cell r="F5278"/>
          <cell r="G5278"/>
          <cell r="H5278"/>
          <cell r="I5278"/>
          <cell r="J5278"/>
          <cell r="K5278"/>
          <cell r="L5278"/>
          <cell r="M5278"/>
          <cell r="N5278"/>
          <cell r="O5278"/>
          <cell r="P5278"/>
          <cell r="Q5278"/>
          <cell r="R5278"/>
          <cell r="S5278"/>
          <cell r="T5278"/>
          <cell r="U5278"/>
          <cell r="V5278"/>
          <cell r="W5278"/>
          <cell r="X5278"/>
          <cell r="Y5278" t="str">
            <v xml:space="preserve"> </v>
          </cell>
        </row>
        <row r="5279">
          <cell r="C5279"/>
          <cell r="D5279"/>
          <cell r="E5279"/>
          <cell r="F5279"/>
          <cell r="G5279"/>
          <cell r="H5279"/>
          <cell r="I5279"/>
          <cell r="J5279"/>
          <cell r="K5279"/>
          <cell r="L5279"/>
          <cell r="M5279"/>
          <cell r="N5279"/>
          <cell r="O5279"/>
          <cell r="P5279"/>
          <cell r="Q5279"/>
          <cell r="R5279"/>
          <cell r="S5279"/>
          <cell r="T5279"/>
          <cell r="U5279"/>
          <cell r="V5279"/>
          <cell r="W5279"/>
          <cell r="X5279"/>
          <cell r="Y5279" t="str">
            <v xml:space="preserve"> </v>
          </cell>
        </row>
        <row r="5280">
          <cell r="C5280"/>
          <cell r="D5280"/>
          <cell r="E5280"/>
          <cell r="F5280"/>
          <cell r="G5280"/>
          <cell r="H5280"/>
          <cell r="I5280"/>
          <cell r="J5280"/>
          <cell r="K5280"/>
          <cell r="L5280"/>
          <cell r="M5280"/>
          <cell r="N5280"/>
          <cell r="O5280"/>
          <cell r="P5280"/>
          <cell r="Q5280"/>
          <cell r="R5280"/>
          <cell r="S5280"/>
          <cell r="T5280"/>
          <cell r="U5280"/>
          <cell r="V5280"/>
          <cell r="W5280"/>
          <cell r="X5280"/>
          <cell r="Y5280" t="str">
            <v xml:space="preserve"> </v>
          </cell>
        </row>
        <row r="5281">
          <cell r="C5281"/>
          <cell r="D5281"/>
          <cell r="E5281"/>
          <cell r="F5281"/>
          <cell r="G5281"/>
          <cell r="H5281"/>
          <cell r="I5281"/>
          <cell r="J5281"/>
          <cell r="K5281"/>
          <cell r="L5281"/>
          <cell r="M5281"/>
          <cell r="N5281"/>
          <cell r="O5281"/>
          <cell r="P5281"/>
          <cell r="Q5281"/>
          <cell r="R5281"/>
          <cell r="S5281"/>
          <cell r="T5281"/>
          <cell r="U5281"/>
          <cell r="V5281"/>
          <cell r="W5281"/>
          <cell r="X5281"/>
          <cell r="Y5281" t="str">
            <v xml:space="preserve"> </v>
          </cell>
        </row>
        <row r="5282">
          <cell r="C5282"/>
          <cell r="D5282"/>
          <cell r="E5282"/>
          <cell r="F5282"/>
          <cell r="G5282"/>
          <cell r="H5282"/>
          <cell r="I5282"/>
          <cell r="J5282"/>
          <cell r="K5282"/>
          <cell r="L5282"/>
          <cell r="M5282"/>
          <cell r="N5282"/>
          <cell r="O5282"/>
          <cell r="P5282"/>
          <cell r="Q5282"/>
          <cell r="R5282"/>
          <cell r="S5282"/>
          <cell r="T5282"/>
          <cell r="U5282"/>
          <cell r="V5282"/>
          <cell r="W5282"/>
          <cell r="X5282"/>
          <cell r="Y5282" t="str">
            <v xml:space="preserve"> </v>
          </cell>
        </row>
        <row r="5283">
          <cell r="C5283"/>
          <cell r="D5283"/>
          <cell r="E5283"/>
          <cell r="F5283"/>
          <cell r="G5283"/>
          <cell r="H5283"/>
          <cell r="I5283"/>
          <cell r="J5283"/>
          <cell r="K5283"/>
          <cell r="L5283"/>
          <cell r="M5283"/>
          <cell r="N5283"/>
          <cell r="O5283"/>
          <cell r="P5283"/>
          <cell r="Q5283"/>
          <cell r="R5283"/>
          <cell r="S5283"/>
          <cell r="T5283"/>
          <cell r="U5283"/>
          <cell r="V5283"/>
          <cell r="W5283"/>
          <cell r="X5283"/>
          <cell r="Y5283" t="str">
            <v xml:space="preserve"> </v>
          </cell>
        </row>
        <row r="5284">
          <cell r="C5284"/>
          <cell r="D5284"/>
          <cell r="E5284"/>
          <cell r="F5284"/>
          <cell r="G5284"/>
          <cell r="H5284"/>
          <cell r="I5284"/>
          <cell r="J5284"/>
          <cell r="K5284"/>
          <cell r="L5284"/>
          <cell r="M5284"/>
          <cell r="N5284"/>
          <cell r="O5284"/>
          <cell r="P5284"/>
          <cell r="Q5284"/>
          <cell r="R5284"/>
          <cell r="S5284"/>
          <cell r="T5284"/>
          <cell r="U5284"/>
          <cell r="V5284"/>
          <cell r="W5284"/>
          <cell r="X5284"/>
          <cell r="Y5284" t="str">
            <v xml:space="preserve"> </v>
          </cell>
        </row>
        <row r="5285">
          <cell r="C5285"/>
          <cell r="D5285"/>
          <cell r="E5285"/>
          <cell r="F5285"/>
          <cell r="G5285"/>
          <cell r="H5285"/>
          <cell r="I5285"/>
          <cell r="J5285"/>
          <cell r="K5285"/>
          <cell r="L5285"/>
          <cell r="M5285"/>
          <cell r="N5285"/>
          <cell r="O5285"/>
          <cell r="P5285"/>
          <cell r="Q5285"/>
          <cell r="R5285"/>
          <cell r="S5285"/>
          <cell r="T5285"/>
          <cell r="U5285"/>
          <cell r="V5285"/>
          <cell r="W5285"/>
          <cell r="X5285"/>
          <cell r="Y5285" t="str">
            <v xml:space="preserve"> </v>
          </cell>
        </row>
        <row r="5286">
          <cell r="C5286"/>
          <cell r="D5286"/>
          <cell r="E5286"/>
          <cell r="F5286"/>
          <cell r="G5286"/>
          <cell r="H5286"/>
          <cell r="I5286"/>
          <cell r="J5286"/>
          <cell r="K5286"/>
          <cell r="L5286"/>
          <cell r="M5286"/>
          <cell r="N5286"/>
          <cell r="O5286"/>
          <cell r="P5286"/>
          <cell r="Q5286"/>
          <cell r="R5286"/>
          <cell r="S5286"/>
          <cell r="T5286"/>
          <cell r="U5286"/>
          <cell r="V5286"/>
          <cell r="W5286"/>
          <cell r="X5286"/>
          <cell r="Y5286" t="str">
            <v xml:space="preserve"> </v>
          </cell>
        </row>
        <row r="5287">
          <cell r="C5287"/>
          <cell r="D5287"/>
          <cell r="E5287"/>
          <cell r="F5287"/>
          <cell r="G5287"/>
          <cell r="H5287"/>
          <cell r="I5287"/>
          <cell r="J5287"/>
          <cell r="K5287"/>
          <cell r="L5287"/>
          <cell r="M5287"/>
          <cell r="N5287"/>
          <cell r="O5287"/>
          <cell r="P5287"/>
          <cell r="Q5287"/>
          <cell r="R5287"/>
          <cell r="S5287"/>
          <cell r="T5287"/>
          <cell r="U5287"/>
          <cell r="V5287"/>
          <cell r="W5287"/>
          <cell r="X5287"/>
          <cell r="Y5287" t="str">
            <v xml:space="preserve"> </v>
          </cell>
        </row>
        <row r="5288">
          <cell r="C5288"/>
          <cell r="D5288"/>
          <cell r="E5288"/>
          <cell r="F5288"/>
          <cell r="G5288"/>
          <cell r="H5288"/>
          <cell r="I5288"/>
          <cell r="J5288"/>
          <cell r="K5288"/>
          <cell r="L5288"/>
          <cell r="M5288"/>
          <cell r="N5288"/>
          <cell r="O5288"/>
          <cell r="P5288"/>
          <cell r="Q5288"/>
          <cell r="R5288"/>
          <cell r="S5288"/>
          <cell r="T5288"/>
          <cell r="U5288"/>
          <cell r="V5288"/>
          <cell r="W5288"/>
          <cell r="X5288"/>
          <cell r="Y5288" t="str">
            <v xml:space="preserve"> </v>
          </cell>
        </row>
        <row r="5289">
          <cell r="C5289"/>
          <cell r="D5289"/>
          <cell r="E5289"/>
          <cell r="F5289"/>
          <cell r="G5289"/>
          <cell r="H5289"/>
          <cell r="I5289"/>
          <cell r="J5289"/>
          <cell r="K5289"/>
          <cell r="L5289"/>
          <cell r="M5289"/>
          <cell r="N5289"/>
          <cell r="O5289"/>
          <cell r="P5289"/>
          <cell r="Q5289"/>
          <cell r="R5289"/>
          <cell r="S5289"/>
          <cell r="T5289"/>
          <cell r="U5289"/>
          <cell r="V5289"/>
          <cell r="W5289"/>
          <cell r="X5289"/>
          <cell r="Y5289" t="str">
            <v xml:space="preserve"> </v>
          </cell>
        </row>
        <row r="5290">
          <cell r="C5290"/>
          <cell r="D5290"/>
          <cell r="E5290"/>
          <cell r="F5290"/>
          <cell r="G5290"/>
          <cell r="H5290"/>
          <cell r="I5290"/>
          <cell r="J5290"/>
          <cell r="K5290"/>
          <cell r="L5290"/>
          <cell r="M5290"/>
          <cell r="N5290"/>
          <cell r="O5290"/>
          <cell r="P5290"/>
          <cell r="Q5290"/>
          <cell r="R5290"/>
          <cell r="S5290"/>
          <cell r="T5290"/>
          <cell r="U5290"/>
          <cell r="V5290"/>
          <cell r="W5290"/>
          <cell r="X5290"/>
          <cell r="Y5290" t="str">
            <v xml:space="preserve"> </v>
          </cell>
        </row>
        <row r="5291">
          <cell r="C5291"/>
          <cell r="D5291"/>
          <cell r="E5291"/>
          <cell r="F5291"/>
          <cell r="G5291"/>
          <cell r="H5291"/>
          <cell r="I5291"/>
          <cell r="J5291"/>
          <cell r="K5291"/>
          <cell r="L5291"/>
          <cell r="M5291"/>
          <cell r="N5291"/>
          <cell r="O5291"/>
          <cell r="P5291"/>
          <cell r="Q5291"/>
          <cell r="R5291"/>
          <cell r="S5291"/>
          <cell r="T5291"/>
          <cell r="U5291"/>
          <cell r="V5291"/>
          <cell r="W5291"/>
          <cell r="X5291"/>
          <cell r="Y5291" t="str">
            <v xml:space="preserve"> </v>
          </cell>
        </row>
        <row r="5292">
          <cell r="C5292"/>
          <cell r="D5292"/>
          <cell r="E5292"/>
          <cell r="F5292"/>
          <cell r="G5292"/>
          <cell r="H5292"/>
          <cell r="I5292"/>
          <cell r="J5292"/>
          <cell r="K5292"/>
          <cell r="L5292"/>
          <cell r="M5292"/>
          <cell r="N5292"/>
          <cell r="O5292"/>
          <cell r="P5292"/>
          <cell r="Q5292"/>
          <cell r="R5292"/>
          <cell r="S5292"/>
          <cell r="T5292"/>
          <cell r="U5292"/>
          <cell r="V5292"/>
          <cell r="W5292"/>
          <cell r="X5292"/>
          <cell r="Y5292" t="str">
            <v xml:space="preserve"> </v>
          </cell>
        </row>
        <row r="5293">
          <cell r="C5293"/>
          <cell r="D5293"/>
          <cell r="E5293"/>
          <cell r="F5293"/>
          <cell r="G5293"/>
          <cell r="H5293"/>
          <cell r="I5293"/>
          <cell r="J5293"/>
          <cell r="K5293"/>
          <cell r="L5293"/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/>
          <cell r="Y5293" t="str">
            <v xml:space="preserve"> </v>
          </cell>
        </row>
        <row r="5294">
          <cell r="C5294"/>
          <cell r="D5294"/>
          <cell r="E5294"/>
          <cell r="F5294"/>
          <cell r="G5294"/>
          <cell r="H5294"/>
          <cell r="I5294"/>
          <cell r="J5294"/>
          <cell r="K5294"/>
          <cell r="L5294"/>
          <cell r="M5294"/>
          <cell r="N5294"/>
          <cell r="O5294"/>
          <cell r="P5294"/>
          <cell r="Q5294"/>
          <cell r="R5294"/>
          <cell r="S5294"/>
          <cell r="T5294"/>
          <cell r="U5294"/>
          <cell r="V5294"/>
          <cell r="W5294"/>
          <cell r="X5294"/>
          <cell r="Y5294" t="str">
            <v xml:space="preserve"> </v>
          </cell>
        </row>
        <row r="5295">
          <cell r="C5295"/>
          <cell r="D5295"/>
          <cell r="E5295"/>
          <cell r="F5295"/>
          <cell r="G5295"/>
          <cell r="H5295"/>
          <cell r="I5295"/>
          <cell r="J5295"/>
          <cell r="K5295"/>
          <cell r="L5295"/>
          <cell r="M5295"/>
          <cell r="N5295"/>
          <cell r="O5295"/>
          <cell r="P5295"/>
          <cell r="Q5295"/>
          <cell r="R5295"/>
          <cell r="S5295"/>
          <cell r="T5295"/>
          <cell r="U5295"/>
          <cell r="V5295"/>
          <cell r="W5295"/>
          <cell r="X5295"/>
          <cell r="Y5295" t="str">
            <v xml:space="preserve"> </v>
          </cell>
        </row>
        <row r="5296">
          <cell r="C5296"/>
          <cell r="D5296"/>
          <cell r="E5296"/>
          <cell r="F5296"/>
          <cell r="G5296"/>
          <cell r="H5296"/>
          <cell r="I5296"/>
          <cell r="J5296"/>
          <cell r="K5296"/>
          <cell r="L5296"/>
          <cell r="M5296"/>
          <cell r="N5296"/>
          <cell r="O5296"/>
          <cell r="P5296"/>
          <cell r="Q5296"/>
          <cell r="R5296"/>
          <cell r="S5296"/>
          <cell r="T5296"/>
          <cell r="U5296"/>
          <cell r="V5296"/>
          <cell r="W5296"/>
          <cell r="X5296"/>
          <cell r="Y5296" t="str">
            <v xml:space="preserve"> </v>
          </cell>
        </row>
        <row r="5297">
          <cell r="C5297"/>
          <cell r="D5297"/>
          <cell r="E5297"/>
          <cell r="F5297"/>
          <cell r="G5297"/>
          <cell r="H5297"/>
          <cell r="I5297"/>
          <cell r="J5297"/>
          <cell r="K5297"/>
          <cell r="L5297"/>
          <cell r="M5297"/>
          <cell r="N5297"/>
          <cell r="O5297"/>
          <cell r="P5297"/>
          <cell r="Q5297"/>
          <cell r="R5297"/>
          <cell r="S5297"/>
          <cell r="T5297"/>
          <cell r="U5297"/>
          <cell r="V5297"/>
          <cell r="W5297"/>
          <cell r="X5297"/>
          <cell r="Y5297" t="str">
            <v xml:space="preserve"> </v>
          </cell>
        </row>
        <row r="5298">
          <cell r="C5298"/>
          <cell r="D5298"/>
          <cell r="E5298"/>
          <cell r="F5298"/>
          <cell r="G5298"/>
          <cell r="H5298"/>
          <cell r="I5298"/>
          <cell r="J5298"/>
          <cell r="K5298"/>
          <cell r="L5298"/>
          <cell r="M5298"/>
          <cell r="N5298"/>
          <cell r="O5298"/>
          <cell r="P5298"/>
          <cell r="Q5298"/>
          <cell r="R5298"/>
          <cell r="S5298"/>
          <cell r="T5298"/>
          <cell r="U5298"/>
          <cell r="V5298"/>
          <cell r="W5298"/>
          <cell r="X5298"/>
          <cell r="Y5298" t="str">
            <v xml:space="preserve"> </v>
          </cell>
        </row>
        <row r="5299">
          <cell r="C5299"/>
          <cell r="D5299"/>
          <cell r="E5299"/>
          <cell r="F5299"/>
          <cell r="G5299"/>
          <cell r="H5299"/>
          <cell r="I5299"/>
          <cell r="J5299"/>
          <cell r="K5299"/>
          <cell r="L5299"/>
          <cell r="M5299"/>
          <cell r="N5299"/>
          <cell r="O5299"/>
          <cell r="P5299"/>
          <cell r="Q5299"/>
          <cell r="R5299"/>
          <cell r="S5299"/>
          <cell r="T5299"/>
          <cell r="U5299"/>
          <cell r="V5299"/>
          <cell r="W5299"/>
          <cell r="X5299"/>
          <cell r="Y5299" t="str">
            <v xml:space="preserve"> </v>
          </cell>
        </row>
        <row r="5300">
          <cell r="C5300"/>
          <cell r="D5300"/>
          <cell r="E5300"/>
          <cell r="F5300"/>
          <cell r="G5300"/>
          <cell r="H5300"/>
          <cell r="I5300"/>
          <cell r="J5300"/>
          <cell r="K5300"/>
          <cell r="L5300"/>
          <cell r="M5300"/>
          <cell r="N5300"/>
          <cell r="O5300"/>
          <cell r="P5300"/>
          <cell r="Q5300"/>
          <cell r="R5300"/>
          <cell r="S5300"/>
          <cell r="T5300"/>
          <cell r="U5300"/>
          <cell r="V5300"/>
          <cell r="W5300"/>
          <cell r="X5300"/>
          <cell r="Y5300" t="str">
            <v xml:space="preserve"> </v>
          </cell>
        </row>
        <row r="5301">
          <cell r="C5301"/>
          <cell r="D5301"/>
          <cell r="E5301"/>
          <cell r="F5301"/>
          <cell r="G5301"/>
          <cell r="H5301"/>
          <cell r="I5301"/>
          <cell r="J5301"/>
          <cell r="K5301"/>
          <cell r="L5301"/>
          <cell r="M5301"/>
          <cell r="N5301"/>
          <cell r="O5301"/>
          <cell r="P5301"/>
          <cell r="Q5301"/>
          <cell r="R5301"/>
          <cell r="S5301"/>
          <cell r="T5301"/>
          <cell r="U5301"/>
          <cell r="V5301"/>
          <cell r="W5301"/>
          <cell r="X5301"/>
          <cell r="Y5301" t="str">
            <v xml:space="preserve"> </v>
          </cell>
        </row>
        <row r="5302">
          <cell r="C5302"/>
          <cell r="D5302"/>
          <cell r="E5302"/>
          <cell r="F5302"/>
          <cell r="G5302"/>
          <cell r="H5302"/>
          <cell r="I5302"/>
          <cell r="J5302"/>
          <cell r="K5302"/>
          <cell r="L5302"/>
          <cell r="M5302"/>
          <cell r="N5302"/>
          <cell r="O5302"/>
          <cell r="P5302"/>
          <cell r="Q5302"/>
          <cell r="R5302"/>
          <cell r="S5302"/>
          <cell r="T5302"/>
          <cell r="U5302"/>
          <cell r="V5302"/>
          <cell r="W5302"/>
          <cell r="X5302"/>
          <cell r="Y5302" t="str">
            <v xml:space="preserve"> </v>
          </cell>
        </row>
        <row r="5303">
          <cell r="C5303"/>
          <cell r="D5303"/>
          <cell r="E5303"/>
          <cell r="F5303"/>
          <cell r="G5303"/>
          <cell r="H5303"/>
          <cell r="I5303"/>
          <cell r="J5303"/>
          <cell r="K5303"/>
          <cell r="L5303"/>
          <cell r="M5303"/>
          <cell r="N5303"/>
          <cell r="O5303"/>
          <cell r="P5303"/>
          <cell r="Q5303"/>
          <cell r="R5303"/>
          <cell r="S5303"/>
          <cell r="T5303"/>
          <cell r="U5303"/>
          <cell r="V5303"/>
          <cell r="W5303"/>
          <cell r="X5303"/>
          <cell r="Y5303" t="str">
            <v xml:space="preserve"> </v>
          </cell>
        </row>
        <row r="5304">
          <cell r="C5304"/>
          <cell r="D5304"/>
          <cell r="E5304"/>
          <cell r="F5304"/>
          <cell r="G5304"/>
          <cell r="H5304"/>
          <cell r="I5304"/>
          <cell r="J5304"/>
          <cell r="K5304"/>
          <cell r="L5304"/>
          <cell r="M5304"/>
          <cell r="N5304"/>
          <cell r="O5304"/>
          <cell r="P5304"/>
          <cell r="Q5304"/>
          <cell r="R5304"/>
          <cell r="S5304"/>
          <cell r="T5304"/>
          <cell r="U5304"/>
          <cell r="V5304"/>
          <cell r="W5304"/>
          <cell r="X5304"/>
          <cell r="Y5304" t="str">
            <v xml:space="preserve"> </v>
          </cell>
        </row>
        <row r="5305">
          <cell r="C5305"/>
          <cell r="D5305"/>
          <cell r="E5305"/>
          <cell r="F5305"/>
          <cell r="G5305"/>
          <cell r="H5305"/>
          <cell r="I5305"/>
          <cell r="J5305"/>
          <cell r="K5305"/>
          <cell r="L5305"/>
          <cell r="M5305"/>
          <cell r="N5305"/>
          <cell r="O5305"/>
          <cell r="P5305"/>
          <cell r="Q5305"/>
          <cell r="R5305"/>
          <cell r="S5305"/>
          <cell r="T5305"/>
          <cell r="U5305"/>
          <cell r="V5305"/>
          <cell r="W5305"/>
          <cell r="X5305"/>
          <cell r="Y5305" t="str">
            <v xml:space="preserve"> </v>
          </cell>
        </row>
        <row r="5306">
          <cell r="C5306"/>
          <cell r="D5306"/>
          <cell r="E5306"/>
          <cell r="F5306"/>
          <cell r="G5306"/>
          <cell r="H5306"/>
          <cell r="I5306"/>
          <cell r="J5306"/>
          <cell r="K5306"/>
          <cell r="L5306"/>
          <cell r="M5306"/>
          <cell r="N5306"/>
          <cell r="O5306"/>
          <cell r="P5306"/>
          <cell r="Q5306"/>
          <cell r="R5306"/>
          <cell r="S5306"/>
          <cell r="T5306"/>
          <cell r="U5306"/>
          <cell r="V5306"/>
          <cell r="W5306"/>
          <cell r="X5306"/>
          <cell r="Y5306" t="str">
            <v xml:space="preserve"> </v>
          </cell>
        </row>
        <row r="5307">
          <cell r="C5307"/>
          <cell r="D5307"/>
          <cell r="E5307"/>
          <cell r="F5307"/>
          <cell r="G5307"/>
          <cell r="H5307"/>
          <cell r="I5307"/>
          <cell r="J5307"/>
          <cell r="K5307"/>
          <cell r="L5307"/>
          <cell r="M5307"/>
          <cell r="N5307"/>
          <cell r="O5307"/>
          <cell r="P5307"/>
          <cell r="Q5307"/>
          <cell r="R5307"/>
          <cell r="S5307"/>
          <cell r="T5307"/>
          <cell r="U5307"/>
          <cell r="V5307"/>
          <cell r="W5307"/>
          <cell r="X5307"/>
          <cell r="Y5307" t="str">
            <v xml:space="preserve"> </v>
          </cell>
        </row>
        <row r="5308">
          <cell r="C5308"/>
          <cell r="D5308"/>
          <cell r="E5308"/>
          <cell r="F5308"/>
          <cell r="G5308"/>
          <cell r="H5308"/>
          <cell r="I5308"/>
          <cell r="J5308"/>
          <cell r="K5308"/>
          <cell r="L5308"/>
          <cell r="M5308"/>
          <cell r="N5308"/>
          <cell r="O5308"/>
          <cell r="P5308"/>
          <cell r="Q5308"/>
          <cell r="R5308"/>
          <cell r="S5308"/>
          <cell r="T5308"/>
          <cell r="U5308"/>
          <cell r="V5308"/>
          <cell r="W5308"/>
          <cell r="X5308"/>
          <cell r="Y5308" t="str">
            <v xml:space="preserve"> </v>
          </cell>
        </row>
        <row r="5309">
          <cell r="C5309"/>
          <cell r="D5309"/>
          <cell r="E5309"/>
          <cell r="F5309"/>
          <cell r="G5309"/>
          <cell r="H5309"/>
          <cell r="I5309"/>
          <cell r="J5309"/>
          <cell r="K5309"/>
          <cell r="L5309"/>
          <cell r="M5309"/>
          <cell r="N5309"/>
          <cell r="O5309"/>
          <cell r="P5309"/>
          <cell r="Q5309"/>
          <cell r="R5309"/>
          <cell r="S5309"/>
          <cell r="T5309"/>
          <cell r="U5309"/>
          <cell r="V5309"/>
          <cell r="W5309"/>
          <cell r="X5309"/>
          <cell r="Y5309" t="str">
            <v xml:space="preserve"> </v>
          </cell>
        </row>
        <row r="5310">
          <cell r="C5310"/>
          <cell r="D5310"/>
          <cell r="E5310"/>
          <cell r="F5310"/>
          <cell r="G5310"/>
          <cell r="H5310"/>
          <cell r="I5310"/>
          <cell r="J5310"/>
          <cell r="K5310"/>
          <cell r="L5310"/>
          <cell r="M5310"/>
          <cell r="N5310"/>
          <cell r="O5310"/>
          <cell r="P5310"/>
          <cell r="Q5310"/>
          <cell r="R5310"/>
          <cell r="S5310"/>
          <cell r="T5310"/>
          <cell r="U5310"/>
          <cell r="V5310"/>
          <cell r="W5310"/>
          <cell r="X5310"/>
          <cell r="Y5310" t="str">
            <v xml:space="preserve"> </v>
          </cell>
        </row>
        <row r="5311">
          <cell r="C5311"/>
          <cell r="D5311"/>
          <cell r="E5311"/>
          <cell r="F5311"/>
          <cell r="G5311"/>
          <cell r="H5311"/>
          <cell r="I5311"/>
          <cell r="J5311"/>
          <cell r="K5311"/>
          <cell r="L5311"/>
          <cell r="M5311"/>
          <cell r="N5311"/>
          <cell r="O5311"/>
          <cell r="P5311"/>
          <cell r="Q5311"/>
          <cell r="R5311"/>
          <cell r="S5311"/>
          <cell r="T5311"/>
          <cell r="U5311"/>
          <cell r="V5311"/>
          <cell r="W5311"/>
          <cell r="X5311"/>
          <cell r="Y5311" t="str">
            <v xml:space="preserve"> </v>
          </cell>
        </row>
        <row r="5312">
          <cell r="C5312"/>
          <cell r="D5312"/>
          <cell r="E5312"/>
          <cell r="F5312"/>
          <cell r="G5312"/>
          <cell r="H5312"/>
          <cell r="I5312"/>
          <cell r="J5312"/>
          <cell r="K5312"/>
          <cell r="L5312"/>
          <cell r="M5312"/>
          <cell r="N5312"/>
          <cell r="O5312"/>
          <cell r="P5312"/>
          <cell r="Q5312"/>
          <cell r="R5312"/>
          <cell r="S5312"/>
          <cell r="T5312"/>
          <cell r="U5312"/>
          <cell r="V5312"/>
          <cell r="W5312"/>
          <cell r="X5312"/>
          <cell r="Y5312" t="str">
            <v xml:space="preserve"> </v>
          </cell>
        </row>
        <row r="5313">
          <cell r="C5313"/>
          <cell r="D5313"/>
          <cell r="E5313"/>
          <cell r="F5313"/>
          <cell r="G5313"/>
          <cell r="H5313"/>
          <cell r="I5313"/>
          <cell r="J5313"/>
          <cell r="K5313"/>
          <cell r="L5313"/>
          <cell r="M5313"/>
          <cell r="N5313"/>
          <cell r="O5313"/>
          <cell r="P5313"/>
          <cell r="Q5313"/>
          <cell r="R5313"/>
          <cell r="S5313"/>
          <cell r="T5313"/>
          <cell r="U5313"/>
          <cell r="V5313"/>
          <cell r="W5313"/>
          <cell r="X5313"/>
          <cell r="Y5313" t="str">
            <v xml:space="preserve"> </v>
          </cell>
        </row>
        <row r="5314">
          <cell r="C5314"/>
          <cell r="D5314"/>
          <cell r="E5314"/>
          <cell r="F5314"/>
          <cell r="G5314"/>
          <cell r="H5314"/>
          <cell r="I5314"/>
          <cell r="J5314"/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  <cell r="U5314"/>
          <cell r="V5314"/>
          <cell r="W5314"/>
          <cell r="X5314"/>
          <cell r="Y5314" t="str">
            <v xml:space="preserve"> </v>
          </cell>
        </row>
        <row r="5315">
          <cell r="C5315"/>
          <cell r="D5315"/>
          <cell r="E5315"/>
          <cell r="F5315"/>
          <cell r="G5315"/>
          <cell r="H5315"/>
          <cell r="I5315"/>
          <cell r="J5315"/>
          <cell r="K5315"/>
          <cell r="L5315"/>
          <cell r="M5315"/>
          <cell r="N5315"/>
          <cell r="O5315"/>
          <cell r="P5315"/>
          <cell r="Q5315"/>
          <cell r="R5315"/>
          <cell r="S5315"/>
          <cell r="T5315"/>
          <cell r="U5315"/>
          <cell r="V5315"/>
          <cell r="W5315"/>
          <cell r="X5315"/>
          <cell r="Y5315" t="str">
            <v xml:space="preserve"> </v>
          </cell>
        </row>
        <row r="5316">
          <cell r="C5316"/>
          <cell r="D5316"/>
          <cell r="E5316"/>
          <cell r="F5316"/>
          <cell r="G5316"/>
          <cell r="H5316"/>
          <cell r="I5316"/>
          <cell r="J5316"/>
          <cell r="K5316"/>
          <cell r="L5316"/>
          <cell r="M5316"/>
          <cell r="N5316"/>
          <cell r="O5316"/>
          <cell r="P5316"/>
          <cell r="Q5316"/>
          <cell r="R5316"/>
          <cell r="S5316"/>
          <cell r="T5316"/>
          <cell r="U5316"/>
          <cell r="V5316"/>
          <cell r="W5316"/>
          <cell r="X5316"/>
          <cell r="Y5316" t="str">
            <v xml:space="preserve"> </v>
          </cell>
        </row>
        <row r="5317">
          <cell r="C5317"/>
          <cell r="D5317"/>
          <cell r="E5317"/>
          <cell r="F5317"/>
          <cell r="G5317"/>
          <cell r="H5317"/>
          <cell r="I5317"/>
          <cell r="J5317"/>
          <cell r="K5317"/>
          <cell r="L5317"/>
          <cell r="M5317"/>
          <cell r="N5317"/>
          <cell r="O5317"/>
          <cell r="P5317"/>
          <cell r="Q5317"/>
          <cell r="R5317"/>
          <cell r="S5317"/>
          <cell r="T5317"/>
          <cell r="U5317"/>
          <cell r="V5317"/>
          <cell r="W5317"/>
          <cell r="X5317"/>
          <cell r="Y5317" t="str">
            <v xml:space="preserve"> </v>
          </cell>
        </row>
        <row r="5318">
          <cell r="C5318"/>
          <cell r="D5318"/>
          <cell r="E5318"/>
          <cell r="F5318"/>
          <cell r="G5318"/>
          <cell r="H5318"/>
          <cell r="I5318"/>
          <cell r="J5318"/>
          <cell r="K5318"/>
          <cell r="L5318"/>
          <cell r="M5318"/>
          <cell r="N5318"/>
          <cell r="O5318"/>
          <cell r="P5318"/>
          <cell r="Q5318"/>
          <cell r="R5318"/>
          <cell r="S5318"/>
          <cell r="T5318"/>
          <cell r="U5318"/>
          <cell r="V5318"/>
          <cell r="W5318"/>
          <cell r="X5318"/>
          <cell r="Y5318" t="str">
            <v xml:space="preserve"> </v>
          </cell>
        </row>
        <row r="5319">
          <cell r="C5319"/>
          <cell r="D5319"/>
          <cell r="E5319"/>
          <cell r="F5319"/>
          <cell r="G5319"/>
          <cell r="H5319"/>
          <cell r="I5319"/>
          <cell r="J5319"/>
          <cell r="K5319"/>
          <cell r="L5319"/>
          <cell r="M5319"/>
          <cell r="N5319"/>
          <cell r="O5319"/>
          <cell r="P5319"/>
          <cell r="Q5319"/>
          <cell r="R5319"/>
          <cell r="S5319"/>
          <cell r="T5319"/>
          <cell r="U5319"/>
          <cell r="V5319"/>
          <cell r="W5319"/>
          <cell r="X5319"/>
          <cell r="Y5319" t="str">
            <v xml:space="preserve"> </v>
          </cell>
        </row>
        <row r="5320">
          <cell r="C5320"/>
          <cell r="D5320"/>
          <cell r="E5320"/>
          <cell r="F5320"/>
          <cell r="G5320"/>
          <cell r="H5320"/>
          <cell r="I5320"/>
          <cell r="J5320"/>
          <cell r="K5320"/>
          <cell r="L5320"/>
          <cell r="M5320"/>
          <cell r="N5320"/>
          <cell r="O5320"/>
          <cell r="P5320"/>
          <cell r="Q5320"/>
          <cell r="R5320"/>
          <cell r="S5320"/>
          <cell r="T5320"/>
          <cell r="U5320"/>
          <cell r="V5320"/>
          <cell r="W5320"/>
          <cell r="X5320"/>
          <cell r="Y5320" t="str">
            <v xml:space="preserve"> </v>
          </cell>
        </row>
        <row r="5321">
          <cell r="C5321"/>
          <cell r="D5321"/>
          <cell r="E5321"/>
          <cell r="F5321"/>
          <cell r="G5321"/>
          <cell r="H5321"/>
          <cell r="I5321"/>
          <cell r="J5321"/>
          <cell r="K5321"/>
          <cell r="L5321"/>
          <cell r="M5321"/>
          <cell r="N5321"/>
          <cell r="O5321"/>
          <cell r="P5321"/>
          <cell r="Q5321"/>
          <cell r="R5321"/>
          <cell r="S5321"/>
          <cell r="T5321"/>
          <cell r="U5321"/>
          <cell r="V5321"/>
          <cell r="W5321"/>
          <cell r="X5321"/>
          <cell r="Y5321" t="str">
            <v xml:space="preserve"> </v>
          </cell>
        </row>
        <row r="5322">
          <cell r="C5322"/>
          <cell r="D5322"/>
          <cell r="E5322"/>
          <cell r="F5322"/>
          <cell r="G5322"/>
          <cell r="H5322"/>
          <cell r="I5322"/>
          <cell r="J5322"/>
          <cell r="K5322"/>
          <cell r="L5322"/>
          <cell r="M5322"/>
          <cell r="N5322"/>
          <cell r="O5322"/>
          <cell r="P5322"/>
          <cell r="Q5322"/>
          <cell r="R5322"/>
          <cell r="S5322"/>
          <cell r="T5322"/>
          <cell r="U5322"/>
          <cell r="V5322"/>
          <cell r="W5322"/>
          <cell r="X5322"/>
          <cell r="Y5322" t="str">
            <v xml:space="preserve"> </v>
          </cell>
        </row>
        <row r="5323">
          <cell r="C5323"/>
          <cell r="D5323"/>
          <cell r="E5323"/>
          <cell r="F5323"/>
          <cell r="G5323"/>
          <cell r="H5323"/>
          <cell r="I5323"/>
          <cell r="J5323"/>
          <cell r="K5323"/>
          <cell r="L5323"/>
          <cell r="M5323"/>
          <cell r="N5323"/>
          <cell r="O5323"/>
          <cell r="P5323"/>
          <cell r="Q5323"/>
          <cell r="R5323"/>
          <cell r="S5323"/>
          <cell r="T5323"/>
          <cell r="U5323"/>
          <cell r="V5323"/>
          <cell r="W5323"/>
          <cell r="X5323"/>
          <cell r="Y5323" t="str">
            <v xml:space="preserve"> </v>
          </cell>
        </row>
        <row r="5324">
          <cell r="C5324"/>
          <cell r="D5324"/>
          <cell r="E5324"/>
          <cell r="F5324"/>
          <cell r="G5324"/>
          <cell r="H5324"/>
          <cell r="I5324"/>
          <cell r="J5324"/>
          <cell r="K5324"/>
          <cell r="L5324"/>
          <cell r="M5324"/>
          <cell r="N5324"/>
          <cell r="O5324"/>
          <cell r="P5324"/>
          <cell r="Q5324"/>
          <cell r="R5324"/>
          <cell r="S5324"/>
          <cell r="T5324"/>
          <cell r="U5324"/>
          <cell r="V5324"/>
          <cell r="W5324"/>
          <cell r="X5324"/>
          <cell r="Y5324" t="str">
            <v xml:space="preserve"> </v>
          </cell>
        </row>
        <row r="5325">
          <cell r="C5325"/>
          <cell r="D5325"/>
          <cell r="E5325"/>
          <cell r="F5325"/>
          <cell r="G5325"/>
          <cell r="H5325"/>
          <cell r="I5325"/>
          <cell r="J5325"/>
          <cell r="K5325"/>
          <cell r="L5325"/>
          <cell r="M5325"/>
          <cell r="N5325"/>
          <cell r="O5325"/>
          <cell r="P5325"/>
          <cell r="Q5325"/>
          <cell r="R5325"/>
          <cell r="S5325"/>
          <cell r="T5325"/>
          <cell r="U5325"/>
          <cell r="V5325"/>
          <cell r="W5325"/>
          <cell r="X5325"/>
          <cell r="Y5325" t="str">
            <v xml:space="preserve"> </v>
          </cell>
        </row>
        <row r="5326">
          <cell r="C5326"/>
          <cell r="D5326"/>
          <cell r="E5326"/>
          <cell r="F5326"/>
          <cell r="G5326"/>
          <cell r="H5326"/>
          <cell r="I5326"/>
          <cell r="J5326"/>
          <cell r="K5326"/>
          <cell r="L5326"/>
          <cell r="M5326"/>
          <cell r="N5326"/>
          <cell r="O5326"/>
          <cell r="P5326"/>
          <cell r="Q5326"/>
          <cell r="R5326"/>
          <cell r="S5326"/>
          <cell r="T5326"/>
          <cell r="U5326"/>
          <cell r="V5326"/>
          <cell r="W5326"/>
          <cell r="X5326"/>
          <cell r="Y5326" t="str">
            <v xml:space="preserve"> </v>
          </cell>
        </row>
        <row r="5327">
          <cell r="C5327"/>
          <cell r="D5327"/>
          <cell r="E5327"/>
          <cell r="F5327"/>
          <cell r="G5327"/>
          <cell r="H5327"/>
          <cell r="I5327"/>
          <cell r="J5327"/>
          <cell r="K5327"/>
          <cell r="L5327"/>
          <cell r="M5327"/>
          <cell r="N5327"/>
          <cell r="O5327"/>
          <cell r="P5327"/>
          <cell r="Q5327"/>
          <cell r="R5327"/>
          <cell r="S5327"/>
          <cell r="T5327"/>
          <cell r="U5327"/>
          <cell r="V5327"/>
          <cell r="W5327"/>
          <cell r="X5327"/>
          <cell r="Y5327" t="str">
            <v xml:space="preserve"> </v>
          </cell>
        </row>
        <row r="5328">
          <cell r="C5328"/>
          <cell r="D5328"/>
          <cell r="E5328"/>
          <cell r="F5328"/>
          <cell r="G5328"/>
          <cell r="H5328"/>
          <cell r="I5328"/>
          <cell r="J5328"/>
          <cell r="K5328"/>
          <cell r="L5328"/>
          <cell r="M5328"/>
          <cell r="N5328"/>
          <cell r="O5328"/>
          <cell r="P5328"/>
          <cell r="Q5328"/>
          <cell r="R5328"/>
          <cell r="S5328"/>
          <cell r="T5328"/>
          <cell r="U5328"/>
          <cell r="V5328"/>
          <cell r="W5328"/>
          <cell r="X5328"/>
          <cell r="Y5328" t="str">
            <v xml:space="preserve"> </v>
          </cell>
        </row>
        <row r="5329">
          <cell r="C5329"/>
          <cell r="D5329"/>
          <cell r="E5329"/>
          <cell r="F5329"/>
          <cell r="G5329"/>
          <cell r="H5329"/>
          <cell r="I5329"/>
          <cell r="J5329"/>
          <cell r="K5329"/>
          <cell r="L5329"/>
          <cell r="M5329"/>
          <cell r="N5329"/>
          <cell r="O5329"/>
          <cell r="P5329"/>
          <cell r="Q5329"/>
          <cell r="R5329"/>
          <cell r="S5329"/>
          <cell r="T5329"/>
          <cell r="U5329"/>
          <cell r="V5329"/>
          <cell r="W5329"/>
          <cell r="X5329"/>
          <cell r="Y5329" t="str">
            <v xml:space="preserve"> </v>
          </cell>
        </row>
        <row r="5330">
          <cell r="C5330"/>
          <cell r="D5330"/>
          <cell r="E5330"/>
          <cell r="F5330"/>
          <cell r="G5330"/>
          <cell r="H5330"/>
          <cell r="I5330"/>
          <cell r="J5330"/>
          <cell r="K5330"/>
          <cell r="L5330"/>
          <cell r="M5330"/>
          <cell r="N5330"/>
          <cell r="O5330"/>
          <cell r="P5330"/>
          <cell r="Q5330"/>
          <cell r="R5330"/>
          <cell r="S5330"/>
          <cell r="T5330"/>
          <cell r="U5330"/>
          <cell r="V5330"/>
          <cell r="W5330"/>
          <cell r="X5330"/>
          <cell r="Y5330" t="str">
            <v xml:space="preserve"> </v>
          </cell>
        </row>
        <row r="5331">
          <cell r="C5331"/>
          <cell r="D5331"/>
          <cell r="E5331"/>
          <cell r="F5331"/>
          <cell r="G5331"/>
          <cell r="H5331"/>
          <cell r="I5331"/>
          <cell r="J5331"/>
          <cell r="K5331"/>
          <cell r="L5331"/>
          <cell r="M5331"/>
          <cell r="N5331"/>
          <cell r="O5331"/>
          <cell r="P5331"/>
          <cell r="Q5331"/>
          <cell r="R5331"/>
          <cell r="S5331"/>
          <cell r="T5331"/>
          <cell r="U5331"/>
          <cell r="V5331"/>
          <cell r="W5331"/>
          <cell r="X5331"/>
          <cell r="Y5331" t="str">
            <v xml:space="preserve"> </v>
          </cell>
        </row>
        <row r="5332">
          <cell r="C5332"/>
          <cell r="D5332"/>
          <cell r="E5332"/>
          <cell r="F5332"/>
          <cell r="G5332"/>
          <cell r="H5332"/>
          <cell r="I5332"/>
          <cell r="J5332"/>
          <cell r="K5332"/>
          <cell r="L5332"/>
          <cell r="M5332"/>
          <cell r="N5332"/>
          <cell r="O5332"/>
          <cell r="P5332"/>
          <cell r="Q5332"/>
          <cell r="R5332"/>
          <cell r="S5332"/>
          <cell r="T5332"/>
          <cell r="U5332"/>
          <cell r="V5332"/>
          <cell r="W5332"/>
          <cell r="X5332"/>
          <cell r="Y5332" t="str">
            <v xml:space="preserve"> </v>
          </cell>
        </row>
        <row r="5333">
          <cell r="C5333"/>
          <cell r="D5333"/>
          <cell r="E5333"/>
          <cell r="F5333"/>
          <cell r="G5333"/>
          <cell r="H5333"/>
          <cell r="I5333"/>
          <cell r="J5333"/>
          <cell r="K5333"/>
          <cell r="L5333"/>
          <cell r="M5333"/>
          <cell r="N5333"/>
          <cell r="O5333"/>
          <cell r="P5333"/>
          <cell r="Q5333"/>
          <cell r="R5333"/>
          <cell r="S5333"/>
          <cell r="T5333"/>
          <cell r="U5333"/>
          <cell r="V5333"/>
          <cell r="W5333"/>
          <cell r="X5333"/>
          <cell r="Y5333" t="str">
            <v xml:space="preserve"> </v>
          </cell>
        </row>
        <row r="5334">
          <cell r="C5334"/>
          <cell r="D5334"/>
          <cell r="E5334"/>
          <cell r="F5334"/>
          <cell r="G5334"/>
          <cell r="H5334"/>
          <cell r="I5334"/>
          <cell r="J5334"/>
          <cell r="K5334"/>
          <cell r="L5334"/>
          <cell r="M5334"/>
          <cell r="N5334"/>
          <cell r="O5334"/>
          <cell r="P5334"/>
          <cell r="Q5334"/>
          <cell r="R5334"/>
          <cell r="S5334"/>
          <cell r="T5334"/>
          <cell r="U5334"/>
          <cell r="V5334"/>
          <cell r="W5334"/>
          <cell r="X5334"/>
          <cell r="Y5334" t="str">
            <v xml:space="preserve"> </v>
          </cell>
        </row>
        <row r="5335">
          <cell r="C5335"/>
          <cell r="D5335"/>
          <cell r="E5335"/>
          <cell r="F5335"/>
          <cell r="G5335"/>
          <cell r="H5335"/>
          <cell r="I5335"/>
          <cell r="J5335"/>
          <cell r="K5335"/>
          <cell r="L5335"/>
          <cell r="M5335"/>
          <cell r="N5335"/>
          <cell r="O5335"/>
          <cell r="P5335"/>
          <cell r="Q5335"/>
          <cell r="R5335"/>
          <cell r="S5335"/>
          <cell r="T5335"/>
          <cell r="U5335"/>
          <cell r="V5335"/>
          <cell r="W5335"/>
          <cell r="X5335"/>
          <cell r="Y5335" t="str">
            <v xml:space="preserve"> </v>
          </cell>
        </row>
        <row r="5336">
          <cell r="C5336"/>
          <cell r="D5336"/>
          <cell r="E5336"/>
          <cell r="F5336"/>
          <cell r="G5336"/>
          <cell r="H5336"/>
          <cell r="I5336"/>
          <cell r="J5336"/>
          <cell r="K5336"/>
          <cell r="L5336"/>
          <cell r="M5336"/>
          <cell r="N5336"/>
          <cell r="O5336"/>
          <cell r="P5336"/>
          <cell r="Q5336"/>
          <cell r="R5336"/>
          <cell r="S5336"/>
          <cell r="T5336"/>
          <cell r="U5336"/>
          <cell r="V5336"/>
          <cell r="W5336"/>
          <cell r="X5336"/>
          <cell r="Y5336" t="str">
            <v xml:space="preserve"> </v>
          </cell>
        </row>
        <row r="5337">
          <cell r="C5337"/>
          <cell r="D5337"/>
          <cell r="E5337"/>
          <cell r="F5337"/>
          <cell r="G5337"/>
          <cell r="H5337"/>
          <cell r="I5337"/>
          <cell r="J5337"/>
          <cell r="K5337"/>
          <cell r="L5337"/>
          <cell r="M5337"/>
          <cell r="N5337"/>
          <cell r="O5337"/>
          <cell r="P5337"/>
          <cell r="Q5337"/>
          <cell r="R5337"/>
          <cell r="S5337"/>
          <cell r="T5337"/>
          <cell r="U5337"/>
          <cell r="V5337"/>
          <cell r="W5337"/>
          <cell r="X5337"/>
          <cell r="Y5337" t="str">
            <v xml:space="preserve"> </v>
          </cell>
        </row>
        <row r="5338">
          <cell r="C5338"/>
          <cell r="D5338"/>
          <cell r="E5338"/>
          <cell r="F5338"/>
          <cell r="G5338"/>
          <cell r="H5338"/>
          <cell r="I5338"/>
          <cell r="J5338"/>
          <cell r="K5338"/>
          <cell r="L5338"/>
          <cell r="M5338"/>
          <cell r="N5338"/>
          <cell r="O5338"/>
          <cell r="P5338"/>
          <cell r="Q5338"/>
          <cell r="R5338"/>
          <cell r="S5338"/>
          <cell r="T5338"/>
          <cell r="U5338"/>
          <cell r="V5338"/>
          <cell r="W5338"/>
          <cell r="X5338"/>
          <cell r="Y5338" t="str">
            <v xml:space="preserve"> </v>
          </cell>
        </row>
        <row r="5339">
          <cell r="C5339"/>
          <cell r="D5339"/>
          <cell r="E5339"/>
          <cell r="F5339"/>
          <cell r="G5339"/>
          <cell r="H5339"/>
          <cell r="I5339"/>
          <cell r="J5339"/>
          <cell r="K5339"/>
          <cell r="L5339"/>
          <cell r="M5339"/>
          <cell r="N5339"/>
          <cell r="O5339"/>
          <cell r="P5339"/>
          <cell r="Q5339"/>
          <cell r="R5339"/>
          <cell r="S5339"/>
          <cell r="T5339"/>
          <cell r="U5339"/>
          <cell r="V5339"/>
          <cell r="W5339"/>
          <cell r="X5339"/>
          <cell r="Y5339" t="str">
            <v xml:space="preserve"> </v>
          </cell>
        </row>
        <row r="5340">
          <cell r="C5340"/>
          <cell r="D5340"/>
          <cell r="E5340"/>
          <cell r="F5340"/>
          <cell r="G5340"/>
          <cell r="H5340"/>
          <cell r="I5340"/>
          <cell r="J5340"/>
          <cell r="K5340"/>
          <cell r="L5340"/>
          <cell r="M5340"/>
          <cell r="N5340"/>
          <cell r="O5340"/>
          <cell r="P5340"/>
          <cell r="Q5340"/>
          <cell r="R5340"/>
          <cell r="S5340"/>
          <cell r="T5340"/>
          <cell r="U5340"/>
          <cell r="V5340"/>
          <cell r="W5340"/>
          <cell r="X5340"/>
          <cell r="Y5340" t="str">
            <v xml:space="preserve"> </v>
          </cell>
        </row>
        <row r="5341">
          <cell r="C5341"/>
          <cell r="D5341"/>
          <cell r="E5341"/>
          <cell r="F5341"/>
          <cell r="G5341"/>
          <cell r="H5341"/>
          <cell r="I5341"/>
          <cell r="J5341"/>
          <cell r="K5341"/>
          <cell r="L5341"/>
          <cell r="M5341"/>
          <cell r="N5341"/>
          <cell r="O5341"/>
          <cell r="P5341"/>
          <cell r="Q5341"/>
          <cell r="R5341"/>
          <cell r="S5341"/>
          <cell r="T5341"/>
          <cell r="U5341"/>
          <cell r="V5341"/>
          <cell r="W5341"/>
          <cell r="X5341"/>
          <cell r="Y5341" t="str">
            <v xml:space="preserve"> </v>
          </cell>
        </row>
        <row r="5342">
          <cell r="C5342"/>
          <cell r="D5342"/>
          <cell r="E5342"/>
          <cell r="F5342"/>
          <cell r="G5342"/>
          <cell r="H5342"/>
          <cell r="I5342"/>
          <cell r="J5342"/>
          <cell r="K5342"/>
          <cell r="L5342"/>
          <cell r="M5342"/>
          <cell r="N5342"/>
          <cell r="O5342"/>
          <cell r="P5342"/>
          <cell r="Q5342"/>
          <cell r="R5342"/>
          <cell r="S5342"/>
          <cell r="T5342"/>
          <cell r="U5342"/>
          <cell r="V5342"/>
          <cell r="W5342"/>
          <cell r="X5342"/>
          <cell r="Y5342" t="str">
            <v xml:space="preserve"> </v>
          </cell>
        </row>
        <row r="5343">
          <cell r="C5343"/>
          <cell r="D5343"/>
          <cell r="E5343"/>
          <cell r="F5343"/>
          <cell r="G5343"/>
          <cell r="H5343"/>
          <cell r="I5343"/>
          <cell r="J5343"/>
          <cell r="K5343"/>
          <cell r="L5343"/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/>
          <cell r="Y5343" t="str">
            <v xml:space="preserve"> </v>
          </cell>
        </row>
        <row r="5344">
          <cell r="C5344"/>
          <cell r="D5344"/>
          <cell r="E5344"/>
          <cell r="F5344"/>
          <cell r="G5344"/>
          <cell r="H5344"/>
          <cell r="I5344"/>
          <cell r="J5344"/>
          <cell r="K5344"/>
          <cell r="L5344"/>
          <cell r="M5344"/>
          <cell r="N5344"/>
          <cell r="O5344"/>
          <cell r="P5344"/>
          <cell r="Q5344"/>
          <cell r="R5344"/>
          <cell r="S5344"/>
          <cell r="T5344"/>
          <cell r="U5344"/>
          <cell r="V5344"/>
          <cell r="W5344"/>
          <cell r="X5344"/>
          <cell r="Y5344" t="str">
            <v xml:space="preserve"> </v>
          </cell>
        </row>
        <row r="5345">
          <cell r="C5345"/>
          <cell r="D5345"/>
          <cell r="E5345"/>
          <cell r="F5345"/>
          <cell r="G5345"/>
          <cell r="H5345"/>
          <cell r="I5345"/>
          <cell r="J5345"/>
          <cell r="K5345"/>
          <cell r="L5345"/>
          <cell r="M5345"/>
          <cell r="N5345"/>
          <cell r="O5345"/>
          <cell r="P5345"/>
          <cell r="Q5345"/>
          <cell r="R5345"/>
          <cell r="S5345"/>
          <cell r="T5345"/>
          <cell r="U5345"/>
          <cell r="V5345"/>
          <cell r="W5345"/>
          <cell r="X5345"/>
          <cell r="Y5345" t="str">
            <v xml:space="preserve"> </v>
          </cell>
        </row>
        <row r="5346">
          <cell r="C5346"/>
          <cell r="D5346"/>
          <cell r="E5346"/>
          <cell r="F5346"/>
          <cell r="G5346"/>
          <cell r="H5346"/>
          <cell r="I5346"/>
          <cell r="J5346"/>
          <cell r="K5346"/>
          <cell r="L5346"/>
          <cell r="M5346"/>
          <cell r="N5346"/>
          <cell r="O5346"/>
          <cell r="P5346"/>
          <cell r="Q5346"/>
          <cell r="R5346"/>
          <cell r="S5346"/>
          <cell r="T5346"/>
          <cell r="U5346"/>
          <cell r="V5346"/>
          <cell r="W5346"/>
          <cell r="X5346"/>
          <cell r="Y5346" t="str">
            <v xml:space="preserve"> </v>
          </cell>
        </row>
        <row r="5347">
          <cell r="C5347"/>
          <cell r="D5347"/>
          <cell r="E5347"/>
          <cell r="F5347"/>
          <cell r="G5347"/>
          <cell r="H5347"/>
          <cell r="I5347"/>
          <cell r="J5347"/>
          <cell r="K5347"/>
          <cell r="L5347"/>
          <cell r="M5347"/>
          <cell r="N5347"/>
          <cell r="O5347"/>
          <cell r="P5347"/>
          <cell r="Q5347"/>
          <cell r="R5347"/>
          <cell r="S5347"/>
          <cell r="T5347"/>
          <cell r="U5347"/>
          <cell r="V5347"/>
          <cell r="W5347"/>
          <cell r="X5347"/>
          <cell r="Y5347" t="str">
            <v xml:space="preserve"> </v>
          </cell>
        </row>
        <row r="5348">
          <cell r="C5348"/>
          <cell r="D5348"/>
          <cell r="E5348"/>
          <cell r="F5348"/>
          <cell r="G5348"/>
          <cell r="H5348"/>
          <cell r="I5348"/>
          <cell r="J5348"/>
          <cell r="K5348"/>
          <cell r="L5348"/>
          <cell r="M5348"/>
          <cell r="N5348"/>
          <cell r="O5348"/>
          <cell r="P5348"/>
          <cell r="Q5348"/>
          <cell r="R5348"/>
          <cell r="S5348"/>
          <cell r="T5348"/>
          <cell r="U5348"/>
          <cell r="V5348"/>
          <cell r="W5348"/>
          <cell r="X5348"/>
          <cell r="Y5348" t="str">
            <v xml:space="preserve"> </v>
          </cell>
        </row>
        <row r="5349">
          <cell r="C5349"/>
          <cell r="D5349"/>
          <cell r="E5349"/>
          <cell r="F5349"/>
          <cell r="G5349"/>
          <cell r="H5349"/>
          <cell r="I5349"/>
          <cell r="J5349"/>
          <cell r="K5349"/>
          <cell r="L5349"/>
          <cell r="M5349"/>
          <cell r="N5349"/>
          <cell r="O5349"/>
          <cell r="P5349"/>
          <cell r="Q5349"/>
          <cell r="R5349"/>
          <cell r="S5349"/>
          <cell r="T5349"/>
          <cell r="U5349"/>
          <cell r="V5349"/>
          <cell r="W5349"/>
          <cell r="X5349"/>
          <cell r="Y5349" t="str">
            <v xml:space="preserve"> </v>
          </cell>
        </row>
        <row r="5350">
          <cell r="C5350"/>
          <cell r="D5350"/>
          <cell r="E5350"/>
          <cell r="F5350"/>
          <cell r="G5350"/>
          <cell r="H5350"/>
          <cell r="I5350"/>
          <cell r="J5350"/>
          <cell r="K5350"/>
          <cell r="L5350"/>
          <cell r="M5350"/>
          <cell r="N5350"/>
          <cell r="O5350"/>
          <cell r="P5350"/>
          <cell r="Q5350"/>
          <cell r="R5350"/>
          <cell r="S5350"/>
          <cell r="T5350"/>
          <cell r="U5350"/>
          <cell r="V5350"/>
          <cell r="W5350"/>
          <cell r="X5350"/>
          <cell r="Y5350" t="str">
            <v xml:space="preserve"> </v>
          </cell>
        </row>
        <row r="5351">
          <cell r="C5351"/>
          <cell r="D5351"/>
          <cell r="E5351"/>
          <cell r="F5351"/>
          <cell r="G5351"/>
          <cell r="H5351"/>
          <cell r="I5351"/>
          <cell r="J5351"/>
          <cell r="K5351"/>
          <cell r="L5351"/>
          <cell r="M5351"/>
          <cell r="N5351"/>
          <cell r="O5351"/>
          <cell r="P5351"/>
          <cell r="Q5351"/>
          <cell r="R5351"/>
          <cell r="S5351"/>
          <cell r="T5351"/>
          <cell r="U5351"/>
          <cell r="V5351"/>
          <cell r="W5351"/>
          <cell r="X5351"/>
          <cell r="Y5351" t="str">
            <v xml:space="preserve"> </v>
          </cell>
        </row>
        <row r="5352">
          <cell r="C5352"/>
          <cell r="D5352"/>
          <cell r="E5352"/>
          <cell r="F5352"/>
          <cell r="G5352"/>
          <cell r="H5352"/>
          <cell r="I5352"/>
          <cell r="J5352"/>
          <cell r="K5352"/>
          <cell r="L5352"/>
          <cell r="M5352"/>
          <cell r="N5352"/>
          <cell r="O5352"/>
          <cell r="P5352"/>
          <cell r="Q5352"/>
          <cell r="R5352"/>
          <cell r="S5352"/>
          <cell r="T5352"/>
          <cell r="U5352"/>
          <cell r="V5352"/>
          <cell r="W5352"/>
          <cell r="X5352"/>
          <cell r="Y5352" t="str">
            <v xml:space="preserve"> </v>
          </cell>
        </row>
        <row r="5353">
          <cell r="C5353"/>
          <cell r="D5353"/>
          <cell r="E5353"/>
          <cell r="F5353"/>
          <cell r="G5353"/>
          <cell r="H5353"/>
          <cell r="I5353"/>
          <cell r="J5353"/>
          <cell r="K5353"/>
          <cell r="L5353"/>
          <cell r="M5353"/>
          <cell r="N5353"/>
          <cell r="O5353"/>
          <cell r="P5353"/>
          <cell r="Q5353"/>
          <cell r="R5353"/>
          <cell r="S5353"/>
          <cell r="T5353"/>
          <cell r="U5353"/>
          <cell r="V5353"/>
          <cell r="W5353"/>
          <cell r="X5353"/>
          <cell r="Y5353" t="str">
            <v xml:space="preserve"> </v>
          </cell>
        </row>
        <row r="5354">
          <cell r="C5354"/>
          <cell r="D5354"/>
          <cell r="E5354"/>
          <cell r="F5354"/>
          <cell r="G5354"/>
          <cell r="H5354"/>
          <cell r="I5354"/>
          <cell r="J5354"/>
          <cell r="K5354"/>
          <cell r="L5354"/>
          <cell r="M5354"/>
          <cell r="N5354"/>
          <cell r="O5354"/>
          <cell r="P5354"/>
          <cell r="Q5354"/>
          <cell r="R5354"/>
          <cell r="S5354"/>
          <cell r="T5354"/>
          <cell r="U5354"/>
          <cell r="V5354"/>
          <cell r="W5354"/>
          <cell r="X5354"/>
          <cell r="Y5354" t="str">
            <v xml:space="preserve"> </v>
          </cell>
        </row>
        <row r="5355">
          <cell r="C5355"/>
          <cell r="D5355"/>
          <cell r="E5355"/>
          <cell r="F5355"/>
          <cell r="G5355"/>
          <cell r="H5355"/>
          <cell r="I5355"/>
          <cell r="J5355"/>
          <cell r="K5355"/>
          <cell r="L5355"/>
          <cell r="M5355"/>
          <cell r="N5355"/>
          <cell r="O5355"/>
          <cell r="P5355"/>
          <cell r="Q5355"/>
          <cell r="R5355"/>
          <cell r="S5355"/>
          <cell r="T5355"/>
          <cell r="U5355"/>
          <cell r="V5355"/>
          <cell r="W5355"/>
          <cell r="X5355"/>
          <cell r="Y5355" t="str">
            <v xml:space="preserve"> </v>
          </cell>
        </row>
        <row r="5356">
          <cell r="C5356"/>
          <cell r="D5356"/>
          <cell r="E5356"/>
          <cell r="F5356"/>
          <cell r="G5356"/>
          <cell r="H5356"/>
          <cell r="I5356"/>
          <cell r="J5356"/>
          <cell r="K5356"/>
          <cell r="L5356"/>
          <cell r="M5356"/>
          <cell r="N5356"/>
          <cell r="O5356"/>
          <cell r="P5356"/>
          <cell r="Q5356"/>
          <cell r="R5356"/>
          <cell r="S5356"/>
          <cell r="T5356"/>
          <cell r="U5356"/>
          <cell r="V5356"/>
          <cell r="W5356"/>
          <cell r="X5356"/>
          <cell r="Y5356" t="str">
            <v xml:space="preserve"> </v>
          </cell>
        </row>
        <row r="5357">
          <cell r="C5357"/>
          <cell r="D5357"/>
          <cell r="E5357"/>
          <cell r="F5357"/>
          <cell r="G5357"/>
          <cell r="H5357"/>
          <cell r="I5357"/>
          <cell r="J5357"/>
          <cell r="K5357"/>
          <cell r="L5357"/>
          <cell r="M5357"/>
          <cell r="N5357"/>
          <cell r="O5357"/>
          <cell r="P5357"/>
          <cell r="Q5357"/>
          <cell r="R5357"/>
          <cell r="S5357"/>
          <cell r="T5357"/>
          <cell r="U5357"/>
          <cell r="V5357"/>
          <cell r="W5357"/>
          <cell r="X5357"/>
          <cell r="Y5357" t="str">
            <v xml:space="preserve"> </v>
          </cell>
        </row>
        <row r="5358">
          <cell r="C5358"/>
          <cell r="D5358"/>
          <cell r="E5358"/>
          <cell r="F5358"/>
          <cell r="G5358"/>
          <cell r="H5358"/>
          <cell r="I5358"/>
          <cell r="J5358"/>
          <cell r="K5358"/>
          <cell r="L5358"/>
          <cell r="M5358"/>
          <cell r="N5358"/>
          <cell r="O5358"/>
          <cell r="P5358"/>
          <cell r="Q5358"/>
          <cell r="R5358"/>
          <cell r="S5358"/>
          <cell r="T5358"/>
          <cell r="U5358"/>
          <cell r="V5358"/>
          <cell r="W5358"/>
          <cell r="X5358"/>
          <cell r="Y5358" t="str">
            <v xml:space="preserve"> </v>
          </cell>
        </row>
        <row r="5359">
          <cell r="C5359"/>
          <cell r="D5359"/>
          <cell r="E5359"/>
          <cell r="F5359"/>
          <cell r="G5359"/>
          <cell r="H5359"/>
          <cell r="I5359"/>
          <cell r="J5359"/>
          <cell r="K5359"/>
          <cell r="L5359"/>
          <cell r="M5359"/>
          <cell r="N5359"/>
          <cell r="O5359"/>
          <cell r="P5359"/>
          <cell r="Q5359"/>
          <cell r="R5359"/>
          <cell r="S5359"/>
          <cell r="T5359"/>
          <cell r="U5359"/>
          <cell r="V5359"/>
          <cell r="W5359"/>
          <cell r="X5359"/>
          <cell r="Y5359" t="str">
            <v xml:space="preserve"> </v>
          </cell>
        </row>
        <row r="5360">
          <cell r="C5360"/>
          <cell r="D5360"/>
          <cell r="E5360"/>
          <cell r="F5360"/>
          <cell r="G5360"/>
          <cell r="H5360"/>
          <cell r="I5360"/>
          <cell r="J5360"/>
          <cell r="K5360"/>
          <cell r="L5360"/>
          <cell r="M5360"/>
          <cell r="N5360"/>
          <cell r="O5360"/>
          <cell r="P5360"/>
          <cell r="Q5360"/>
          <cell r="R5360"/>
          <cell r="S5360"/>
          <cell r="T5360"/>
          <cell r="U5360"/>
          <cell r="V5360"/>
          <cell r="W5360"/>
          <cell r="X5360"/>
          <cell r="Y5360" t="str">
            <v xml:space="preserve"> </v>
          </cell>
        </row>
        <row r="5361">
          <cell r="C5361"/>
          <cell r="D5361"/>
          <cell r="E5361"/>
          <cell r="F5361"/>
          <cell r="G5361"/>
          <cell r="H5361"/>
          <cell r="I5361"/>
          <cell r="J5361"/>
          <cell r="K5361"/>
          <cell r="L5361"/>
          <cell r="M5361"/>
          <cell r="N5361"/>
          <cell r="O5361"/>
          <cell r="P5361"/>
          <cell r="Q5361"/>
          <cell r="R5361"/>
          <cell r="S5361"/>
          <cell r="T5361"/>
          <cell r="U5361"/>
          <cell r="V5361"/>
          <cell r="W5361"/>
          <cell r="X5361"/>
          <cell r="Y5361" t="str">
            <v xml:space="preserve"> </v>
          </cell>
        </row>
        <row r="5362">
          <cell r="C5362"/>
          <cell r="D5362"/>
          <cell r="E5362"/>
          <cell r="F5362"/>
          <cell r="G5362"/>
          <cell r="H5362"/>
          <cell r="I5362"/>
          <cell r="J5362"/>
          <cell r="K5362"/>
          <cell r="L5362"/>
          <cell r="M5362"/>
          <cell r="N5362"/>
          <cell r="O5362"/>
          <cell r="P5362"/>
          <cell r="Q5362"/>
          <cell r="R5362"/>
          <cell r="S5362"/>
          <cell r="T5362"/>
          <cell r="U5362"/>
          <cell r="V5362"/>
          <cell r="W5362"/>
          <cell r="X5362"/>
          <cell r="Y5362" t="str">
            <v xml:space="preserve"> </v>
          </cell>
        </row>
        <row r="5363">
          <cell r="C5363"/>
          <cell r="D5363"/>
          <cell r="E5363"/>
          <cell r="F5363"/>
          <cell r="G5363"/>
          <cell r="H5363"/>
          <cell r="I5363"/>
          <cell r="J5363"/>
          <cell r="K5363"/>
          <cell r="L5363"/>
          <cell r="M5363"/>
          <cell r="N5363"/>
          <cell r="O5363"/>
          <cell r="P5363"/>
          <cell r="Q5363"/>
          <cell r="R5363"/>
          <cell r="S5363"/>
          <cell r="T5363"/>
          <cell r="U5363"/>
          <cell r="V5363"/>
          <cell r="W5363"/>
          <cell r="X5363"/>
          <cell r="Y5363" t="str">
            <v xml:space="preserve"> </v>
          </cell>
        </row>
        <row r="5364">
          <cell r="C5364"/>
          <cell r="D5364"/>
          <cell r="E5364"/>
          <cell r="F5364"/>
          <cell r="G5364"/>
          <cell r="H5364"/>
          <cell r="I5364"/>
          <cell r="J5364"/>
          <cell r="K5364"/>
          <cell r="L5364"/>
          <cell r="M5364"/>
          <cell r="N5364"/>
          <cell r="O5364"/>
          <cell r="P5364"/>
          <cell r="Q5364"/>
          <cell r="R5364"/>
          <cell r="S5364"/>
          <cell r="T5364"/>
          <cell r="U5364"/>
          <cell r="V5364"/>
          <cell r="W5364"/>
          <cell r="X5364"/>
          <cell r="Y5364" t="str">
            <v xml:space="preserve"> </v>
          </cell>
        </row>
        <row r="5365">
          <cell r="C5365"/>
          <cell r="D5365"/>
          <cell r="E5365"/>
          <cell r="F5365"/>
          <cell r="G5365"/>
          <cell r="H5365"/>
          <cell r="I5365"/>
          <cell r="J5365"/>
          <cell r="K5365"/>
          <cell r="L5365"/>
          <cell r="M5365"/>
          <cell r="N5365"/>
          <cell r="O5365"/>
          <cell r="P5365"/>
          <cell r="Q5365"/>
          <cell r="R5365"/>
          <cell r="S5365"/>
          <cell r="T5365"/>
          <cell r="U5365"/>
          <cell r="V5365"/>
          <cell r="W5365"/>
          <cell r="X5365"/>
          <cell r="Y5365" t="str">
            <v xml:space="preserve"> </v>
          </cell>
        </row>
        <row r="5366">
          <cell r="C5366"/>
          <cell r="D5366"/>
          <cell r="E5366"/>
          <cell r="F5366"/>
          <cell r="G5366"/>
          <cell r="H5366"/>
          <cell r="I5366"/>
          <cell r="J5366"/>
          <cell r="K5366"/>
          <cell r="L5366"/>
          <cell r="M5366"/>
          <cell r="N5366"/>
          <cell r="O5366"/>
          <cell r="P5366"/>
          <cell r="Q5366"/>
          <cell r="R5366"/>
          <cell r="S5366"/>
          <cell r="T5366"/>
          <cell r="U5366"/>
          <cell r="V5366"/>
          <cell r="W5366"/>
          <cell r="X5366"/>
          <cell r="Y5366" t="str">
            <v xml:space="preserve"> </v>
          </cell>
        </row>
        <row r="5367">
          <cell r="C5367"/>
          <cell r="D5367"/>
          <cell r="E5367"/>
          <cell r="F5367"/>
          <cell r="G5367"/>
          <cell r="H5367"/>
          <cell r="I5367"/>
          <cell r="J5367"/>
          <cell r="K5367"/>
          <cell r="L5367"/>
          <cell r="M5367"/>
          <cell r="N5367"/>
          <cell r="O5367"/>
          <cell r="P5367"/>
          <cell r="Q5367"/>
          <cell r="R5367"/>
          <cell r="S5367"/>
          <cell r="T5367"/>
          <cell r="U5367"/>
          <cell r="V5367"/>
          <cell r="W5367"/>
          <cell r="X5367"/>
          <cell r="Y5367" t="str">
            <v xml:space="preserve"> </v>
          </cell>
        </row>
        <row r="5368">
          <cell r="C5368"/>
          <cell r="D5368"/>
          <cell r="E5368"/>
          <cell r="F5368"/>
          <cell r="G5368"/>
          <cell r="H5368"/>
          <cell r="I5368"/>
          <cell r="J5368"/>
          <cell r="K5368"/>
          <cell r="L5368"/>
          <cell r="M5368"/>
          <cell r="N5368"/>
          <cell r="O5368"/>
          <cell r="P5368"/>
          <cell r="Q5368"/>
          <cell r="R5368"/>
          <cell r="S5368"/>
          <cell r="T5368"/>
          <cell r="U5368"/>
          <cell r="V5368"/>
          <cell r="W5368"/>
          <cell r="X5368"/>
          <cell r="Y5368" t="str">
            <v xml:space="preserve"> </v>
          </cell>
        </row>
        <row r="5369">
          <cell r="C5369"/>
          <cell r="D5369"/>
          <cell r="E5369"/>
          <cell r="F5369"/>
          <cell r="G5369"/>
          <cell r="H5369"/>
          <cell r="I5369"/>
          <cell r="J5369"/>
          <cell r="K5369"/>
          <cell r="L5369"/>
          <cell r="M5369"/>
          <cell r="N5369"/>
          <cell r="O5369"/>
          <cell r="P5369"/>
          <cell r="Q5369"/>
          <cell r="R5369"/>
          <cell r="S5369"/>
          <cell r="T5369"/>
          <cell r="U5369"/>
          <cell r="V5369"/>
          <cell r="W5369"/>
          <cell r="X5369"/>
          <cell r="Y5369" t="str">
            <v xml:space="preserve"> </v>
          </cell>
        </row>
        <row r="5370">
          <cell r="C5370"/>
          <cell r="D5370"/>
          <cell r="E5370"/>
          <cell r="F5370"/>
          <cell r="G5370"/>
          <cell r="H5370"/>
          <cell r="I5370"/>
          <cell r="J5370"/>
          <cell r="K5370"/>
          <cell r="L5370"/>
          <cell r="M5370"/>
          <cell r="N5370"/>
          <cell r="O5370"/>
          <cell r="P5370"/>
          <cell r="Q5370"/>
          <cell r="R5370"/>
          <cell r="S5370"/>
          <cell r="T5370"/>
          <cell r="U5370"/>
          <cell r="V5370"/>
          <cell r="W5370"/>
          <cell r="X5370"/>
          <cell r="Y5370" t="str">
            <v xml:space="preserve"> </v>
          </cell>
        </row>
        <row r="5371">
          <cell r="C5371"/>
          <cell r="D5371"/>
          <cell r="E5371"/>
          <cell r="F5371"/>
          <cell r="G5371"/>
          <cell r="H5371"/>
          <cell r="I5371"/>
          <cell r="J5371"/>
          <cell r="K5371"/>
          <cell r="L5371"/>
          <cell r="M5371"/>
          <cell r="N5371"/>
          <cell r="O5371"/>
          <cell r="P5371"/>
          <cell r="Q5371"/>
          <cell r="R5371"/>
          <cell r="S5371"/>
          <cell r="T5371"/>
          <cell r="U5371"/>
          <cell r="V5371"/>
          <cell r="W5371"/>
          <cell r="X5371"/>
          <cell r="Y5371" t="str">
            <v xml:space="preserve"> </v>
          </cell>
        </row>
        <row r="5372">
          <cell r="C5372"/>
          <cell r="D5372"/>
          <cell r="E5372"/>
          <cell r="F5372"/>
          <cell r="G5372"/>
          <cell r="H5372"/>
          <cell r="I5372"/>
          <cell r="J5372"/>
          <cell r="K5372"/>
          <cell r="L5372"/>
          <cell r="M5372"/>
          <cell r="N5372"/>
          <cell r="O5372"/>
          <cell r="P5372"/>
          <cell r="Q5372"/>
          <cell r="R5372"/>
          <cell r="S5372"/>
          <cell r="T5372"/>
          <cell r="U5372"/>
          <cell r="V5372"/>
          <cell r="W5372"/>
          <cell r="X5372"/>
          <cell r="Y5372" t="str">
            <v xml:space="preserve"> </v>
          </cell>
        </row>
        <row r="5373">
          <cell r="C5373"/>
          <cell r="D5373"/>
          <cell r="E5373"/>
          <cell r="F5373"/>
          <cell r="G5373"/>
          <cell r="H5373"/>
          <cell r="I5373"/>
          <cell r="J5373"/>
          <cell r="K5373"/>
          <cell r="L5373"/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/>
          <cell r="Y5373" t="str">
            <v xml:space="preserve"> </v>
          </cell>
        </row>
        <row r="5374">
          <cell r="C5374"/>
          <cell r="D5374"/>
          <cell r="E5374"/>
          <cell r="F5374"/>
          <cell r="G5374"/>
          <cell r="H5374"/>
          <cell r="I5374"/>
          <cell r="J5374"/>
          <cell r="K5374"/>
          <cell r="L5374"/>
          <cell r="M5374"/>
          <cell r="N5374"/>
          <cell r="O5374"/>
          <cell r="P5374"/>
          <cell r="Q5374"/>
          <cell r="R5374"/>
          <cell r="S5374"/>
          <cell r="T5374"/>
          <cell r="U5374"/>
          <cell r="V5374"/>
          <cell r="W5374"/>
          <cell r="X5374"/>
          <cell r="Y5374" t="str">
            <v xml:space="preserve"> </v>
          </cell>
        </row>
        <row r="5375">
          <cell r="C5375"/>
          <cell r="D5375"/>
          <cell r="E5375"/>
          <cell r="F5375"/>
          <cell r="G5375"/>
          <cell r="H5375"/>
          <cell r="I5375"/>
          <cell r="J5375"/>
          <cell r="K5375"/>
          <cell r="L5375"/>
          <cell r="M5375"/>
          <cell r="N5375"/>
          <cell r="O5375"/>
          <cell r="P5375"/>
          <cell r="Q5375"/>
          <cell r="R5375"/>
          <cell r="S5375"/>
          <cell r="T5375"/>
          <cell r="U5375"/>
          <cell r="V5375"/>
          <cell r="W5375"/>
          <cell r="X5375"/>
          <cell r="Y5375" t="str">
            <v xml:space="preserve"> </v>
          </cell>
        </row>
        <row r="5376">
          <cell r="C5376"/>
          <cell r="D5376"/>
          <cell r="E5376"/>
          <cell r="F5376"/>
          <cell r="G5376"/>
          <cell r="H5376"/>
          <cell r="I5376"/>
          <cell r="J5376"/>
          <cell r="K5376"/>
          <cell r="L5376"/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/>
          <cell r="Y5376" t="str">
            <v xml:space="preserve"> </v>
          </cell>
        </row>
        <row r="5377">
          <cell r="C5377"/>
          <cell r="D5377"/>
          <cell r="E5377"/>
          <cell r="F5377"/>
          <cell r="G5377"/>
          <cell r="H5377"/>
          <cell r="I5377"/>
          <cell r="J5377"/>
          <cell r="K5377"/>
          <cell r="L5377"/>
          <cell r="M5377"/>
          <cell r="N5377"/>
          <cell r="O5377"/>
          <cell r="P5377"/>
          <cell r="Q5377"/>
          <cell r="R5377"/>
          <cell r="S5377"/>
          <cell r="T5377"/>
          <cell r="U5377"/>
          <cell r="V5377"/>
          <cell r="W5377"/>
          <cell r="X5377"/>
          <cell r="Y5377" t="str">
            <v xml:space="preserve"> </v>
          </cell>
        </row>
        <row r="5378">
          <cell r="C5378"/>
          <cell r="D5378"/>
          <cell r="E5378"/>
          <cell r="F5378"/>
          <cell r="G5378"/>
          <cell r="H5378"/>
          <cell r="I5378"/>
          <cell r="J5378"/>
          <cell r="K5378"/>
          <cell r="L5378"/>
          <cell r="M5378"/>
          <cell r="N5378"/>
          <cell r="O5378"/>
          <cell r="P5378"/>
          <cell r="Q5378"/>
          <cell r="R5378"/>
          <cell r="S5378"/>
          <cell r="T5378"/>
          <cell r="U5378"/>
          <cell r="V5378"/>
          <cell r="W5378"/>
          <cell r="X5378"/>
          <cell r="Y5378" t="str">
            <v xml:space="preserve"> </v>
          </cell>
        </row>
        <row r="5379">
          <cell r="C5379"/>
          <cell r="D5379"/>
          <cell r="E5379"/>
          <cell r="F5379"/>
          <cell r="G5379"/>
          <cell r="H5379"/>
          <cell r="I5379"/>
          <cell r="J5379"/>
          <cell r="K5379"/>
          <cell r="L5379"/>
          <cell r="M5379"/>
          <cell r="N5379"/>
          <cell r="O5379"/>
          <cell r="P5379"/>
          <cell r="Q5379"/>
          <cell r="R5379"/>
          <cell r="S5379"/>
          <cell r="T5379"/>
          <cell r="U5379"/>
          <cell r="V5379"/>
          <cell r="W5379"/>
          <cell r="X5379"/>
          <cell r="Y5379" t="str">
            <v xml:space="preserve"> </v>
          </cell>
        </row>
        <row r="5380">
          <cell r="C5380"/>
          <cell r="D5380"/>
          <cell r="E5380"/>
          <cell r="F5380"/>
          <cell r="G5380"/>
          <cell r="H5380"/>
          <cell r="I5380"/>
          <cell r="J5380"/>
          <cell r="K5380"/>
          <cell r="L5380"/>
          <cell r="M5380"/>
          <cell r="N5380"/>
          <cell r="O5380"/>
          <cell r="P5380"/>
          <cell r="Q5380"/>
          <cell r="R5380"/>
          <cell r="S5380"/>
          <cell r="T5380"/>
          <cell r="U5380"/>
          <cell r="V5380"/>
          <cell r="W5380"/>
          <cell r="X5380"/>
          <cell r="Y5380" t="str">
            <v xml:space="preserve"> </v>
          </cell>
        </row>
        <row r="5381">
          <cell r="C5381"/>
          <cell r="D5381"/>
          <cell r="E5381"/>
          <cell r="F5381"/>
          <cell r="G5381"/>
          <cell r="H5381"/>
          <cell r="I5381"/>
          <cell r="J5381"/>
          <cell r="K5381"/>
          <cell r="L5381"/>
          <cell r="M5381"/>
          <cell r="N5381"/>
          <cell r="O5381"/>
          <cell r="P5381"/>
          <cell r="Q5381"/>
          <cell r="R5381"/>
          <cell r="S5381"/>
          <cell r="T5381"/>
          <cell r="U5381"/>
          <cell r="V5381"/>
          <cell r="W5381"/>
          <cell r="X5381"/>
          <cell r="Y5381" t="str">
            <v xml:space="preserve"> </v>
          </cell>
        </row>
        <row r="5382">
          <cell r="C5382"/>
          <cell r="D5382"/>
          <cell r="E5382"/>
          <cell r="F5382"/>
          <cell r="G5382"/>
          <cell r="H5382"/>
          <cell r="I5382"/>
          <cell r="J5382"/>
          <cell r="K5382"/>
          <cell r="L5382"/>
          <cell r="M5382"/>
          <cell r="N5382"/>
          <cell r="O5382"/>
          <cell r="P5382"/>
          <cell r="Q5382"/>
          <cell r="R5382"/>
          <cell r="S5382"/>
          <cell r="T5382"/>
          <cell r="U5382"/>
          <cell r="V5382"/>
          <cell r="W5382"/>
          <cell r="X5382"/>
          <cell r="Y5382" t="str">
            <v xml:space="preserve"> </v>
          </cell>
        </row>
        <row r="5383">
          <cell r="C5383"/>
          <cell r="D5383"/>
          <cell r="E5383"/>
          <cell r="F5383"/>
          <cell r="G5383"/>
          <cell r="H5383"/>
          <cell r="I5383"/>
          <cell r="J5383"/>
          <cell r="K5383"/>
          <cell r="L5383"/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/>
          <cell r="Y5383" t="str">
            <v xml:space="preserve"> </v>
          </cell>
        </row>
        <row r="5384">
          <cell r="C5384"/>
          <cell r="D5384"/>
          <cell r="E5384"/>
          <cell r="F5384"/>
          <cell r="G5384"/>
          <cell r="H5384"/>
          <cell r="I5384"/>
          <cell r="J5384"/>
          <cell r="K5384"/>
          <cell r="L5384"/>
          <cell r="M5384"/>
          <cell r="N5384"/>
          <cell r="O5384"/>
          <cell r="P5384"/>
          <cell r="Q5384"/>
          <cell r="R5384"/>
          <cell r="S5384"/>
          <cell r="T5384"/>
          <cell r="U5384"/>
          <cell r="V5384"/>
          <cell r="W5384"/>
          <cell r="X5384"/>
          <cell r="Y5384" t="str">
            <v xml:space="preserve"> </v>
          </cell>
        </row>
        <row r="5385">
          <cell r="C5385"/>
          <cell r="D5385"/>
          <cell r="E5385"/>
          <cell r="F5385"/>
          <cell r="G5385"/>
          <cell r="H5385"/>
          <cell r="I5385"/>
          <cell r="J5385"/>
          <cell r="K5385"/>
          <cell r="L5385"/>
          <cell r="M5385"/>
          <cell r="N5385"/>
          <cell r="O5385"/>
          <cell r="P5385"/>
          <cell r="Q5385"/>
          <cell r="R5385"/>
          <cell r="S5385"/>
          <cell r="T5385"/>
          <cell r="U5385"/>
          <cell r="V5385"/>
          <cell r="W5385"/>
          <cell r="X5385"/>
          <cell r="Y5385" t="str">
            <v xml:space="preserve"> </v>
          </cell>
        </row>
        <row r="5386">
          <cell r="C5386"/>
          <cell r="D5386"/>
          <cell r="E5386"/>
          <cell r="F5386"/>
          <cell r="G5386"/>
          <cell r="H5386"/>
          <cell r="I5386"/>
          <cell r="J5386"/>
          <cell r="K5386"/>
          <cell r="L5386"/>
          <cell r="M5386"/>
          <cell r="N5386"/>
          <cell r="O5386"/>
          <cell r="P5386"/>
          <cell r="Q5386"/>
          <cell r="R5386"/>
          <cell r="S5386"/>
          <cell r="T5386"/>
          <cell r="U5386"/>
          <cell r="V5386"/>
          <cell r="W5386"/>
          <cell r="X5386"/>
          <cell r="Y5386" t="str">
            <v xml:space="preserve"> </v>
          </cell>
        </row>
        <row r="5387">
          <cell r="C5387"/>
          <cell r="D5387"/>
          <cell r="E5387"/>
          <cell r="F5387"/>
          <cell r="G5387"/>
          <cell r="H5387"/>
          <cell r="I5387"/>
          <cell r="J5387"/>
          <cell r="K5387"/>
          <cell r="L5387"/>
          <cell r="M5387"/>
          <cell r="N5387"/>
          <cell r="O5387"/>
          <cell r="P5387"/>
          <cell r="Q5387"/>
          <cell r="R5387"/>
          <cell r="S5387"/>
          <cell r="T5387"/>
          <cell r="U5387"/>
          <cell r="V5387"/>
          <cell r="W5387"/>
          <cell r="X5387"/>
          <cell r="Y5387" t="str">
            <v xml:space="preserve"> </v>
          </cell>
        </row>
        <row r="5388">
          <cell r="C5388"/>
          <cell r="D5388"/>
          <cell r="E5388"/>
          <cell r="F5388"/>
          <cell r="G5388"/>
          <cell r="H5388"/>
          <cell r="I5388"/>
          <cell r="J5388"/>
          <cell r="K5388"/>
          <cell r="L5388"/>
          <cell r="M5388"/>
          <cell r="N5388"/>
          <cell r="O5388"/>
          <cell r="P5388"/>
          <cell r="Q5388"/>
          <cell r="R5388"/>
          <cell r="S5388"/>
          <cell r="T5388"/>
          <cell r="U5388"/>
          <cell r="V5388"/>
          <cell r="W5388"/>
          <cell r="X5388"/>
          <cell r="Y5388" t="str">
            <v xml:space="preserve"> </v>
          </cell>
        </row>
        <row r="5389">
          <cell r="C5389"/>
          <cell r="D5389"/>
          <cell r="E5389"/>
          <cell r="F5389"/>
          <cell r="G5389"/>
          <cell r="H5389"/>
          <cell r="I5389"/>
          <cell r="J5389"/>
          <cell r="K5389"/>
          <cell r="L5389"/>
          <cell r="M5389"/>
          <cell r="N5389"/>
          <cell r="O5389"/>
          <cell r="P5389"/>
          <cell r="Q5389"/>
          <cell r="R5389"/>
          <cell r="S5389"/>
          <cell r="T5389"/>
          <cell r="U5389"/>
          <cell r="V5389"/>
          <cell r="W5389"/>
          <cell r="X5389"/>
          <cell r="Y5389" t="str">
            <v xml:space="preserve"> </v>
          </cell>
        </row>
        <row r="5390">
          <cell r="C5390"/>
          <cell r="D5390"/>
          <cell r="E5390"/>
          <cell r="F5390"/>
          <cell r="G5390"/>
          <cell r="H5390"/>
          <cell r="I5390"/>
          <cell r="J5390"/>
          <cell r="K5390"/>
          <cell r="L5390"/>
          <cell r="M5390"/>
          <cell r="N5390"/>
          <cell r="O5390"/>
          <cell r="P5390"/>
          <cell r="Q5390"/>
          <cell r="R5390"/>
          <cell r="S5390"/>
          <cell r="T5390"/>
          <cell r="U5390"/>
          <cell r="V5390"/>
          <cell r="W5390"/>
          <cell r="X5390"/>
          <cell r="Y5390" t="str">
            <v xml:space="preserve"> </v>
          </cell>
        </row>
        <row r="5391">
          <cell r="C5391"/>
          <cell r="D5391"/>
          <cell r="E5391"/>
          <cell r="F5391"/>
          <cell r="G5391"/>
          <cell r="H5391"/>
          <cell r="I5391"/>
          <cell r="J5391"/>
          <cell r="K5391"/>
          <cell r="L5391"/>
          <cell r="M5391"/>
          <cell r="N5391"/>
          <cell r="O5391"/>
          <cell r="P5391"/>
          <cell r="Q5391"/>
          <cell r="R5391"/>
          <cell r="S5391"/>
          <cell r="T5391"/>
          <cell r="U5391"/>
          <cell r="V5391"/>
          <cell r="W5391"/>
          <cell r="X5391"/>
          <cell r="Y5391" t="str">
            <v xml:space="preserve"> </v>
          </cell>
        </row>
        <row r="5392">
          <cell r="C5392"/>
          <cell r="D5392"/>
          <cell r="E5392"/>
          <cell r="F5392"/>
          <cell r="G5392"/>
          <cell r="H5392"/>
          <cell r="I5392"/>
          <cell r="J5392"/>
          <cell r="K5392"/>
          <cell r="L5392"/>
          <cell r="M5392"/>
          <cell r="N5392"/>
          <cell r="O5392"/>
          <cell r="P5392"/>
          <cell r="Q5392"/>
          <cell r="R5392"/>
          <cell r="S5392"/>
          <cell r="T5392"/>
          <cell r="U5392"/>
          <cell r="V5392"/>
          <cell r="W5392"/>
          <cell r="X5392"/>
          <cell r="Y5392" t="str">
            <v xml:space="preserve"> </v>
          </cell>
        </row>
        <row r="5393">
          <cell r="C5393"/>
          <cell r="D5393"/>
          <cell r="E5393"/>
          <cell r="F5393"/>
          <cell r="G5393"/>
          <cell r="H5393"/>
          <cell r="I5393"/>
          <cell r="J5393"/>
          <cell r="K5393"/>
          <cell r="L5393"/>
          <cell r="M5393"/>
          <cell r="N5393"/>
          <cell r="O5393"/>
          <cell r="P5393"/>
          <cell r="Q5393"/>
          <cell r="R5393"/>
          <cell r="S5393"/>
          <cell r="T5393"/>
          <cell r="U5393"/>
          <cell r="V5393"/>
          <cell r="W5393"/>
          <cell r="X5393"/>
          <cell r="Y5393" t="str">
            <v xml:space="preserve"> </v>
          </cell>
        </row>
        <row r="5394">
          <cell r="C5394"/>
          <cell r="D5394"/>
          <cell r="E5394"/>
          <cell r="F5394"/>
          <cell r="G5394"/>
          <cell r="H5394"/>
          <cell r="I5394"/>
          <cell r="J5394"/>
          <cell r="K5394"/>
          <cell r="L5394"/>
          <cell r="M5394"/>
          <cell r="N5394"/>
          <cell r="O5394"/>
          <cell r="P5394"/>
          <cell r="Q5394"/>
          <cell r="R5394"/>
          <cell r="S5394"/>
          <cell r="T5394"/>
          <cell r="U5394"/>
          <cell r="V5394"/>
          <cell r="W5394"/>
          <cell r="X5394"/>
          <cell r="Y5394" t="str">
            <v xml:space="preserve"> </v>
          </cell>
        </row>
        <row r="5395">
          <cell r="C5395"/>
          <cell r="D5395"/>
          <cell r="E5395"/>
          <cell r="F5395"/>
          <cell r="G5395"/>
          <cell r="H5395"/>
          <cell r="I5395"/>
          <cell r="J5395"/>
          <cell r="K5395"/>
          <cell r="L5395"/>
          <cell r="M5395"/>
          <cell r="N5395"/>
          <cell r="O5395"/>
          <cell r="P5395"/>
          <cell r="Q5395"/>
          <cell r="R5395"/>
          <cell r="S5395"/>
          <cell r="T5395"/>
          <cell r="U5395"/>
          <cell r="V5395"/>
          <cell r="W5395"/>
          <cell r="X5395"/>
          <cell r="Y5395" t="str">
            <v xml:space="preserve"> </v>
          </cell>
        </row>
        <row r="5396">
          <cell r="C5396"/>
          <cell r="D5396"/>
          <cell r="E5396"/>
          <cell r="F5396"/>
          <cell r="G5396"/>
          <cell r="H5396"/>
          <cell r="I5396"/>
          <cell r="J5396"/>
          <cell r="K5396"/>
          <cell r="L5396"/>
          <cell r="M5396"/>
          <cell r="N5396"/>
          <cell r="O5396"/>
          <cell r="P5396"/>
          <cell r="Q5396"/>
          <cell r="R5396"/>
          <cell r="S5396"/>
          <cell r="T5396"/>
          <cell r="U5396"/>
          <cell r="V5396"/>
          <cell r="W5396"/>
          <cell r="X5396"/>
          <cell r="Y5396" t="str">
            <v xml:space="preserve"> </v>
          </cell>
        </row>
        <row r="5397">
          <cell r="C5397"/>
          <cell r="D5397"/>
          <cell r="E5397"/>
          <cell r="F5397"/>
          <cell r="G5397"/>
          <cell r="H5397"/>
          <cell r="I5397"/>
          <cell r="J5397"/>
          <cell r="K5397"/>
          <cell r="L5397"/>
          <cell r="M5397"/>
          <cell r="N5397"/>
          <cell r="O5397"/>
          <cell r="P5397"/>
          <cell r="Q5397"/>
          <cell r="R5397"/>
          <cell r="S5397"/>
          <cell r="T5397"/>
          <cell r="U5397"/>
          <cell r="V5397"/>
          <cell r="W5397"/>
          <cell r="X5397"/>
          <cell r="Y5397" t="str">
            <v xml:space="preserve"> </v>
          </cell>
        </row>
        <row r="5398">
          <cell r="C5398"/>
          <cell r="D5398"/>
          <cell r="E5398"/>
          <cell r="F5398"/>
          <cell r="G5398"/>
          <cell r="H5398"/>
          <cell r="I5398"/>
          <cell r="J5398"/>
          <cell r="K5398"/>
          <cell r="L5398"/>
          <cell r="M5398"/>
          <cell r="N5398"/>
          <cell r="O5398"/>
          <cell r="P5398"/>
          <cell r="Q5398"/>
          <cell r="R5398"/>
          <cell r="S5398"/>
          <cell r="T5398"/>
          <cell r="U5398"/>
          <cell r="V5398"/>
          <cell r="W5398"/>
          <cell r="X5398"/>
          <cell r="Y5398" t="str">
            <v xml:space="preserve"> </v>
          </cell>
        </row>
        <row r="5399">
          <cell r="C5399"/>
          <cell r="D5399"/>
          <cell r="E5399"/>
          <cell r="F5399"/>
          <cell r="G5399"/>
          <cell r="H5399"/>
          <cell r="I5399"/>
          <cell r="J5399"/>
          <cell r="K5399"/>
          <cell r="L5399"/>
          <cell r="M5399"/>
          <cell r="N5399"/>
          <cell r="O5399"/>
          <cell r="P5399"/>
          <cell r="Q5399"/>
          <cell r="R5399"/>
          <cell r="S5399"/>
          <cell r="T5399"/>
          <cell r="U5399"/>
          <cell r="V5399"/>
          <cell r="W5399"/>
          <cell r="X5399"/>
          <cell r="Y5399" t="str">
            <v xml:space="preserve"> </v>
          </cell>
        </row>
        <row r="5400">
          <cell r="C5400"/>
          <cell r="D5400"/>
          <cell r="E5400"/>
          <cell r="F5400"/>
          <cell r="G5400"/>
          <cell r="H5400"/>
          <cell r="I5400"/>
          <cell r="J5400"/>
          <cell r="K5400"/>
          <cell r="L5400"/>
          <cell r="M5400"/>
          <cell r="N5400"/>
          <cell r="O5400"/>
          <cell r="P5400"/>
          <cell r="Q5400"/>
          <cell r="R5400"/>
          <cell r="S5400"/>
          <cell r="T5400"/>
          <cell r="U5400"/>
          <cell r="V5400"/>
          <cell r="W5400"/>
          <cell r="X5400"/>
          <cell r="Y5400" t="str">
            <v xml:space="preserve"> </v>
          </cell>
        </row>
        <row r="5401">
          <cell r="C5401"/>
          <cell r="D5401"/>
          <cell r="E5401"/>
          <cell r="F5401"/>
          <cell r="G5401"/>
          <cell r="H5401"/>
          <cell r="I5401"/>
          <cell r="J5401"/>
          <cell r="K5401"/>
          <cell r="L5401"/>
          <cell r="M5401"/>
          <cell r="N5401"/>
          <cell r="O5401"/>
          <cell r="P5401"/>
          <cell r="Q5401"/>
          <cell r="R5401"/>
          <cell r="S5401"/>
          <cell r="T5401"/>
          <cell r="U5401"/>
          <cell r="V5401"/>
          <cell r="W5401"/>
          <cell r="X5401"/>
          <cell r="Y5401" t="str">
            <v xml:space="preserve"> </v>
          </cell>
        </row>
        <row r="5402">
          <cell r="C5402"/>
          <cell r="D5402"/>
          <cell r="E5402"/>
          <cell r="F5402"/>
          <cell r="G5402"/>
          <cell r="H5402"/>
          <cell r="I5402"/>
          <cell r="J5402"/>
          <cell r="K5402"/>
          <cell r="L5402"/>
          <cell r="M5402"/>
          <cell r="N5402"/>
          <cell r="O5402"/>
          <cell r="P5402"/>
          <cell r="Q5402"/>
          <cell r="R5402"/>
          <cell r="S5402"/>
          <cell r="T5402"/>
          <cell r="U5402"/>
          <cell r="V5402"/>
          <cell r="W5402"/>
          <cell r="X5402"/>
          <cell r="Y5402" t="str">
            <v xml:space="preserve"> </v>
          </cell>
        </row>
        <row r="5403">
          <cell r="C5403"/>
          <cell r="D5403"/>
          <cell r="E5403"/>
          <cell r="F5403"/>
          <cell r="G5403"/>
          <cell r="H5403"/>
          <cell r="I5403"/>
          <cell r="J5403"/>
          <cell r="K5403"/>
          <cell r="L5403"/>
          <cell r="M5403"/>
          <cell r="N5403"/>
          <cell r="O5403"/>
          <cell r="P5403"/>
          <cell r="Q5403"/>
          <cell r="R5403"/>
          <cell r="S5403"/>
          <cell r="T5403"/>
          <cell r="U5403"/>
          <cell r="V5403"/>
          <cell r="W5403"/>
          <cell r="X5403"/>
          <cell r="Y5403" t="str">
            <v xml:space="preserve"> </v>
          </cell>
        </row>
        <row r="5404">
          <cell r="C5404"/>
          <cell r="D5404"/>
          <cell r="E5404"/>
          <cell r="F5404"/>
          <cell r="G5404"/>
          <cell r="H5404"/>
          <cell r="I5404"/>
          <cell r="J5404"/>
          <cell r="K5404"/>
          <cell r="L5404"/>
          <cell r="M5404"/>
          <cell r="N5404"/>
          <cell r="O5404"/>
          <cell r="P5404"/>
          <cell r="Q5404"/>
          <cell r="R5404"/>
          <cell r="S5404"/>
          <cell r="T5404"/>
          <cell r="U5404"/>
          <cell r="V5404"/>
          <cell r="W5404"/>
          <cell r="X5404"/>
          <cell r="Y5404" t="str">
            <v xml:space="preserve"> </v>
          </cell>
        </row>
        <row r="5405">
          <cell r="C5405"/>
          <cell r="D5405"/>
          <cell r="E5405"/>
          <cell r="F5405"/>
          <cell r="G5405"/>
          <cell r="H5405"/>
          <cell r="I5405"/>
          <cell r="J5405"/>
          <cell r="K5405"/>
          <cell r="L5405"/>
          <cell r="M5405"/>
          <cell r="N5405"/>
          <cell r="O5405"/>
          <cell r="P5405"/>
          <cell r="Q5405"/>
          <cell r="R5405"/>
          <cell r="S5405"/>
          <cell r="T5405"/>
          <cell r="U5405"/>
          <cell r="V5405"/>
          <cell r="W5405"/>
          <cell r="X5405"/>
          <cell r="Y5405" t="str">
            <v xml:space="preserve"> </v>
          </cell>
        </row>
        <row r="5406"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  <cell r="V5406"/>
          <cell r="W5406"/>
          <cell r="X5406"/>
          <cell r="Y5406" t="str">
            <v xml:space="preserve"> </v>
          </cell>
        </row>
        <row r="5407">
          <cell r="C5407"/>
          <cell r="D5407"/>
          <cell r="E5407"/>
          <cell r="F5407"/>
          <cell r="G5407"/>
          <cell r="H5407"/>
          <cell r="I5407"/>
          <cell r="J5407"/>
          <cell r="K5407"/>
          <cell r="L5407"/>
          <cell r="M5407"/>
          <cell r="N5407"/>
          <cell r="O5407"/>
          <cell r="P5407"/>
          <cell r="Q5407"/>
          <cell r="R5407"/>
          <cell r="S5407"/>
          <cell r="T5407"/>
          <cell r="U5407"/>
          <cell r="V5407"/>
          <cell r="W5407"/>
          <cell r="X5407"/>
          <cell r="Y5407" t="str">
            <v xml:space="preserve"> </v>
          </cell>
        </row>
        <row r="5408">
          <cell r="C5408"/>
          <cell r="D5408"/>
          <cell r="E5408"/>
          <cell r="F5408"/>
          <cell r="G5408"/>
          <cell r="H5408"/>
          <cell r="I5408"/>
          <cell r="J5408"/>
          <cell r="K5408"/>
          <cell r="L5408"/>
          <cell r="M5408"/>
          <cell r="N5408"/>
          <cell r="O5408"/>
          <cell r="P5408"/>
          <cell r="Q5408"/>
          <cell r="R5408"/>
          <cell r="S5408"/>
          <cell r="T5408"/>
          <cell r="U5408"/>
          <cell r="V5408"/>
          <cell r="W5408"/>
          <cell r="X5408"/>
          <cell r="Y5408" t="str">
            <v xml:space="preserve"> </v>
          </cell>
        </row>
        <row r="5409">
          <cell r="C5409"/>
          <cell r="D5409"/>
          <cell r="E5409"/>
          <cell r="F5409"/>
          <cell r="G5409"/>
          <cell r="H5409"/>
          <cell r="I5409"/>
          <cell r="J5409"/>
          <cell r="K5409"/>
          <cell r="L5409"/>
          <cell r="M5409"/>
          <cell r="N5409"/>
          <cell r="O5409"/>
          <cell r="P5409"/>
          <cell r="Q5409"/>
          <cell r="R5409"/>
          <cell r="S5409"/>
          <cell r="T5409"/>
          <cell r="U5409"/>
          <cell r="V5409"/>
          <cell r="W5409"/>
          <cell r="X5409"/>
          <cell r="Y5409" t="str">
            <v xml:space="preserve"> </v>
          </cell>
        </row>
        <row r="5410">
          <cell r="C5410"/>
          <cell r="D5410"/>
          <cell r="E5410"/>
          <cell r="F5410"/>
          <cell r="G5410"/>
          <cell r="H5410"/>
          <cell r="I5410"/>
          <cell r="J5410"/>
          <cell r="K5410"/>
          <cell r="L5410"/>
          <cell r="M5410"/>
          <cell r="N5410"/>
          <cell r="O5410"/>
          <cell r="P5410"/>
          <cell r="Q5410"/>
          <cell r="R5410"/>
          <cell r="S5410"/>
          <cell r="T5410"/>
          <cell r="U5410"/>
          <cell r="V5410"/>
          <cell r="W5410"/>
          <cell r="X5410"/>
          <cell r="Y5410" t="str">
            <v xml:space="preserve"> </v>
          </cell>
        </row>
        <row r="5411">
          <cell r="C5411"/>
          <cell r="D5411"/>
          <cell r="E5411"/>
          <cell r="F5411"/>
          <cell r="G5411"/>
          <cell r="H5411"/>
          <cell r="I5411"/>
          <cell r="J5411"/>
          <cell r="K5411"/>
          <cell r="L5411"/>
          <cell r="M5411"/>
          <cell r="N5411"/>
          <cell r="O5411"/>
          <cell r="P5411"/>
          <cell r="Q5411"/>
          <cell r="R5411"/>
          <cell r="S5411"/>
          <cell r="T5411"/>
          <cell r="U5411"/>
          <cell r="V5411"/>
          <cell r="W5411"/>
          <cell r="X5411"/>
          <cell r="Y5411" t="str">
            <v xml:space="preserve"> </v>
          </cell>
        </row>
        <row r="5412">
          <cell r="C5412"/>
          <cell r="D5412"/>
          <cell r="E5412"/>
          <cell r="F5412"/>
          <cell r="G5412"/>
          <cell r="H5412"/>
          <cell r="I5412"/>
          <cell r="J5412"/>
          <cell r="K5412"/>
          <cell r="L5412"/>
          <cell r="M5412"/>
          <cell r="N5412"/>
          <cell r="O5412"/>
          <cell r="P5412"/>
          <cell r="Q5412"/>
          <cell r="R5412"/>
          <cell r="S5412"/>
          <cell r="T5412"/>
          <cell r="U5412"/>
          <cell r="V5412"/>
          <cell r="W5412"/>
          <cell r="X5412"/>
          <cell r="Y5412" t="str">
            <v xml:space="preserve"> </v>
          </cell>
        </row>
        <row r="5413">
          <cell r="C5413"/>
          <cell r="D5413"/>
          <cell r="E5413"/>
          <cell r="F5413"/>
          <cell r="G5413"/>
          <cell r="H5413"/>
          <cell r="I5413"/>
          <cell r="J5413"/>
          <cell r="K5413"/>
          <cell r="L5413"/>
          <cell r="M5413"/>
          <cell r="N5413"/>
          <cell r="O5413"/>
          <cell r="P5413"/>
          <cell r="Q5413"/>
          <cell r="R5413"/>
          <cell r="S5413"/>
          <cell r="T5413"/>
          <cell r="U5413"/>
          <cell r="V5413"/>
          <cell r="W5413"/>
          <cell r="X5413"/>
          <cell r="Y5413" t="str">
            <v xml:space="preserve"> </v>
          </cell>
        </row>
        <row r="5414">
          <cell r="C5414"/>
          <cell r="D5414"/>
          <cell r="E5414"/>
          <cell r="F5414"/>
          <cell r="G5414"/>
          <cell r="H5414"/>
          <cell r="I5414"/>
          <cell r="J5414"/>
          <cell r="K5414"/>
          <cell r="L5414"/>
          <cell r="M5414"/>
          <cell r="N5414"/>
          <cell r="O5414"/>
          <cell r="P5414"/>
          <cell r="Q5414"/>
          <cell r="R5414"/>
          <cell r="S5414"/>
          <cell r="T5414"/>
          <cell r="U5414"/>
          <cell r="V5414"/>
          <cell r="W5414"/>
          <cell r="X5414"/>
          <cell r="Y5414" t="str">
            <v xml:space="preserve"> </v>
          </cell>
        </row>
        <row r="5415">
          <cell r="C5415"/>
          <cell r="D5415"/>
          <cell r="E5415"/>
          <cell r="F5415"/>
          <cell r="G5415"/>
          <cell r="H5415"/>
          <cell r="I5415"/>
          <cell r="J5415"/>
          <cell r="K5415"/>
          <cell r="L5415"/>
          <cell r="M5415"/>
          <cell r="N5415"/>
          <cell r="O5415"/>
          <cell r="P5415"/>
          <cell r="Q5415"/>
          <cell r="R5415"/>
          <cell r="S5415"/>
          <cell r="T5415"/>
          <cell r="U5415"/>
          <cell r="V5415"/>
          <cell r="W5415"/>
          <cell r="X5415"/>
          <cell r="Y5415" t="str">
            <v xml:space="preserve"> </v>
          </cell>
        </row>
        <row r="5416">
          <cell r="C5416"/>
          <cell r="D5416"/>
          <cell r="E5416"/>
          <cell r="F5416"/>
          <cell r="G5416"/>
          <cell r="H5416"/>
          <cell r="I5416"/>
          <cell r="J5416"/>
          <cell r="K5416"/>
          <cell r="L5416"/>
          <cell r="M5416"/>
          <cell r="N5416"/>
          <cell r="O5416"/>
          <cell r="P5416"/>
          <cell r="Q5416"/>
          <cell r="R5416"/>
          <cell r="S5416"/>
          <cell r="T5416"/>
          <cell r="U5416"/>
          <cell r="V5416"/>
          <cell r="W5416"/>
          <cell r="X5416"/>
          <cell r="Y5416" t="str">
            <v xml:space="preserve"> </v>
          </cell>
        </row>
        <row r="5417">
          <cell r="C5417"/>
          <cell r="D5417"/>
          <cell r="E5417"/>
          <cell r="F5417"/>
          <cell r="G5417"/>
          <cell r="H5417"/>
          <cell r="I5417"/>
          <cell r="J5417"/>
          <cell r="K5417"/>
          <cell r="L5417"/>
          <cell r="M5417"/>
          <cell r="N5417"/>
          <cell r="O5417"/>
          <cell r="P5417"/>
          <cell r="Q5417"/>
          <cell r="R5417"/>
          <cell r="S5417"/>
          <cell r="T5417"/>
          <cell r="U5417"/>
          <cell r="V5417"/>
          <cell r="W5417"/>
          <cell r="X5417"/>
          <cell r="Y5417" t="str">
            <v xml:space="preserve"> </v>
          </cell>
        </row>
        <row r="5418">
          <cell r="C5418"/>
          <cell r="D5418"/>
          <cell r="E5418"/>
          <cell r="F5418"/>
          <cell r="G5418"/>
          <cell r="H5418"/>
          <cell r="I5418"/>
          <cell r="J5418"/>
          <cell r="K5418"/>
          <cell r="L5418"/>
          <cell r="M5418"/>
          <cell r="N5418"/>
          <cell r="O5418"/>
          <cell r="P5418"/>
          <cell r="Q5418"/>
          <cell r="R5418"/>
          <cell r="S5418"/>
          <cell r="T5418"/>
          <cell r="U5418"/>
          <cell r="V5418"/>
          <cell r="W5418"/>
          <cell r="X5418"/>
          <cell r="Y5418" t="str">
            <v xml:space="preserve"> </v>
          </cell>
        </row>
        <row r="5419">
          <cell r="C5419"/>
          <cell r="D5419"/>
          <cell r="E5419"/>
          <cell r="F5419"/>
          <cell r="G5419"/>
          <cell r="H5419"/>
          <cell r="I5419"/>
          <cell r="J5419"/>
          <cell r="K5419"/>
          <cell r="L5419"/>
          <cell r="M5419"/>
          <cell r="N5419"/>
          <cell r="O5419"/>
          <cell r="P5419"/>
          <cell r="Q5419"/>
          <cell r="R5419"/>
          <cell r="S5419"/>
          <cell r="T5419"/>
          <cell r="U5419"/>
          <cell r="V5419"/>
          <cell r="W5419"/>
          <cell r="X5419"/>
          <cell r="Y5419" t="str">
            <v xml:space="preserve"> </v>
          </cell>
        </row>
        <row r="5420">
          <cell r="C5420"/>
          <cell r="D5420"/>
          <cell r="E5420"/>
          <cell r="F5420"/>
          <cell r="G5420"/>
          <cell r="H5420"/>
          <cell r="I5420"/>
          <cell r="J5420"/>
          <cell r="K5420"/>
          <cell r="L5420"/>
          <cell r="M5420"/>
          <cell r="N5420"/>
          <cell r="O5420"/>
          <cell r="P5420"/>
          <cell r="Q5420"/>
          <cell r="R5420"/>
          <cell r="S5420"/>
          <cell r="T5420"/>
          <cell r="U5420"/>
          <cell r="V5420"/>
          <cell r="W5420"/>
          <cell r="X5420"/>
          <cell r="Y5420" t="str">
            <v xml:space="preserve"> </v>
          </cell>
        </row>
        <row r="5421">
          <cell r="C5421"/>
          <cell r="D5421"/>
          <cell r="E5421"/>
          <cell r="F5421"/>
          <cell r="G5421"/>
          <cell r="H5421"/>
          <cell r="I5421"/>
          <cell r="J5421"/>
          <cell r="K5421"/>
          <cell r="L5421"/>
          <cell r="M5421"/>
          <cell r="N5421"/>
          <cell r="O5421"/>
          <cell r="P5421"/>
          <cell r="Q5421"/>
          <cell r="R5421"/>
          <cell r="S5421"/>
          <cell r="T5421"/>
          <cell r="U5421"/>
          <cell r="V5421"/>
          <cell r="W5421"/>
          <cell r="X5421"/>
          <cell r="Y5421" t="str">
            <v xml:space="preserve"> </v>
          </cell>
        </row>
        <row r="5422">
          <cell r="C5422"/>
          <cell r="D5422"/>
          <cell r="E5422"/>
          <cell r="F5422"/>
          <cell r="G5422"/>
          <cell r="H5422"/>
          <cell r="I5422"/>
          <cell r="J5422"/>
          <cell r="K5422"/>
          <cell r="L5422"/>
          <cell r="M5422"/>
          <cell r="N5422"/>
          <cell r="O5422"/>
          <cell r="P5422"/>
          <cell r="Q5422"/>
          <cell r="R5422"/>
          <cell r="S5422"/>
          <cell r="T5422"/>
          <cell r="U5422"/>
          <cell r="V5422"/>
          <cell r="W5422"/>
          <cell r="X5422"/>
          <cell r="Y5422" t="str">
            <v xml:space="preserve"> </v>
          </cell>
        </row>
        <row r="5423">
          <cell r="C5423"/>
          <cell r="D5423"/>
          <cell r="E5423"/>
          <cell r="F5423"/>
          <cell r="G5423"/>
          <cell r="H5423"/>
          <cell r="I5423"/>
          <cell r="J5423"/>
          <cell r="K5423"/>
          <cell r="L5423"/>
          <cell r="M5423"/>
          <cell r="N5423"/>
          <cell r="O5423"/>
          <cell r="P5423"/>
          <cell r="Q5423"/>
          <cell r="R5423"/>
          <cell r="S5423"/>
          <cell r="T5423"/>
          <cell r="U5423"/>
          <cell r="V5423"/>
          <cell r="W5423"/>
          <cell r="X5423"/>
          <cell r="Y5423" t="str">
            <v xml:space="preserve"> </v>
          </cell>
        </row>
        <row r="5424">
          <cell r="C5424"/>
          <cell r="D5424"/>
          <cell r="E5424"/>
          <cell r="F5424"/>
          <cell r="G5424"/>
          <cell r="H5424"/>
          <cell r="I5424"/>
          <cell r="J5424"/>
          <cell r="K5424"/>
          <cell r="L5424"/>
          <cell r="M5424"/>
          <cell r="N5424"/>
          <cell r="O5424"/>
          <cell r="P5424"/>
          <cell r="Q5424"/>
          <cell r="R5424"/>
          <cell r="S5424"/>
          <cell r="T5424"/>
          <cell r="U5424"/>
          <cell r="V5424"/>
          <cell r="W5424"/>
          <cell r="X5424"/>
          <cell r="Y5424" t="str">
            <v xml:space="preserve"> </v>
          </cell>
        </row>
        <row r="5425">
          <cell r="C5425"/>
          <cell r="D5425"/>
          <cell r="E5425"/>
          <cell r="F5425"/>
          <cell r="G5425"/>
          <cell r="H5425"/>
          <cell r="I5425"/>
          <cell r="J5425"/>
          <cell r="K5425"/>
          <cell r="L5425"/>
          <cell r="M5425"/>
          <cell r="N5425"/>
          <cell r="O5425"/>
          <cell r="P5425"/>
          <cell r="Q5425"/>
          <cell r="R5425"/>
          <cell r="S5425"/>
          <cell r="T5425"/>
          <cell r="U5425"/>
          <cell r="V5425"/>
          <cell r="W5425"/>
          <cell r="X5425"/>
          <cell r="Y5425" t="str">
            <v xml:space="preserve"> </v>
          </cell>
        </row>
        <row r="5426">
          <cell r="C5426"/>
          <cell r="D5426"/>
          <cell r="E5426"/>
          <cell r="F5426"/>
          <cell r="G5426"/>
          <cell r="H5426"/>
          <cell r="I5426"/>
          <cell r="J5426"/>
          <cell r="K5426"/>
          <cell r="L5426"/>
          <cell r="M5426"/>
          <cell r="N5426"/>
          <cell r="O5426"/>
          <cell r="P5426"/>
          <cell r="Q5426"/>
          <cell r="R5426"/>
          <cell r="S5426"/>
          <cell r="T5426"/>
          <cell r="U5426"/>
          <cell r="V5426"/>
          <cell r="W5426"/>
          <cell r="X5426"/>
          <cell r="Y5426" t="str">
            <v xml:space="preserve"> </v>
          </cell>
        </row>
        <row r="5427">
          <cell r="C5427"/>
          <cell r="D5427"/>
          <cell r="E5427"/>
          <cell r="F5427"/>
          <cell r="G5427"/>
          <cell r="H5427"/>
          <cell r="I5427"/>
          <cell r="J5427"/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  <cell r="U5427"/>
          <cell r="V5427"/>
          <cell r="W5427"/>
          <cell r="X5427"/>
          <cell r="Y5427" t="str">
            <v xml:space="preserve"> </v>
          </cell>
        </row>
        <row r="5428">
          <cell r="C5428"/>
          <cell r="D5428"/>
          <cell r="E5428"/>
          <cell r="F5428"/>
          <cell r="G5428"/>
          <cell r="H5428"/>
          <cell r="I5428"/>
          <cell r="J5428"/>
          <cell r="K5428"/>
          <cell r="L5428"/>
          <cell r="M5428"/>
          <cell r="N5428"/>
          <cell r="O5428"/>
          <cell r="P5428"/>
          <cell r="Q5428"/>
          <cell r="R5428"/>
          <cell r="S5428"/>
          <cell r="T5428"/>
          <cell r="U5428"/>
          <cell r="V5428"/>
          <cell r="W5428"/>
          <cell r="X5428"/>
          <cell r="Y5428" t="str">
            <v xml:space="preserve"> </v>
          </cell>
        </row>
        <row r="5429">
          <cell r="C5429"/>
          <cell r="D5429"/>
          <cell r="E5429"/>
          <cell r="F5429"/>
          <cell r="G5429"/>
          <cell r="H5429"/>
          <cell r="I5429"/>
          <cell r="J5429"/>
          <cell r="K5429"/>
          <cell r="L5429"/>
          <cell r="M5429"/>
          <cell r="N5429"/>
          <cell r="O5429"/>
          <cell r="P5429"/>
          <cell r="Q5429"/>
          <cell r="R5429"/>
          <cell r="S5429"/>
          <cell r="T5429"/>
          <cell r="U5429"/>
          <cell r="V5429"/>
          <cell r="W5429"/>
          <cell r="X5429"/>
          <cell r="Y5429" t="str">
            <v xml:space="preserve"> </v>
          </cell>
        </row>
        <row r="5430">
          <cell r="C5430"/>
          <cell r="D5430"/>
          <cell r="E5430"/>
          <cell r="F5430"/>
          <cell r="G5430"/>
          <cell r="H5430"/>
          <cell r="I5430"/>
          <cell r="J5430"/>
          <cell r="K5430"/>
          <cell r="L5430"/>
          <cell r="M5430"/>
          <cell r="N5430"/>
          <cell r="O5430"/>
          <cell r="P5430"/>
          <cell r="Q5430"/>
          <cell r="R5430"/>
          <cell r="S5430"/>
          <cell r="T5430"/>
          <cell r="U5430"/>
          <cell r="V5430"/>
          <cell r="W5430"/>
          <cell r="X5430"/>
          <cell r="Y5430" t="str">
            <v xml:space="preserve"> </v>
          </cell>
        </row>
        <row r="5431">
          <cell r="C5431"/>
          <cell r="D5431"/>
          <cell r="E5431"/>
          <cell r="F5431"/>
          <cell r="G5431"/>
          <cell r="H5431"/>
          <cell r="I5431"/>
          <cell r="J5431"/>
          <cell r="K5431"/>
          <cell r="L5431"/>
          <cell r="M5431"/>
          <cell r="N5431"/>
          <cell r="O5431"/>
          <cell r="P5431"/>
          <cell r="Q5431"/>
          <cell r="R5431"/>
          <cell r="S5431"/>
          <cell r="T5431"/>
          <cell r="U5431"/>
          <cell r="V5431"/>
          <cell r="W5431"/>
          <cell r="X5431"/>
          <cell r="Y5431" t="str">
            <v xml:space="preserve"> </v>
          </cell>
        </row>
        <row r="5432">
          <cell r="C5432"/>
          <cell r="D5432"/>
          <cell r="E5432"/>
          <cell r="F5432"/>
          <cell r="G5432"/>
          <cell r="H5432"/>
          <cell r="I5432"/>
          <cell r="J5432"/>
          <cell r="K5432"/>
          <cell r="L5432"/>
          <cell r="M5432"/>
          <cell r="N5432"/>
          <cell r="O5432"/>
          <cell r="P5432"/>
          <cell r="Q5432"/>
          <cell r="R5432"/>
          <cell r="S5432"/>
          <cell r="T5432"/>
          <cell r="U5432"/>
          <cell r="V5432"/>
          <cell r="W5432"/>
          <cell r="X5432"/>
          <cell r="Y5432" t="str">
            <v xml:space="preserve"> </v>
          </cell>
        </row>
        <row r="5433">
          <cell r="C5433"/>
          <cell r="D5433"/>
          <cell r="E5433"/>
          <cell r="F5433"/>
          <cell r="G5433"/>
          <cell r="H5433"/>
          <cell r="I5433"/>
          <cell r="J5433"/>
          <cell r="K5433"/>
          <cell r="L5433"/>
          <cell r="M5433"/>
          <cell r="N5433"/>
          <cell r="O5433"/>
          <cell r="P5433"/>
          <cell r="Q5433"/>
          <cell r="R5433"/>
          <cell r="S5433"/>
          <cell r="T5433"/>
          <cell r="U5433"/>
          <cell r="V5433"/>
          <cell r="W5433"/>
          <cell r="X5433"/>
          <cell r="Y5433" t="str">
            <v xml:space="preserve"> </v>
          </cell>
        </row>
        <row r="5434">
          <cell r="C5434"/>
          <cell r="D5434"/>
          <cell r="E5434"/>
          <cell r="F5434"/>
          <cell r="G5434"/>
          <cell r="H5434"/>
          <cell r="I5434"/>
          <cell r="J5434"/>
          <cell r="K5434"/>
          <cell r="L5434"/>
          <cell r="M5434"/>
          <cell r="N5434"/>
          <cell r="O5434"/>
          <cell r="P5434"/>
          <cell r="Q5434"/>
          <cell r="R5434"/>
          <cell r="S5434"/>
          <cell r="T5434"/>
          <cell r="U5434"/>
          <cell r="V5434"/>
          <cell r="W5434"/>
          <cell r="X5434"/>
          <cell r="Y5434" t="str">
            <v xml:space="preserve"> </v>
          </cell>
        </row>
        <row r="5435">
          <cell r="C5435"/>
          <cell r="D5435"/>
          <cell r="E5435"/>
          <cell r="F5435"/>
          <cell r="G5435"/>
          <cell r="H5435"/>
          <cell r="I5435"/>
          <cell r="J5435"/>
          <cell r="K5435"/>
          <cell r="L5435"/>
          <cell r="M5435"/>
          <cell r="N5435"/>
          <cell r="O5435"/>
          <cell r="P5435"/>
          <cell r="Q5435"/>
          <cell r="R5435"/>
          <cell r="S5435"/>
          <cell r="T5435"/>
          <cell r="U5435"/>
          <cell r="V5435"/>
          <cell r="W5435"/>
          <cell r="X5435"/>
          <cell r="Y5435" t="str">
            <v xml:space="preserve"> </v>
          </cell>
        </row>
        <row r="5436">
          <cell r="C5436"/>
          <cell r="D5436"/>
          <cell r="E5436"/>
          <cell r="F5436"/>
          <cell r="G5436"/>
          <cell r="H5436"/>
          <cell r="I5436"/>
          <cell r="J5436"/>
          <cell r="K5436"/>
          <cell r="L5436"/>
          <cell r="M5436"/>
          <cell r="N5436"/>
          <cell r="O5436"/>
          <cell r="P5436"/>
          <cell r="Q5436"/>
          <cell r="R5436"/>
          <cell r="S5436"/>
          <cell r="T5436"/>
          <cell r="U5436"/>
          <cell r="V5436"/>
          <cell r="W5436"/>
          <cell r="X5436"/>
          <cell r="Y5436" t="str">
            <v xml:space="preserve"> </v>
          </cell>
        </row>
        <row r="5437">
          <cell r="C5437"/>
          <cell r="D5437"/>
          <cell r="E5437"/>
          <cell r="F5437"/>
          <cell r="G5437"/>
          <cell r="H5437"/>
          <cell r="I5437"/>
          <cell r="J5437"/>
          <cell r="K5437"/>
          <cell r="L5437"/>
          <cell r="M5437"/>
          <cell r="N5437"/>
          <cell r="O5437"/>
          <cell r="P5437"/>
          <cell r="Q5437"/>
          <cell r="R5437"/>
          <cell r="S5437"/>
          <cell r="T5437"/>
          <cell r="U5437"/>
          <cell r="V5437"/>
          <cell r="W5437"/>
          <cell r="X5437"/>
          <cell r="Y5437" t="str">
            <v xml:space="preserve"> </v>
          </cell>
        </row>
        <row r="5438">
          <cell r="C5438"/>
          <cell r="D5438"/>
          <cell r="E5438"/>
          <cell r="F5438"/>
          <cell r="G5438"/>
          <cell r="H5438"/>
          <cell r="I5438"/>
          <cell r="J5438"/>
          <cell r="K5438"/>
          <cell r="L5438"/>
          <cell r="M5438"/>
          <cell r="N5438"/>
          <cell r="O5438"/>
          <cell r="P5438"/>
          <cell r="Q5438"/>
          <cell r="R5438"/>
          <cell r="S5438"/>
          <cell r="T5438"/>
          <cell r="U5438"/>
          <cell r="V5438"/>
          <cell r="W5438"/>
          <cell r="X5438"/>
          <cell r="Y5438" t="str">
            <v xml:space="preserve"> </v>
          </cell>
        </row>
        <row r="5439">
          <cell r="C5439"/>
          <cell r="D5439"/>
          <cell r="E5439"/>
          <cell r="F5439"/>
          <cell r="G5439"/>
          <cell r="H5439"/>
          <cell r="I5439"/>
          <cell r="J5439"/>
          <cell r="K5439"/>
          <cell r="L5439"/>
          <cell r="M5439"/>
          <cell r="N5439"/>
          <cell r="O5439"/>
          <cell r="P5439"/>
          <cell r="Q5439"/>
          <cell r="R5439"/>
          <cell r="S5439"/>
          <cell r="T5439"/>
          <cell r="U5439"/>
          <cell r="V5439"/>
          <cell r="W5439"/>
          <cell r="X5439"/>
          <cell r="Y5439" t="str">
            <v xml:space="preserve"> </v>
          </cell>
        </row>
        <row r="5440">
          <cell r="C5440"/>
          <cell r="D5440"/>
          <cell r="E5440"/>
          <cell r="F5440"/>
          <cell r="G5440"/>
          <cell r="H5440"/>
          <cell r="I5440"/>
          <cell r="J5440"/>
          <cell r="K5440"/>
          <cell r="L5440"/>
          <cell r="M5440"/>
          <cell r="N5440"/>
          <cell r="O5440"/>
          <cell r="P5440"/>
          <cell r="Q5440"/>
          <cell r="R5440"/>
          <cell r="S5440"/>
          <cell r="T5440"/>
          <cell r="U5440"/>
          <cell r="V5440"/>
          <cell r="W5440"/>
          <cell r="X5440"/>
          <cell r="Y5440" t="str">
            <v xml:space="preserve"> </v>
          </cell>
        </row>
        <row r="5441">
          <cell r="C5441"/>
          <cell r="D5441"/>
          <cell r="E5441"/>
          <cell r="F5441"/>
          <cell r="G5441"/>
          <cell r="H5441"/>
          <cell r="I5441"/>
          <cell r="J5441"/>
          <cell r="K5441"/>
          <cell r="L5441"/>
          <cell r="M5441"/>
          <cell r="N5441"/>
          <cell r="O5441"/>
          <cell r="P5441"/>
          <cell r="Q5441"/>
          <cell r="R5441"/>
          <cell r="S5441"/>
          <cell r="T5441"/>
          <cell r="U5441"/>
          <cell r="V5441"/>
          <cell r="W5441"/>
          <cell r="X5441"/>
          <cell r="Y5441" t="str">
            <v xml:space="preserve"> </v>
          </cell>
        </row>
        <row r="5442">
          <cell r="C5442"/>
          <cell r="D5442"/>
          <cell r="E5442"/>
          <cell r="F5442"/>
          <cell r="G5442"/>
          <cell r="H5442"/>
          <cell r="I5442"/>
          <cell r="J5442"/>
          <cell r="K5442"/>
          <cell r="L5442"/>
          <cell r="M5442"/>
          <cell r="N5442"/>
          <cell r="O5442"/>
          <cell r="P5442"/>
          <cell r="Q5442"/>
          <cell r="R5442"/>
          <cell r="S5442"/>
          <cell r="T5442"/>
          <cell r="U5442"/>
          <cell r="V5442"/>
          <cell r="W5442"/>
          <cell r="X5442"/>
          <cell r="Y5442" t="str">
            <v xml:space="preserve"> </v>
          </cell>
        </row>
        <row r="5443">
          <cell r="C5443"/>
          <cell r="D5443"/>
          <cell r="E5443"/>
          <cell r="F5443"/>
          <cell r="G5443"/>
          <cell r="H5443"/>
          <cell r="I5443"/>
          <cell r="J5443"/>
          <cell r="K5443"/>
          <cell r="L5443"/>
          <cell r="M5443"/>
          <cell r="N5443"/>
          <cell r="O5443"/>
          <cell r="P5443"/>
          <cell r="Q5443"/>
          <cell r="R5443"/>
          <cell r="S5443"/>
          <cell r="T5443"/>
          <cell r="U5443"/>
          <cell r="V5443"/>
          <cell r="W5443"/>
          <cell r="X5443"/>
          <cell r="Y5443" t="str">
            <v xml:space="preserve"> </v>
          </cell>
        </row>
        <row r="5444">
          <cell r="C5444"/>
          <cell r="D5444"/>
          <cell r="E5444"/>
          <cell r="F5444"/>
          <cell r="G5444"/>
          <cell r="H5444"/>
          <cell r="I5444"/>
          <cell r="J5444"/>
          <cell r="K5444"/>
          <cell r="L5444"/>
          <cell r="M5444"/>
          <cell r="N5444"/>
          <cell r="O5444"/>
          <cell r="P5444"/>
          <cell r="Q5444"/>
          <cell r="R5444"/>
          <cell r="S5444"/>
          <cell r="T5444"/>
          <cell r="U5444"/>
          <cell r="V5444"/>
          <cell r="W5444"/>
          <cell r="X5444"/>
          <cell r="Y5444" t="str">
            <v xml:space="preserve"> </v>
          </cell>
        </row>
        <row r="5445">
          <cell r="C5445"/>
          <cell r="D5445"/>
          <cell r="E5445"/>
          <cell r="F5445"/>
          <cell r="G5445"/>
          <cell r="H5445"/>
          <cell r="I5445"/>
          <cell r="J5445"/>
          <cell r="K5445"/>
          <cell r="L5445"/>
          <cell r="M5445"/>
          <cell r="N5445"/>
          <cell r="O5445"/>
          <cell r="P5445"/>
          <cell r="Q5445"/>
          <cell r="R5445"/>
          <cell r="S5445"/>
          <cell r="T5445"/>
          <cell r="U5445"/>
          <cell r="V5445"/>
          <cell r="W5445"/>
          <cell r="X5445"/>
          <cell r="Y5445" t="str">
            <v xml:space="preserve"> </v>
          </cell>
        </row>
        <row r="5446">
          <cell r="C5446"/>
          <cell r="D5446"/>
          <cell r="E5446"/>
          <cell r="F5446"/>
          <cell r="G5446"/>
          <cell r="H5446"/>
          <cell r="I5446"/>
          <cell r="J5446"/>
          <cell r="K5446"/>
          <cell r="L5446"/>
          <cell r="M5446"/>
          <cell r="N5446"/>
          <cell r="O5446"/>
          <cell r="P5446"/>
          <cell r="Q5446"/>
          <cell r="R5446"/>
          <cell r="S5446"/>
          <cell r="T5446"/>
          <cell r="U5446"/>
          <cell r="V5446"/>
          <cell r="W5446"/>
          <cell r="X5446"/>
          <cell r="Y5446" t="str">
            <v xml:space="preserve"> </v>
          </cell>
        </row>
        <row r="5447">
          <cell r="C5447"/>
          <cell r="D5447"/>
          <cell r="E5447"/>
          <cell r="F5447"/>
          <cell r="G5447"/>
          <cell r="H5447"/>
          <cell r="I5447"/>
          <cell r="J5447"/>
          <cell r="K5447"/>
          <cell r="L5447"/>
          <cell r="M5447"/>
          <cell r="N5447"/>
          <cell r="O5447"/>
          <cell r="P5447"/>
          <cell r="Q5447"/>
          <cell r="R5447"/>
          <cell r="S5447"/>
          <cell r="T5447"/>
          <cell r="U5447"/>
          <cell r="V5447"/>
          <cell r="W5447"/>
          <cell r="X5447"/>
          <cell r="Y5447" t="str">
            <v xml:space="preserve"> </v>
          </cell>
        </row>
        <row r="5448">
          <cell r="C5448"/>
          <cell r="D5448"/>
          <cell r="E5448"/>
          <cell r="F5448"/>
          <cell r="G5448"/>
          <cell r="H5448"/>
          <cell r="I5448"/>
          <cell r="J5448"/>
          <cell r="K5448"/>
          <cell r="L5448"/>
          <cell r="M5448"/>
          <cell r="N5448"/>
          <cell r="O5448"/>
          <cell r="P5448"/>
          <cell r="Q5448"/>
          <cell r="R5448"/>
          <cell r="S5448"/>
          <cell r="T5448"/>
          <cell r="U5448"/>
          <cell r="V5448"/>
          <cell r="W5448"/>
          <cell r="X5448"/>
          <cell r="Y5448" t="str">
            <v xml:space="preserve"> </v>
          </cell>
        </row>
        <row r="5449">
          <cell r="C5449"/>
          <cell r="D5449"/>
          <cell r="E5449"/>
          <cell r="F5449"/>
          <cell r="G5449"/>
          <cell r="H5449"/>
          <cell r="I5449"/>
          <cell r="J5449"/>
          <cell r="K5449"/>
          <cell r="L5449"/>
          <cell r="M5449"/>
          <cell r="N5449"/>
          <cell r="O5449"/>
          <cell r="P5449"/>
          <cell r="Q5449"/>
          <cell r="R5449"/>
          <cell r="S5449"/>
          <cell r="T5449"/>
          <cell r="U5449"/>
          <cell r="V5449"/>
          <cell r="W5449"/>
          <cell r="X5449"/>
          <cell r="Y5449" t="str">
            <v xml:space="preserve"> </v>
          </cell>
        </row>
        <row r="5450">
          <cell r="C5450"/>
          <cell r="D5450"/>
          <cell r="E5450"/>
          <cell r="F5450"/>
          <cell r="G5450"/>
          <cell r="H5450"/>
          <cell r="I5450"/>
          <cell r="J5450"/>
          <cell r="K5450"/>
          <cell r="L5450"/>
          <cell r="M5450"/>
          <cell r="N5450"/>
          <cell r="O5450"/>
          <cell r="P5450"/>
          <cell r="Q5450"/>
          <cell r="R5450"/>
          <cell r="S5450"/>
          <cell r="T5450"/>
          <cell r="U5450"/>
          <cell r="V5450"/>
          <cell r="W5450"/>
          <cell r="X5450"/>
          <cell r="Y5450" t="str">
            <v xml:space="preserve"> </v>
          </cell>
        </row>
        <row r="5451">
          <cell r="C5451"/>
          <cell r="D5451"/>
          <cell r="E5451"/>
          <cell r="F5451"/>
          <cell r="G5451"/>
          <cell r="H5451"/>
          <cell r="I5451"/>
          <cell r="J5451"/>
          <cell r="K5451"/>
          <cell r="L5451"/>
          <cell r="M5451"/>
          <cell r="N5451"/>
          <cell r="O5451"/>
          <cell r="P5451"/>
          <cell r="Q5451"/>
          <cell r="R5451"/>
          <cell r="S5451"/>
          <cell r="T5451"/>
          <cell r="U5451"/>
          <cell r="V5451"/>
          <cell r="W5451"/>
          <cell r="X5451"/>
          <cell r="Y5451" t="str">
            <v xml:space="preserve"> </v>
          </cell>
        </row>
        <row r="5452">
          <cell r="C5452"/>
          <cell r="D5452"/>
          <cell r="E5452"/>
          <cell r="F5452"/>
          <cell r="G5452"/>
          <cell r="H5452"/>
          <cell r="I5452"/>
          <cell r="J5452"/>
          <cell r="K5452"/>
          <cell r="L5452"/>
          <cell r="M5452"/>
          <cell r="N5452"/>
          <cell r="O5452"/>
          <cell r="P5452"/>
          <cell r="Q5452"/>
          <cell r="R5452"/>
          <cell r="S5452"/>
          <cell r="T5452"/>
          <cell r="U5452"/>
          <cell r="V5452"/>
          <cell r="W5452"/>
          <cell r="X5452"/>
          <cell r="Y5452" t="str">
            <v xml:space="preserve"> </v>
          </cell>
        </row>
        <row r="5453">
          <cell r="C5453"/>
          <cell r="D5453"/>
          <cell r="E5453"/>
          <cell r="F5453"/>
          <cell r="G5453"/>
          <cell r="H5453"/>
          <cell r="I5453"/>
          <cell r="J5453"/>
          <cell r="K5453"/>
          <cell r="L5453"/>
          <cell r="M5453"/>
          <cell r="N5453"/>
          <cell r="O5453"/>
          <cell r="P5453"/>
          <cell r="Q5453"/>
          <cell r="R5453"/>
          <cell r="S5453"/>
          <cell r="T5453"/>
          <cell r="U5453"/>
          <cell r="V5453"/>
          <cell r="W5453"/>
          <cell r="X5453"/>
          <cell r="Y5453" t="str">
            <v xml:space="preserve"> </v>
          </cell>
        </row>
        <row r="5454">
          <cell r="C5454"/>
          <cell r="D5454"/>
          <cell r="E5454"/>
          <cell r="F5454"/>
          <cell r="G5454"/>
          <cell r="H5454"/>
          <cell r="I5454"/>
          <cell r="J5454"/>
          <cell r="K5454"/>
          <cell r="L5454"/>
          <cell r="M5454"/>
          <cell r="N5454"/>
          <cell r="O5454"/>
          <cell r="P5454"/>
          <cell r="Q5454"/>
          <cell r="R5454"/>
          <cell r="S5454"/>
          <cell r="T5454"/>
          <cell r="U5454"/>
          <cell r="V5454"/>
          <cell r="W5454"/>
          <cell r="X5454"/>
          <cell r="Y5454" t="str">
            <v xml:space="preserve"> </v>
          </cell>
        </row>
        <row r="5455">
          <cell r="C5455"/>
          <cell r="D5455"/>
          <cell r="E5455"/>
          <cell r="F5455"/>
          <cell r="G5455"/>
          <cell r="H5455"/>
          <cell r="I5455"/>
          <cell r="J5455"/>
          <cell r="K5455"/>
          <cell r="L5455"/>
          <cell r="M5455"/>
          <cell r="N5455"/>
          <cell r="O5455"/>
          <cell r="P5455"/>
          <cell r="Q5455"/>
          <cell r="R5455"/>
          <cell r="S5455"/>
          <cell r="T5455"/>
          <cell r="U5455"/>
          <cell r="V5455"/>
          <cell r="W5455"/>
          <cell r="X5455"/>
          <cell r="Y5455" t="str">
            <v xml:space="preserve"> </v>
          </cell>
        </row>
        <row r="5456">
          <cell r="C5456"/>
          <cell r="D5456"/>
          <cell r="E5456"/>
          <cell r="F5456"/>
          <cell r="G5456"/>
          <cell r="H5456"/>
          <cell r="I5456"/>
          <cell r="J5456"/>
          <cell r="K5456"/>
          <cell r="L5456"/>
          <cell r="M5456"/>
          <cell r="N5456"/>
          <cell r="O5456"/>
          <cell r="P5456"/>
          <cell r="Q5456"/>
          <cell r="R5456"/>
          <cell r="S5456"/>
          <cell r="T5456"/>
          <cell r="U5456"/>
          <cell r="V5456"/>
          <cell r="W5456"/>
          <cell r="X5456"/>
          <cell r="Y5456" t="str">
            <v xml:space="preserve"> </v>
          </cell>
        </row>
        <row r="5457">
          <cell r="C5457"/>
          <cell r="D5457"/>
          <cell r="E5457"/>
          <cell r="F5457"/>
          <cell r="G5457"/>
          <cell r="H5457"/>
          <cell r="I5457"/>
          <cell r="J5457"/>
          <cell r="K5457"/>
          <cell r="L5457"/>
          <cell r="M5457"/>
          <cell r="N5457"/>
          <cell r="O5457"/>
          <cell r="P5457"/>
          <cell r="Q5457"/>
          <cell r="R5457"/>
          <cell r="S5457"/>
          <cell r="T5457"/>
          <cell r="U5457"/>
          <cell r="V5457"/>
          <cell r="W5457"/>
          <cell r="X5457"/>
          <cell r="Y5457" t="str">
            <v xml:space="preserve"> </v>
          </cell>
        </row>
        <row r="5458">
          <cell r="C5458"/>
          <cell r="D5458"/>
          <cell r="E5458"/>
          <cell r="F5458"/>
          <cell r="G5458"/>
          <cell r="H5458"/>
          <cell r="I5458"/>
          <cell r="J5458"/>
          <cell r="K5458"/>
          <cell r="L5458"/>
          <cell r="M5458"/>
          <cell r="N5458"/>
          <cell r="O5458"/>
          <cell r="P5458"/>
          <cell r="Q5458"/>
          <cell r="R5458"/>
          <cell r="S5458"/>
          <cell r="T5458"/>
          <cell r="U5458"/>
          <cell r="V5458"/>
          <cell r="W5458"/>
          <cell r="X5458"/>
          <cell r="Y5458" t="str">
            <v xml:space="preserve"> </v>
          </cell>
        </row>
        <row r="5459">
          <cell r="C5459"/>
          <cell r="D5459"/>
          <cell r="E5459"/>
          <cell r="F5459"/>
          <cell r="G5459"/>
          <cell r="H5459"/>
          <cell r="I5459"/>
          <cell r="J5459"/>
          <cell r="K5459"/>
          <cell r="L5459"/>
          <cell r="M5459"/>
          <cell r="N5459"/>
          <cell r="O5459"/>
          <cell r="P5459"/>
          <cell r="Q5459"/>
          <cell r="R5459"/>
          <cell r="S5459"/>
          <cell r="T5459"/>
          <cell r="U5459"/>
          <cell r="V5459"/>
          <cell r="W5459"/>
          <cell r="X5459"/>
          <cell r="Y5459" t="str">
            <v xml:space="preserve"> </v>
          </cell>
        </row>
        <row r="5460">
          <cell r="C5460"/>
          <cell r="D5460"/>
          <cell r="E5460"/>
          <cell r="F5460"/>
          <cell r="G5460"/>
          <cell r="H5460"/>
          <cell r="I5460"/>
          <cell r="J5460"/>
          <cell r="K5460"/>
          <cell r="L5460"/>
          <cell r="M5460"/>
          <cell r="N5460"/>
          <cell r="O5460"/>
          <cell r="P5460"/>
          <cell r="Q5460"/>
          <cell r="R5460"/>
          <cell r="S5460"/>
          <cell r="T5460"/>
          <cell r="U5460"/>
          <cell r="V5460"/>
          <cell r="W5460"/>
          <cell r="X5460"/>
          <cell r="Y5460" t="str">
            <v xml:space="preserve"> </v>
          </cell>
        </row>
        <row r="5461">
          <cell r="C5461"/>
          <cell r="D5461"/>
          <cell r="E5461"/>
          <cell r="F5461"/>
          <cell r="G5461"/>
          <cell r="H5461"/>
          <cell r="I5461"/>
          <cell r="J5461"/>
          <cell r="K5461"/>
          <cell r="L5461"/>
          <cell r="M5461"/>
          <cell r="N5461"/>
          <cell r="O5461"/>
          <cell r="P5461"/>
          <cell r="Q5461"/>
          <cell r="R5461"/>
          <cell r="S5461"/>
          <cell r="T5461"/>
          <cell r="U5461"/>
          <cell r="V5461"/>
          <cell r="W5461"/>
          <cell r="X5461"/>
          <cell r="Y5461" t="str">
            <v xml:space="preserve"> </v>
          </cell>
        </row>
        <row r="5462">
          <cell r="C5462"/>
          <cell r="D5462"/>
          <cell r="E5462"/>
          <cell r="F5462"/>
          <cell r="G5462"/>
          <cell r="H5462"/>
          <cell r="I5462"/>
          <cell r="J5462"/>
          <cell r="K5462"/>
          <cell r="L5462"/>
          <cell r="M5462"/>
          <cell r="N5462"/>
          <cell r="O5462"/>
          <cell r="P5462"/>
          <cell r="Q5462"/>
          <cell r="R5462"/>
          <cell r="S5462"/>
          <cell r="T5462"/>
          <cell r="U5462"/>
          <cell r="V5462"/>
          <cell r="W5462"/>
          <cell r="X5462"/>
          <cell r="Y5462" t="str">
            <v xml:space="preserve"> </v>
          </cell>
        </row>
        <row r="5463">
          <cell r="C5463"/>
          <cell r="D5463"/>
          <cell r="E5463"/>
          <cell r="F5463"/>
          <cell r="G5463"/>
          <cell r="H5463"/>
          <cell r="I5463"/>
          <cell r="J5463"/>
          <cell r="K5463"/>
          <cell r="L5463"/>
          <cell r="M5463"/>
          <cell r="N5463"/>
          <cell r="O5463"/>
          <cell r="P5463"/>
          <cell r="Q5463"/>
          <cell r="R5463"/>
          <cell r="S5463"/>
          <cell r="T5463"/>
          <cell r="U5463"/>
          <cell r="V5463"/>
          <cell r="W5463"/>
          <cell r="X5463"/>
          <cell r="Y5463" t="str">
            <v xml:space="preserve"> </v>
          </cell>
        </row>
        <row r="5464">
          <cell r="C5464"/>
          <cell r="D5464"/>
          <cell r="E5464"/>
          <cell r="F5464"/>
          <cell r="G5464"/>
          <cell r="H5464"/>
          <cell r="I5464"/>
          <cell r="J5464"/>
          <cell r="K5464"/>
          <cell r="L5464"/>
          <cell r="M5464"/>
          <cell r="N5464"/>
          <cell r="O5464"/>
          <cell r="P5464"/>
          <cell r="Q5464"/>
          <cell r="R5464"/>
          <cell r="S5464"/>
          <cell r="T5464"/>
          <cell r="U5464"/>
          <cell r="V5464"/>
          <cell r="W5464"/>
          <cell r="X5464"/>
          <cell r="Y5464" t="str">
            <v xml:space="preserve"> </v>
          </cell>
        </row>
        <row r="5465">
          <cell r="C5465"/>
          <cell r="D5465"/>
          <cell r="E5465"/>
          <cell r="F5465"/>
          <cell r="G5465"/>
          <cell r="H5465"/>
          <cell r="I5465"/>
          <cell r="J5465"/>
          <cell r="K5465"/>
          <cell r="L5465"/>
          <cell r="M5465"/>
          <cell r="N5465"/>
          <cell r="O5465"/>
          <cell r="P5465"/>
          <cell r="Q5465"/>
          <cell r="R5465"/>
          <cell r="S5465"/>
          <cell r="T5465"/>
          <cell r="U5465"/>
          <cell r="V5465"/>
          <cell r="W5465"/>
          <cell r="X5465"/>
          <cell r="Y5465" t="str">
            <v xml:space="preserve"> </v>
          </cell>
        </row>
        <row r="5466">
          <cell r="C5466"/>
          <cell r="D5466"/>
          <cell r="E5466"/>
          <cell r="F5466"/>
          <cell r="G5466"/>
          <cell r="H5466"/>
          <cell r="I5466"/>
          <cell r="J5466"/>
          <cell r="K5466"/>
          <cell r="L5466"/>
          <cell r="M5466"/>
          <cell r="N5466"/>
          <cell r="O5466"/>
          <cell r="P5466"/>
          <cell r="Q5466"/>
          <cell r="R5466"/>
          <cell r="S5466"/>
          <cell r="T5466"/>
          <cell r="U5466"/>
          <cell r="V5466"/>
          <cell r="W5466"/>
          <cell r="X5466"/>
          <cell r="Y5466" t="str">
            <v xml:space="preserve"> </v>
          </cell>
        </row>
        <row r="5467">
          <cell r="C5467"/>
          <cell r="D5467"/>
          <cell r="E5467"/>
          <cell r="F5467"/>
          <cell r="G5467"/>
          <cell r="H5467"/>
          <cell r="I5467"/>
          <cell r="J5467"/>
          <cell r="K5467"/>
          <cell r="L5467"/>
          <cell r="M5467"/>
          <cell r="N5467"/>
          <cell r="O5467"/>
          <cell r="P5467"/>
          <cell r="Q5467"/>
          <cell r="R5467"/>
          <cell r="S5467"/>
          <cell r="T5467"/>
          <cell r="U5467"/>
          <cell r="V5467"/>
          <cell r="W5467"/>
          <cell r="X5467"/>
          <cell r="Y5467" t="str">
            <v xml:space="preserve"> </v>
          </cell>
        </row>
        <row r="5468">
          <cell r="C5468"/>
          <cell r="D5468"/>
          <cell r="E5468"/>
          <cell r="F5468"/>
          <cell r="G5468"/>
          <cell r="H5468"/>
          <cell r="I5468"/>
          <cell r="J5468"/>
          <cell r="K5468"/>
          <cell r="L5468"/>
          <cell r="M5468"/>
          <cell r="N5468"/>
          <cell r="O5468"/>
          <cell r="P5468"/>
          <cell r="Q5468"/>
          <cell r="R5468"/>
          <cell r="S5468"/>
          <cell r="T5468"/>
          <cell r="U5468"/>
          <cell r="V5468"/>
          <cell r="W5468"/>
          <cell r="X5468"/>
          <cell r="Y5468" t="str">
            <v xml:space="preserve"> </v>
          </cell>
        </row>
        <row r="5469">
          <cell r="C5469"/>
          <cell r="D5469"/>
          <cell r="E5469"/>
          <cell r="F5469"/>
          <cell r="G5469"/>
          <cell r="H5469"/>
          <cell r="I5469"/>
          <cell r="J5469"/>
          <cell r="K5469"/>
          <cell r="L5469"/>
          <cell r="M5469"/>
          <cell r="N5469"/>
          <cell r="O5469"/>
          <cell r="P5469"/>
          <cell r="Q5469"/>
          <cell r="R5469"/>
          <cell r="S5469"/>
          <cell r="T5469"/>
          <cell r="U5469"/>
          <cell r="V5469"/>
          <cell r="W5469"/>
          <cell r="X5469"/>
          <cell r="Y5469" t="str">
            <v xml:space="preserve"> </v>
          </cell>
        </row>
        <row r="5470">
          <cell r="C5470"/>
          <cell r="D5470"/>
          <cell r="E5470"/>
          <cell r="F5470"/>
          <cell r="G5470"/>
          <cell r="H5470"/>
          <cell r="I5470"/>
          <cell r="J5470"/>
          <cell r="K5470"/>
          <cell r="L5470"/>
          <cell r="M5470"/>
          <cell r="N5470"/>
          <cell r="O5470"/>
          <cell r="P5470"/>
          <cell r="Q5470"/>
          <cell r="R5470"/>
          <cell r="S5470"/>
          <cell r="T5470"/>
          <cell r="U5470"/>
          <cell r="V5470"/>
          <cell r="W5470"/>
          <cell r="X5470"/>
          <cell r="Y5470" t="str">
            <v xml:space="preserve"> </v>
          </cell>
        </row>
        <row r="5471">
          <cell r="C5471"/>
          <cell r="D5471"/>
          <cell r="E5471"/>
          <cell r="F5471"/>
          <cell r="G5471"/>
          <cell r="H5471"/>
          <cell r="I5471"/>
          <cell r="J5471"/>
          <cell r="K5471"/>
          <cell r="L5471"/>
          <cell r="M5471"/>
          <cell r="N5471"/>
          <cell r="O5471"/>
          <cell r="P5471"/>
          <cell r="Q5471"/>
          <cell r="R5471"/>
          <cell r="S5471"/>
          <cell r="T5471"/>
          <cell r="U5471"/>
          <cell r="V5471"/>
          <cell r="W5471"/>
          <cell r="X5471"/>
          <cell r="Y5471" t="str">
            <v xml:space="preserve"> </v>
          </cell>
        </row>
        <row r="5472">
          <cell r="C5472"/>
          <cell r="D5472"/>
          <cell r="E5472"/>
          <cell r="F5472"/>
          <cell r="G5472"/>
          <cell r="H5472"/>
          <cell r="I5472"/>
          <cell r="J5472"/>
          <cell r="K5472"/>
          <cell r="L5472"/>
          <cell r="M5472"/>
          <cell r="N5472"/>
          <cell r="O5472"/>
          <cell r="P5472"/>
          <cell r="Q5472"/>
          <cell r="R5472"/>
          <cell r="S5472"/>
          <cell r="T5472"/>
          <cell r="U5472"/>
          <cell r="V5472"/>
          <cell r="W5472"/>
          <cell r="X5472"/>
          <cell r="Y5472" t="str">
            <v xml:space="preserve"> </v>
          </cell>
        </row>
        <row r="5473">
          <cell r="C5473"/>
          <cell r="D5473"/>
          <cell r="E5473"/>
          <cell r="F5473"/>
          <cell r="G5473"/>
          <cell r="H5473"/>
          <cell r="I5473"/>
          <cell r="J5473"/>
          <cell r="K5473"/>
          <cell r="L5473"/>
          <cell r="M5473"/>
          <cell r="N5473"/>
          <cell r="O5473"/>
          <cell r="P5473"/>
          <cell r="Q5473"/>
          <cell r="R5473"/>
          <cell r="S5473"/>
          <cell r="T5473"/>
          <cell r="U5473"/>
          <cell r="V5473"/>
          <cell r="W5473"/>
          <cell r="X5473"/>
          <cell r="Y5473" t="str">
            <v xml:space="preserve"> </v>
          </cell>
        </row>
        <row r="5474">
          <cell r="C5474"/>
          <cell r="D5474"/>
          <cell r="E5474"/>
          <cell r="F5474"/>
          <cell r="G5474"/>
          <cell r="H5474"/>
          <cell r="I5474"/>
          <cell r="J5474"/>
          <cell r="K5474"/>
          <cell r="L5474"/>
          <cell r="M5474"/>
          <cell r="N5474"/>
          <cell r="O5474"/>
          <cell r="P5474"/>
          <cell r="Q5474"/>
          <cell r="R5474"/>
          <cell r="S5474"/>
          <cell r="T5474"/>
          <cell r="U5474"/>
          <cell r="V5474"/>
          <cell r="W5474"/>
          <cell r="X5474"/>
          <cell r="Y5474" t="str">
            <v xml:space="preserve"> </v>
          </cell>
        </row>
        <row r="5475">
          <cell r="C5475"/>
          <cell r="D5475"/>
          <cell r="E5475"/>
          <cell r="F5475"/>
          <cell r="G5475"/>
          <cell r="H5475"/>
          <cell r="I5475"/>
          <cell r="J5475"/>
          <cell r="K5475"/>
          <cell r="L5475"/>
          <cell r="M5475"/>
          <cell r="N5475"/>
          <cell r="O5475"/>
          <cell r="P5475"/>
          <cell r="Q5475"/>
          <cell r="R5475"/>
          <cell r="S5475"/>
          <cell r="T5475"/>
          <cell r="U5475"/>
          <cell r="V5475"/>
          <cell r="W5475"/>
          <cell r="X5475"/>
          <cell r="Y5475" t="str">
            <v xml:space="preserve"> </v>
          </cell>
        </row>
        <row r="5476">
          <cell r="C5476"/>
          <cell r="D5476"/>
          <cell r="E5476"/>
          <cell r="F5476"/>
          <cell r="G5476"/>
          <cell r="H5476"/>
          <cell r="I5476"/>
          <cell r="J5476"/>
          <cell r="K5476"/>
          <cell r="L5476"/>
          <cell r="M5476"/>
          <cell r="N5476"/>
          <cell r="O5476"/>
          <cell r="P5476"/>
          <cell r="Q5476"/>
          <cell r="R5476"/>
          <cell r="S5476"/>
          <cell r="T5476"/>
          <cell r="U5476"/>
          <cell r="V5476"/>
          <cell r="W5476"/>
          <cell r="X5476"/>
          <cell r="Y5476" t="str">
            <v xml:space="preserve"> </v>
          </cell>
        </row>
        <row r="5477">
          <cell r="C5477"/>
          <cell r="D5477"/>
          <cell r="E5477"/>
          <cell r="F5477"/>
          <cell r="G5477"/>
          <cell r="H5477"/>
          <cell r="I5477"/>
          <cell r="J5477"/>
          <cell r="K5477"/>
          <cell r="L5477"/>
          <cell r="M5477"/>
          <cell r="N5477"/>
          <cell r="O5477"/>
          <cell r="P5477"/>
          <cell r="Q5477"/>
          <cell r="R5477"/>
          <cell r="S5477"/>
          <cell r="T5477"/>
          <cell r="U5477"/>
          <cell r="V5477"/>
          <cell r="W5477"/>
          <cell r="X5477"/>
          <cell r="Y5477" t="str">
            <v xml:space="preserve"> </v>
          </cell>
        </row>
        <row r="5478">
          <cell r="C5478"/>
          <cell r="D5478"/>
          <cell r="E5478"/>
          <cell r="F5478"/>
          <cell r="G5478"/>
          <cell r="H5478"/>
          <cell r="I5478"/>
          <cell r="J5478"/>
          <cell r="K5478"/>
          <cell r="L5478"/>
          <cell r="M5478"/>
          <cell r="N5478"/>
          <cell r="O5478"/>
          <cell r="P5478"/>
          <cell r="Q5478"/>
          <cell r="R5478"/>
          <cell r="S5478"/>
          <cell r="T5478"/>
          <cell r="U5478"/>
          <cell r="V5478"/>
          <cell r="W5478"/>
          <cell r="X5478"/>
          <cell r="Y5478" t="str">
            <v xml:space="preserve"> </v>
          </cell>
        </row>
        <row r="5479">
          <cell r="C5479"/>
          <cell r="D5479"/>
          <cell r="E5479"/>
          <cell r="F5479"/>
          <cell r="G5479"/>
          <cell r="H5479"/>
          <cell r="I5479"/>
          <cell r="J5479"/>
          <cell r="K5479"/>
          <cell r="L5479"/>
          <cell r="M5479"/>
          <cell r="N5479"/>
          <cell r="O5479"/>
          <cell r="P5479"/>
          <cell r="Q5479"/>
          <cell r="R5479"/>
          <cell r="S5479"/>
          <cell r="T5479"/>
          <cell r="U5479"/>
          <cell r="V5479"/>
          <cell r="W5479"/>
          <cell r="X5479"/>
          <cell r="Y5479" t="str">
            <v xml:space="preserve"> </v>
          </cell>
        </row>
        <row r="5480">
          <cell r="C5480"/>
          <cell r="D5480"/>
          <cell r="E5480"/>
          <cell r="F5480"/>
          <cell r="G5480"/>
          <cell r="H5480"/>
          <cell r="I5480"/>
          <cell r="J5480"/>
          <cell r="K5480"/>
          <cell r="L5480"/>
          <cell r="M5480"/>
          <cell r="N5480"/>
          <cell r="O5480"/>
          <cell r="P5480"/>
          <cell r="Q5480"/>
          <cell r="R5480"/>
          <cell r="S5480"/>
          <cell r="T5480"/>
          <cell r="U5480"/>
          <cell r="V5480"/>
          <cell r="W5480"/>
          <cell r="X5480"/>
          <cell r="Y5480" t="str">
            <v xml:space="preserve"> </v>
          </cell>
        </row>
        <row r="5481">
          <cell r="C5481"/>
          <cell r="D5481"/>
          <cell r="E5481"/>
          <cell r="F5481"/>
          <cell r="G5481"/>
          <cell r="H5481"/>
          <cell r="I5481"/>
          <cell r="J5481"/>
          <cell r="K5481"/>
          <cell r="L5481"/>
          <cell r="M5481"/>
          <cell r="N5481"/>
          <cell r="O5481"/>
          <cell r="P5481"/>
          <cell r="Q5481"/>
          <cell r="R5481"/>
          <cell r="S5481"/>
          <cell r="T5481"/>
          <cell r="U5481"/>
          <cell r="V5481"/>
          <cell r="W5481"/>
          <cell r="X5481"/>
          <cell r="Y5481" t="str">
            <v xml:space="preserve"> </v>
          </cell>
        </row>
        <row r="5482">
          <cell r="C5482"/>
          <cell r="D5482"/>
          <cell r="E5482"/>
          <cell r="F5482"/>
          <cell r="G5482"/>
          <cell r="H5482"/>
          <cell r="I5482"/>
          <cell r="J5482"/>
          <cell r="K5482"/>
          <cell r="L5482"/>
          <cell r="M5482"/>
          <cell r="N5482"/>
          <cell r="O5482"/>
          <cell r="P5482"/>
          <cell r="Q5482"/>
          <cell r="R5482"/>
          <cell r="S5482"/>
          <cell r="T5482"/>
          <cell r="U5482"/>
          <cell r="V5482"/>
          <cell r="W5482"/>
          <cell r="X5482"/>
          <cell r="Y5482" t="str">
            <v xml:space="preserve"> </v>
          </cell>
        </row>
        <row r="5483">
          <cell r="C5483"/>
          <cell r="D5483"/>
          <cell r="E5483"/>
          <cell r="F5483"/>
          <cell r="G5483"/>
          <cell r="H5483"/>
          <cell r="I5483"/>
          <cell r="J5483"/>
          <cell r="K5483"/>
          <cell r="L5483"/>
          <cell r="M5483"/>
          <cell r="N5483"/>
          <cell r="O5483"/>
          <cell r="P5483"/>
          <cell r="Q5483"/>
          <cell r="R5483"/>
          <cell r="S5483"/>
          <cell r="T5483"/>
          <cell r="U5483"/>
          <cell r="V5483"/>
          <cell r="W5483"/>
          <cell r="X5483"/>
          <cell r="Y5483" t="str">
            <v xml:space="preserve"> </v>
          </cell>
        </row>
        <row r="5484">
          <cell r="C5484"/>
          <cell r="D5484"/>
          <cell r="E5484"/>
          <cell r="F5484"/>
          <cell r="G5484"/>
          <cell r="H5484"/>
          <cell r="I5484"/>
          <cell r="J5484"/>
          <cell r="K5484"/>
          <cell r="L5484"/>
          <cell r="M5484"/>
          <cell r="N5484"/>
          <cell r="O5484"/>
          <cell r="P5484"/>
          <cell r="Q5484"/>
          <cell r="R5484"/>
          <cell r="S5484"/>
          <cell r="T5484"/>
          <cell r="U5484"/>
          <cell r="V5484"/>
          <cell r="W5484"/>
          <cell r="X5484"/>
          <cell r="Y5484" t="str">
            <v xml:space="preserve"> </v>
          </cell>
        </row>
        <row r="5485">
          <cell r="C5485"/>
          <cell r="D5485"/>
          <cell r="E5485"/>
          <cell r="F5485"/>
          <cell r="G5485"/>
          <cell r="H5485"/>
          <cell r="I5485"/>
          <cell r="J5485"/>
          <cell r="K5485"/>
          <cell r="L5485"/>
          <cell r="M5485"/>
          <cell r="N5485"/>
          <cell r="O5485"/>
          <cell r="P5485"/>
          <cell r="Q5485"/>
          <cell r="R5485"/>
          <cell r="S5485"/>
          <cell r="T5485"/>
          <cell r="U5485"/>
          <cell r="V5485"/>
          <cell r="W5485"/>
          <cell r="X5485"/>
          <cell r="Y5485" t="str">
            <v xml:space="preserve"> </v>
          </cell>
        </row>
        <row r="5486">
          <cell r="C5486"/>
          <cell r="D5486"/>
          <cell r="E5486"/>
          <cell r="F5486"/>
          <cell r="G5486"/>
          <cell r="H5486"/>
          <cell r="I5486"/>
          <cell r="J5486"/>
          <cell r="K5486"/>
          <cell r="L5486"/>
          <cell r="M5486"/>
          <cell r="N5486"/>
          <cell r="O5486"/>
          <cell r="P5486"/>
          <cell r="Q5486"/>
          <cell r="R5486"/>
          <cell r="S5486"/>
          <cell r="T5486"/>
          <cell r="U5486"/>
          <cell r="V5486"/>
          <cell r="W5486"/>
          <cell r="X5486"/>
          <cell r="Y5486" t="str">
            <v xml:space="preserve"> </v>
          </cell>
        </row>
        <row r="5487">
          <cell r="C5487"/>
          <cell r="D5487"/>
          <cell r="E5487"/>
          <cell r="F5487"/>
          <cell r="G5487"/>
          <cell r="H5487"/>
          <cell r="I5487"/>
          <cell r="J5487"/>
          <cell r="K5487"/>
          <cell r="L5487"/>
          <cell r="M5487"/>
          <cell r="N5487"/>
          <cell r="O5487"/>
          <cell r="P5487"/>
          <cell r="Q5487"/>
          <cell r="R5487"/>
          <cell r="S5487"/>
          <cell r="T5487"/>
          <cell r="U5487"/>
          <cell r="V5487"/>
          <cell r="W5487"/>
          <cell r="X5487"/>
          <cell r="Y5487" t="str">
            <v xml:space="preserve"> </v>
          </cell>
        </row>
        <row r="5488">
          <cell r="C5488"/>
          <cell r="D5488"/>
          <cell r="E5488"/>
          <cell r="F5488"/>
          <cell r="G5488"/>
          <cell r="H5488"/>
          <cell r="I5488"/>
          <cell r="J5488"/>
          <cell r="K5488"/>
          <cell r="L5488"/>
          <cell r="M5488"/>
          <cell r="N5488"/>
          <cell r="O5488"/>
          <cell r="P5488"/>
          <cell r="Q5488"/>
          <cell r="R5488"/>
          <cell r="S5488"/>
          <cell r="T5488"/>
          <cell r="U5488"/>
          <cell r="V5488"/>
          <cell r="W5488"/>
          <cell r="X5488"/>
          <cell r="Y5488" t="str">
            <v xml:space="preserve"> </v>
          </cell>
        </row>
        <row r="5489">
          <cell r="C5489"/>
          <cell r="D5489"/>
          <cell r="E5489"/>
          <cell r="F5489"/>
          <cell r="G5489"/>
          <cell r="H5489"/>
          <cell r="I5489"/>
          <cell r="J5489"/>
          <cell r="K5489"/>
          <cell r="L5489"/>
          <cell r="M5489"/>
          <cell r="N5489"/>
          <cell r="O5489"/>
          <cell r="P5489"/>
          <cell r="Q5489"/>
          <cell r="R5489"/>
          <cell r="S5489"/>
          <cell r="T5489"/>
          <cell r="U5489"/>
          <cell r="V5489"/>
          <cell r="W5489"/>
          <cell r="X5489"/>
          <cell r="Y5489" t="str">
            <v xml:space="preserve"> </v>
          </cell>
        </row>
        <row r="5490">
          <cell r="C5490"/>
          <cell r="D5490"/>
          <cell r="E5490"/>
          <cell r="F5490"/>
          <cell r="G5490"/>
          <cell r="H5490"/>
          <cell r="I5490"/>
          <cell r="J5490"/>
          <cell r="K5490"/>
          <cell r="L5490"/>
          <cell r="M5490"/>
          <cell r="N5490"/>
          <cell r="O5490"/>
          <cell r="P5490"/>
          <cell r="Q5490"/>
          <cell r="R5490"/>
          <cell r="S5490"/>
          <cell r="T5490"/>
          <cell r="U5490"/>
          <cell r="V5490"/>
          <cell r="W5490"/>
          <cell r="X5490"/>
          <cell r="Y5490" t="str">
            <v xml:space="preserve"> </v>
          </cell>
        </row>
        <row r="5491">
          <cell r="C5491"/>
          <cell r="D5491"/>
          <cell r="E5491"/>
          <cell r="F5491"/>
          <cell r="G5491"/>
          <cell r="H5491"/>
          <cell r="I5491"/>
          <cell r="J5491"/>
          <cell r="K5491"/>
          <cell r="L5491"/>
          <cell r="M5491"/>
          <cell r="N5491"/>
          <cell r="O5491"/>
          <cell r="P5491"/>
          <cell r="Q5491"/>
          <cell r="R5491"/>
          <cell r="S5491"/>
          <cell r="T5491"/>
          <cell r="U5491"/>
          <cell r="V5491"/>
          <cell r="W5491"/>
          <cell r="X5491"/>
          <cell r="Y5491" t="str">
            <v xml:space="preserve"> </v>
          </cell>
        </row>
        <row r="5492">
          <cell r="C5492"/>
          <cell r="D5492"/>
          <cell r="E5492"/>
          <cell r="F5492"/>
          <cell r="G5492"/>
          <cell r="H5492"/>
          <cell r="I5492"/>
          <cell r="J5492"/>
          <cell r="K5492"/>
          <cell r="L5492"/>
          <cell r="M5492"/>
          <cell r="N5492"/>
          <cell r="O5492"/>
          <cell r="P5492"/>
          <cell r="Q5492"/>
          <cell r="R5492"/>
          <cell r="S5492"/>
          <cell r="T5492"/>
          <cell r="U5492"/>
          <cell r="V5492"/>
          <cell r="W5492"/>
          <cell r="X5492"/>
          <cell r="Y5492" t="str">
            <v xml:space="preserve"> </v>
          </cell>
        </row>
        <row r="5493">
          <cell r="C5493"/>
          <cell r="D5493"/>
          <cell r="E5493"/>
          <cell r="F5493"/>
          <cell r="G5493"/>
          <cell r="H5493"/>
          <cell r="I5493"/>
          <cell r="J5493"/>
          <cell r="K5493"/>
          <cell r="L5493"/>
          <cell r="M5493"/>
          <cell r="N5493"/>
          <cell r="O5493"/>
          <cell r="P5493"/>
          <cell r="Q5493"/>
          <cell r="R5493"/>
          <cell r="S5493"/>
          <cell r="T5493"/>
          <cell r="U5493"/>
          <cell r="V5493"/>
          <cell r="W5493"/>
          <cell r="X5493"/>
          <cell r="Y5493" t="str">
            <v xml:space="preserve"> </v>
          </cell>
        </row>
        <row r="5494">
          <cell r="C5494"/>
          <cell r="D5494"/>
          <cell r="E5494"/>
          <cell r="F5494"/>
          <cell r="G5494"/>
          <cell r="H5494"/>
          <cell r="I5494"/>
          <cell r="J5494"/>
          <cell r="K5494"/>
          <cell r="L5494"/>
          <cell r="M5494"/>
          <cell r="N5494"/>
          <cell r="O5494"/>
          <cell r="P5494"/>
          <cell r="Q5494"/>
          <cell r="R5494"/>
          <cell r="S5494"/>
          <cell r="T5494"/>
          <cell r="U5494"/>
          <cell r="V5494"/>
          <cell r="W5494"/>
          <cell r="X5494"/>
          <cell r="Y5494" t="str">
            <v xml:space="preserve"> </v>
          </cell>
        </row>
        <row r="5495">
          <cell r="C5495"/>
          <cell r="D5495"/>
          <cell r="E5495"/>
          <cell r="F5495"/>
          <cell r="G5495"/>
          <cell r="H5495"/>
          <cell r="I5495"/>
          <cell r="J5495"/>
          <cell r="K5495"/>
          <cell r="L5495"/>
          <cell r="M5495"/>
          <cell r="N5495"/>
          <cell r="O5495"/>
          <cell r="P5495"/>
          <cell r="Q5495"/>
          <cell r="R5495"/>
          <cell r="S5495"/>
          <cell r="T5495"/>
          <cell r="U5495"/>
          <cell r="V5495"/>
          <cell r="W5495"/>
          <cell r="X5495"/>
          <cell r="Y5495" t="str">
            <v xml:space="preserve"> </v>
          </cell>
        </row>
        <row r="5496">
          <cell r="C5496"/>
          <cell r="D5496"/>
          <cell r="E5496"/>
          <cell r="F5496"/>
          <cell r="G5496"/>
          <cell r="H5496"/>
          <cell r="I5496"/>
          <cell r="J5496"/>
          <cell r="K5496"/>
          <cell r="L5496"/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/>
          <cell r="Y5496" t="str">
            <v xml:space="preserve"> </v>
          </cell>
        </row>
        <row r="5497">
          <cell r="C5497"/>
          <cell r="D5497"/>
          <cell r="E5497"/>
          <cell r="F5497"/>
          <cell r="G5497"/>
          <cell r="H5497"/>
          <cell r="I5497"/>
          <cell r="J5497"/>
          <cell r="K5497"/>
          <cell r="L5497"/>
          <cell r="M5497"/>
          <cell r="N5497"/>
          <cell r="O5497"/>
          <cell r="P5497"/>
          <cell r="Q5497"/>
          <cell r="R5497"/>
          <cell r="S5497"/>
          <cell r="T5497"/>
          <cell r="U5497"/>
          <cell r="V5497"/>
          <cell r="W5497"/>
          <cell r="X5497"/>
          <cell r="Y5497" t="str">
            <v xml:space="preserve"> </v>
          </cell>
        </row>
        <row r="5498">
          <cell r="C5498"/>
          <cell r="D5498"/>
          <cell r="E5498"/>
          <cell r="F5498"/>
          <cell r="G5498"/>
          <cell r="H5498"/>
          <cell r="I5498"/>
          <cell r="J5498"/>
          <cell r="K5498"/>
          <cell r="L5498"/>
          <cell r="M5498"/>
          <cell r="N5498"/>
          <cell r="O5498"/>
          <cell r="P5498"/>
          <cell r="Q5498"/>
          <cell r="R5498"/>
          <cell r="S5498"/>
          <cell r="T5498"/>
          <cell r="U5498"/>
          <cell r="V5498"/>
          <cell r="W5498"/>
          <cell r="X5498"/>
          <cell r="Y5498" t="str">
            <v xml:space="preserve"> </v>
          </cell>
        </row>
        <row r="5499">
          <cell r="C5499"/>
          <cell r="D5499"/>
          <cell r="E5499"/>
          <cell r="F5499"/>
          <cell r="G5499"/>
          <cell r="H5499"/>
          <cell r="I5499"/>
          <cell r="J5499"/>
          <cell r="K5499"/>
          <cell r="L5499"/>
          <cell r="M5499"/>
          <cell r="N5499"/>
          <cell r="O5499"/>
          <cell r="P5499"/>
          <cell r="Q5499"/>
          <cell r="R5499"/>
          <cell r="S5499"/>
          <cell r="T5499"/>
          <cell r="U5499"/>
          <cell r="V5499"/>
          <cell r="W5499"/>
          <cell r="X5499"/>
          <cell r="Y5499" t="str">
            <v xml:space="preserve"> </v>
          </cell>
        </row>
        <row r="5500">
          <cell r="C5500"/>
          <cell r="D5500"/>
          <cell r="E5500"/>
          <cell r="F5500"/>
          <cell r="G5500"/>
          <cell r="H5500"/>
          <cell r="I5500"/>
          <cell r="J5500"/>
          <cell r="K5500"/>
          <cell r="L5500"/>
          <cell r="M5500"/>
          <cell r="N5500"/>
          <cell r="O5500"/>
          <cell r="P5500"/>
          <cell r="Q5500"/>
          <cell r="R5500"/>
          <cell r="S5500"/>
          <cell r="T5500"/>
          <cell r="U5500"/>
          <cell r="V5500"/>
          <cell r="W5500"/>
          <cell r="X5500"/>
          <cell r="Y5500" t="str">
            <v xml:space="preserve"> </v>
          </cell>
        </row>
        <row r="5501">
          <cell r="C5501"/>
          <cell r="D5501"/>
          <cell r="E5501"/>
          <cell r="F5501"/>
          <cell r="G5501"/>
          <cell r="H5501"/>
          <cell r="I5501"/>
          <cell r="J5501"/>
          <cell r="K5501"/>
          <cell r="L5501"/>
          <cell r="M5501"/>
          <cell r="N5501"/>
          <cell r="O5501"/>
          <cell r="P5501"/>
          <cell r="Q5501"/>
          <cell r="R5501"/>
          <cell r="S5501"/>
          <cell r="T5501"/>
          <cell r="U5501"/>
          <cell r="V5501"/>
          <cell r="W5501"/>
          <cell r="X5501"/>
          <cell r="Y5501" t="str">
            <v xml:space="preserve"> </v>
          </cell>
        </row>
        <row r="5502">
          <cell r="C5502"/>
          <cell r="D5502"/>
          <cell r="E5502"/>
          <cell r="F5502"/>
          <cell r="G5502"/>
          <cell r="H5502"/>
          <cell r="I5502"/>
          <cell r="J5502"/>
          <cell r="K5502"/>
          <cell r="L5502"/>
          <cell r="M5502"/>
          <cell r="N5502"/>
          <cell r="O5502"/>
          <cell r="P5502"/>
          <cell r="Q5502"/>
          <cell r="R5502"/>
          <cell r="S5502"/>
          <cell r="T5502"/>
          <cell r="U5502"/>
          <cell r="V5502"/>
          <cell r="W5502"/>
          <cell r="X5502"/>
          <cell r="Y5502" t="str">
            <v xml:space="preserve"> </v>
          </cell>
        </row>
        <row r="5503">
          <cell r="C5503"/>
          <cell r="D5503"/>
          <cell r="E5503"/>
          <cell r="F5503"/>
          <cell r="G5503"/>
          <cell r="H5503"/>
          <cell r="I5503"/>
          <cell r="J5503"/>
          <cell r="K5503"/>
          <cell r="L5503"/>
          <cell r="M5503"/>
          <cell r="N5503"/>
          <cell r="O5503"/>
          <cell r="P5503"/>
          <cell r="Q5503"/>
          <cell r="R5503"/>
          <cell r="S5503"/>
          <cell r="T5503"/>
          <cell r="U5503"/>
          <cell r="V5503"/>
          <cell r="W5503"/>
          <cell r="X5503"/>
          <cell r="Y5503" t="str">
            <v xml:space="preserve"> </v>
          </cell>
        </row>
        <row r="5504">
          <cell r="C5504"/>
          <cell r="D5504"/>
          <cell r="E5504"/>
          <cell r="F5504"/>
          <cell r="G5504"/>
          <cell r="H5504"/>
          <cell r="I5504"/>
          <cell r="J5504"/>
          <cell r="K5504"/>
          <cell r="L5504"/>
          <cell r="M5504"/>
          <cell r="N5504"/>
          <cell r="O5504"/>
          <cell r="P5504"/>
          <cell r="Q5504"/>
          <cell r="R5504"/>
          <cell r="S5504"/>
          <cell r="T5504"/>
          <cell r="U5504"/>
          <cell r="V5504"/>
          <cell r="W5504"/>
          <cell r="X5504"/>
          <cell r="Y5504" t="str">
            <v xml:space="preserve"> </v>
          </cell>
        </row>
        <row r="5505">
          <cell r="C5505"/>
          <cell r="D5505"/>
          <cell r="E5505"/>
          <cell r="F5505"/>
          <cell r="G5505"/>
          <cell r="H5505"/>
          <cell r="I5505"/>
          <cell r="J5505"/>
          <cell r="K5505"/>
          <cell r="L5505"/>
          <cell r="M5505"/>
          <cell r="N5505"/>
          <cell r="O5505"/>
          <cell r="P5505"/>
          <cell r="Q5505"/>
          <cell r="R5505"/>
          <cell r="S5505"/>
          <cell r="T5505"/>
          <cell r="U5505"/>
          <cell r="V5505"/>
          <cell r="W5505"/>
          <cell r="X5505"/>
          <cell r="Y5505" t="str">
            <v xml:space="preserve"> </v>
          </cell>
        </row>
        <row r="5506">
          <cell r="C5506"/>
          <cell r="D5506"/>
          <cell r="E5506"/>
          <cell r="F5506"/>
          <cell r="G5506"/>
          <cell r="H5506"/>
          <cell r="I5506"/>
          <cell r="J5506"/>
          <cell r="K5506"/>
          <cell r="L5506"/>
          <cell r="M5506"/>
          <cell r="N5506"/>
          <cell r="O5506"/>
          <cell r="P5506"/>
          <cell r="Q5506"/>
          <cell r="R5506"/>
          <cell r="S5506"/>
          <cell r="T5506"/>
          <cell r="U5506"/>
          <cell r="V5506"/>
          <cell r="W5506"/>
          <cell r="X5506"/>
          <cell r="Y5506" t="str">
            <v xml:space="preserve"> </v>
          </cell>
        </row>
        <row r="5507">
          <cell r="C5507"/>
          <cell r="D5507"/>
          <cell r="E5507"/>
          <cell r="F5507"/>
          <cell r="G5507"/>
          <cell r="H5507"/>
          <cell r="I5507"/>
          <cell r="J5507"/>
          <cell r="K5507"/>
          <cell r="L5507"/>
          <cell r="M5507"/>
          <cell r="N5507"/>
          <cell r="O5507"/>
          <cell r="P5507"/>
          <cell r="Q5507"/>
          <cell r="R5507"/>
          <cell r="S5507"/>
          <cell r="T5507"/>
          <cell r="U5507"/>
          <cell r="V5507"/>
          <cell r="W5507"/>
          <cell r="X5507"/>
          <cell r="Y5507" t="str">
            <v xml:space="preserve"> </v>
          </cell>
        </row>
        <row r="5508">
          <cell r="C5508"/>
          <cell r="D5508"/>
          <cell r="E5508"/>
          <cell r="F5508"/>
          <cell r="G5508"/>
          <cell r="H5508"/>
          <cell r="I5508"/>
          <cell r="J5508"/>
          <cell r="K5508"/>
          <cell r="L5508"/>
          <cell r="M5508"/>
          <cell r="N5508"/>
          <cell r="O5508"/>
          <cell r="P5508"/>
          <cell r="Q5508"/>
          <cell r="R5508"/>
          <cell r="S5508"/>
          <cell r="T5508"/>
          <cell r="U5508"/>
          <cell r="V5508"/>
          <cell r="W5508"/>
          <cell r="X5508"/>
          <cell r="Y5508" t="str">
            <v xml:space="preserve"> </v>
          </cell>
        </row>
        <row r="5509">
          <cell r="C5509"/>
          <cell r="D5509"/>
          <cell r="E5509"/>
          <cell r="F5509"/>
          <cell r="G5509"/>
          <cell r="H5509"/>
          <cell r="I5509"/>
          <cell r="J5509"/>
          <cell r="K5509"/>
          <cell r="L5509"/>
          <cell r="M5509"/>
          <cell r="N5509"/>
          <cell r="O5509"/>
          <cell r="P5509"/>
          <cell r="Q5509"/>
          <cell r="R5509"/>
          <cell r="S5509"/>
          <cell r="T5509"/>
          <cell r="U5509"/>
          <cell r="V5509"/>
          <cell r="W5509"/>
          <cell r="X5509"/>
          <cell r="Y5509" t="str">
            <v xml:space="preserve"> </v>
          </cell>
        </row>
        <row r="5510">
          <cell r="C5510"/>
          <cell r="D5510"/>
          <cell r="E5510"/>
          <cell r="F5510"/>
          <cell r="G5510"/>
          <cell r="H5510"/>
          <cell r="I5510"/>
          <cell r="J5510"/>
          <cell r="K5510"/>
          <cell r="L5510"/>
          <cell r="M5510"/>
          <cell r="N5510"/>
          <cell r="O5510"/>
          <cell r="P5510"/>
          <cell r="Q5510"/>
          <cell r="R5510"/>
          <cell r="S5510"/>
          <cell r="T5510"/>
          <cell r="U5510"/>
          <cell r="V5510"/>
          <cell r="W5510"/>
          <cell r="X5510"/>
          <cell r="Y5510" t="str">
            <v xml:space="preserve"> </v>
          </cell>
        </row>
        <row r="5511">
          <cell r="C5511"/>
          <cell r="D5511"/>
          <cell r="E5511"/>
          <cell r="F5511"/>
          <cell r="G5511"/>
          <cell r="H5511"/>
          <cell r="I5511"/>
          <cell r="J5511"/>
          <cell r="K5511"/>
          <cell r="L5511"/>
          <cell r="M5511"/>
          <cell r="N5511"/>
          <cell r="O5511"/>
          <cell r="P5511"/>
          <cell r="Q5511"/>
          <cell r="R5511"/>
          <cell r="S5511"/>
          <cell r="T5511"/>
          <cell r="U5511"/>
          <cell r="V5511"/>
          <cell r="W5511"/>
          <cell r="X5511"/>
          <cell r="Y5511" t="str">
            <v xml:space="preserve"> </v>
          </cell>
        </row>
        <row r="5512">
          <cell r="C5512"/>
          <cell r="D5512"/>
          <cell r="E5512"/>
          <cell r="F5512"/>
          <cell r="G5512"/>
          <cell r="H5512"/>
          <cell r="I5512"/>
          <cell r="J5512"/>
          <cell r="K5512"/>
          <cell r="L5512"/>
          <cell r="M5512"/>
          <cell r="N5512"/>
          <cell r="O5512"/>
          <cell r="P5512"/>
          <cell r="Q5512"/>
          <cell r="R5512"/>
          <cell r="S5512"/>
          <cell r="T5512"/>
          <cell r="U5512"/>
          <cell r="V5512"/>
          <cell r="W5512"/>
          <cell r="X5512"/>
          <cell r="Y5512" t="str">
            <v xml:space="preserve"> </v>
          </cell>
        </row>
        <row r="5513">
          <cell r="C5513"/>
          <cell r="D5513"/>
          <cell r="E5513"/>
          <cell r="F5513"/>
          <cell r="G5513"/>
          <cell r="H5513"/>
          <cell r="I5513"/>
          <cell r="J5513"/>
          <cell r="K5513"/>
          <cell r="L5513"/>
          <cell r="M5513"/>
          <cell r="N5513"/>
          <cell r="O5513"/>
          <cell r="P5513"/>
          <cell r="Q5513"/>
          <cell r="R5513"/>
          <cell r="S5513"/>
          <cell r="T5513"/>
          <cell r="U5513"/>
          <cell r="V5513"/>
          <cell r="W5513"/>
          <cell r="X5513"/>
          <cell r="Y5513" t="str">
            <v xml:space="preserve"> </v>
          </cell>
        </row>
        <row r="5514">
          <cell r="C5514"/>
          <cell r="D5514"/>
          <cell r="E5514"/>
          <cell r="F5514"/>
          <cell r="G5514"/>
          <cell r="H5514"/>
          <cell r="I5514"/>
          <cell r="J5514"/>
          <cell r="K5514"/>
          <cell r="L5514"/>
          <cell r="M5514"/>
          <cell r="N5514"/>
          <cell r="O5514"/>
          <cell r="P5514"/>
          <cell r="Q5514"/>
          <cell r="R5514"/>
          <cell r="S5514"/>
          <cell r="T5514"/>
          <cell r="U5514"/>
          <cell r="V5514"/>
          <cell r="W5514"/>
          <cell r="X5514"/>
          <cell r="Y5514" t="str">
            <v xml:space="preserve"> </v>
          </cell>
        </row>
        <row r="5515">
          <cell r="C5515"/>
          <cell r="D5515"/>
          <cell r="E5515"/>
          <cell r="F5515"/>
          <cell r="G5515"/>
          <cell r="H5515"/>
          <cell r="I5515"/>
          <cell r="J5515"/>
          <cell r="K5515"/>
          <cell r="L5515"/>
          <cell r="M5515"/>
          <cell r="N5515"/>
          <cell r="O5515"/>
          <cell r="P5515"/>
          <cell r="Q5515"/>
          <cell r="R5515"/>
          <cell r="S5515"/>
          <cell r="T5515"/>
          <cell r="U5515"/>
          <cell r="V5515"/>
          <cell r="W5515"/>
          <cell r="X5515"/>
          <cell r="Y5515" t="str">
            <v xml:space="preserve"> </v>
          </cell>
        </row>
        <row r="5516">
          <cell r="C5516"/>
          <cell r="D5516"/>
          <cell r="E5516"/>
          <cell r="F5516"/>
          <cell r="G5516"/>
          <cell r="H5516"/>
          <cell r="I5516"/>
          <cell r="J5516"/>
          <cell r="K5516"/>
          <cell r="L5516"/>
          <cell r="M5516"/>
          <cell r="N5516"/>
          <cell r="O5516"/>
          <cell r="P5516"/>
          <cell r="Q5516"/>
          <cell r="R5516"/>
          <cell r="S5516"/>
          <cell r="T5516"/>
          <cell r="U5516"/>
          <cell r="V5516"/>
          <cell r="W5516"/>
          <cell r="X5516"/>
          <cell r="Y5516" t="str">
            <v xml:space="preserve"> </v>
          </cell>
        </row>
        <row r="5517">
          <cell r="C5517"/>
          <cell r="D5517"/>
          <cell r="E5517"/>
          <cell r="F5517"/>
          <cell r="G5517"/>
          <cell r="H5517"/>
          <cell r="I5517"/>
          <cell r="J5517"/>
          <cell r="K5517"/>
          <cell r="L5517"/>
          <cell r="M5517"/>
          <cell r="N5517"/>
          <cell r="O5517"/>
          <cell r="P5517"/>
          <cell r="Q5517"/>
          <cell r="R5517"/>
          <cell r="S5517"/>
          <cell r="T5517"/>
          <cell r="U5517"/>
          <cell r="V5517"/>
          <cell r="W5517"/>
          <cell r="X5517"/>
          <cell r="Y5517" t="str">
            <v xml:space="preserve"> </v>
          </cell>
        </row>
        <row r="5518">
          <cell r="C5518"/>
          <cell r="D5518"/>
          <cell r="E5518"/>
          <cell r="F5518"/>
          <cell r="G5518"/>
          <cell r="H5518"/>
          <cell r="I5518"/>
          <cell r="J5518"/>
          <cell r="K5518"/>
          <cell r="L5518"/>
          <cell r="M5518"/>
          <cell r="N5518"/>
          <cell r="O5518"/>
          <cell r="P5518"/>
          <cell r="Q5518"/>
          <cell r="R5518"/>
          <cell r="S5518"/>
          <cell r="T5518"/>
          <cell r="U5518"/>
          <cell r="V5518"/>
          <cell r="W5518"/>
          <cell r="X5518"/>
          <cell r="Y5518" t="str">
            <v xml:space="preserve"> </v>
          </cell>
        </row>
        <row r="5519">
          <cell r="C5519"/>
          <cell r="D5519"/>
          <cell r="E5519"/>
          <cell r="F5519"/>
          <cell r="G5519"/>
          <cell r="H5519"/>
          <cell r="I5519"/>
          <cell r="J5519"/>
          <cell r="K5519"/>
          <cell r="L5519"/>
          <cell r="M5519"/>
          <cell r="N5519"/>
          <cell r="O5519"/>
          <cell r="P5519"/>
          <cell r="Q5519"/>
          <cell r="R5519"/>
          <cell r="S5519"/>
          <cell r="T5519"/>
          <cell r="U5519"/>
          <cell r="V5519"/>
          <cell r="W5519"/>
          <cell r="X5519"/>
          <cell r="Y5519" t="str">
            <v xml:space="preserve"> </v>
          </cell>
        </row>
        <row r="5520">
          <cell r="C5520"/>
          <cell r="D5520"/>
          <cell r="E5520"/>
          <cell r="F5520"/>
          <cell r="G5520"/>
          <cell r="H5520"/>
          <cell r="I5520"/>
          <cell r="J5520"/>
          <cell r="K5520"/>
          <cell r="L5520"/>
          <cell r="M5520"/>
          <cell r="N5520"/>
          <cell r="O5520"/>
          <cell r="P5520"/>
          <cell r="Q5520"/>
          <cell r="R5520"/>
          <cell r="S5520"/>
          <cell r="T5520"/>
          <cell r="U5520"/>
          <cell r="V5520"/>
          <cell r="W5520"/>
          <cell r="X5520"/>
          <cell r="Y5520" t="str">
            <v xml:space="preserve"> </v>
          </cell>
        </row>
        <row r="5521">
          <cell r="C5521"/>
          <cell r="D5521"/>
          <cell r="E5521"/>
          <cell r="F5521"/>
          <cell r="G5521"/>
          <cell r="H5521"/>
          <cell r="I5521"/>
          <cell r="J5521"/>
          <cell r="K5521"/>
          <cell r="L5521"/>
          <cell r="M5521"/>
          <cell r="N5521"/>
          <cell r="O5521"/>
          <cell r="P5521"/>
          <cell r="Q5521"/>
          <cell r="R5521"/>
          <cell r="S5521"/>
          <cell r="T5521"/>
          <cell r="U5521"/>
          <cell r="V5521"/>
          <cell r="W5521"/>
          <cell r="X5521"/>
          <cell r="Y5521" t="str">
            <v xml:space="preserve"> </v>
          </cell>
        </row>
        <row r="5522">
          <cell r="C5522"/>
          <cell r="D5522"/>
          <cell r="E5522"/>
          <cell r="F5522"/>
          <cell r="G5522"/>
          <cell r="H5522"/>
          <cell r="I5522"/>
          <cell r="J5522"/>
          <cell r="K5522"/>
          <cell r="L5522"/>
          <cell r="M5522"/>
          <cell r="N5522"/>
          <cell r="O5522"/>
          <cell r="P5522"/>
          <cell r="Q5522"/>
          <cell r="R5522"/>
          <cell r="S5522"/>
          <cell r="T5522"/>
          <cell r="U5522"/>
          <cell r="V5522"/>
          <cell r="W5522"/>
          <cell r="X5522"/>
          <cell r="Y5522" t="str">
            <v xml:space="preserve"> </v>
          </cell>
        </row>
        <row r="5523">
          <cell r="C5523"/>
          <cell r="D5523"/>
          <cell r="E5523"/>
          <cell r="F5523"/>
          <cell r="G5523"/>
          <cell r="H5523"/>
          <cell r="I5523"/>
          <cell r="J5523"/>
          <cell r="K5523"/>
          <cell r="L5523"/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/>
          <cell r="Y5523" t="str">
            <v xml:space="preserve"> </v>
          </cell>
        </row>
        <row r="5524">
          <cell r="C5524"/>
          <cell r="D5524"/>
          <cell r="E5524"/>
          <cell r="F5524"/>
          <cell r="G5524"/>
          <cell r="H5524"/>
          <cell r="I5524"/>
          <cell r="J5524"/>
          <cell r="K5524"/>
          <cell r="L5524"/>
          <cell r="M5524"/>
          <cell r="N5524"/>
          <cell r="O5524"/>
          <cell r="P5524"/>
          <cell r="Q5524"/>
          <cell r="R5524"/>
          <cell r="S5524"/>
          <cell r="T5524"/>
          <cell r="U5524"/>
          <cell r="V5524"/>
          <cell r="W5524"/>
          <cell r="X5524"/>
          <cell r="Y5524" t="str">
            <v xml:space="preserve"> </v>
          </cell>
        </row>
        <row r="5525">
          <cell r="C5525"/>
          <cell r="D5525"/>
          <cell r="E5525"/>
          <cell r="F5525"/>
          <cell r="G5525"/>
          <cell r="H5525"/>
          <cell r="I5525"/>
          <cell r="J5525"/>
          <cell r="K5525"/>
          <cell r="L5525"/>
          <cell r="M5525"/>
          <cell r="N5525"/>
          <cell r="O5525"/>
          <cell r="P5525"/>
          <cell r="Q5525"/>
          <cell r="R5525"/>
          <cell r="S5525"/>
          <cell r="T5525"/>
          <cell r="U5525"/>
          <cell r="V5525"/>
          <cell r="W5525"/>
          <cell r="X5525"/>
          <cell r="Y5525" t="str">
            <v xml:space="preserve"> </v>
          </cell>
        </row>
        <row r="5526">
          <cell r="C5526"/>
          <cell r="D5526"/>
          <cell r="E5526"/>
          <cell r="F5526"/>
          <cell r="G5526"/>
          <cell r="H5526"/>
          <cell r="I5526"/>
          <cell r="J5526"/>
          <cell r="K5526"/>
          <cell r="L5526"/>
          <cell r="M5526"/>
          <cell r="N5526"/>
          <cell r="O5526"/>
          <cell r="P5526"/>
          <cell r="Q5526"/>
          <cell r="R5526"/>
          <cell r="S5526"/>
          <cell r="T5526"/>
          <cell r="U5526"/>
          <cell r="V5526"/>
          <cell r="W5526"/>
          <cell r="X5526"/>
          <cell r="Y5526" t="str">
            <v xml:space="preserve"> </v>
          </cell>
        </row>
        <row r="5527">
          <cell r="C5527"/>
          <cell r="D5527"/>
          <cell r="E5527"/>
          <cell r="F5527"/>
          <cell r="G5527"/>
          <cell r="H5527"/>
          <cell r="I5527"/>
          <cell r="J5527"/>
          <cell r="K5527"/>
          <cell r="L5527"/>
          <cell r="M5527"/>
          <cell r="N5527"/>
          <cell r="O5527"/>
          <cell r="P5527"/>
          <cell r="Q5527"/>
          <cell r="R5527"/>
          <cell r="S5527"/>
          <cell r="T5527"/>
          <cell r="U5527"/>
          <cell r="V5527"/>
          <cell r="W5527"/>
          <cell r="X5527"/>
          <cell r="Y5527" t="str">
            <v xml:space="preserve"> </v>
          </cell>
        </row>
        <row r="5528">
          <cell r="C5528"/>
          <cell r="D5528"/>
          <cell r="E5528"/>
          <cell r="F5528"/>
          <cell r="G5528"/>
          <cell r="H5528"/>
          <cell r="I5528"/>
          <cell r="J5528"/>
          <cell r="K5528"/>
          <cell r="L5528"/>
          <cell r="M5528"/>
          <cell r="N5528"/>
          <cell r="O5528"/>
          <cell r="P5528"/>
          <cell r="Q5528"/>
          <cell r="R5528"/>
          <cell r="S5528"/>
          <cell r="T5528"/>
          <cell r="U5528"/>
          <cell r="V5528"/>
          <cell r="W5528"/>
          <cell r="X5528"/>
          <cell r="Y5528" t="str">
            <v xml:space="preserve"> </v>
          </cell>
        </row>
        <row r="5529">
          <cell r="C5529"/>
          <cell r="D5529"/>
          <cell r="E5529"/>
          <cell r="F5529"/>
          <cell r="G5529"/>
          <cell r="H5529"/>
          <cell r="I5529"/>
          <cell r="J5529"/>
          <cell r="K5529"/>
          <cell r="L5529"/>
          <cell r="M5529"/>
          <cell r="N5529"/>
          <cell r="O5529"/>
          <cell r="P5529"/>
          <cell r="Q5529"/>
          <cell r="R5529"/>
          <cell r="S5529"/>
          <cell r="T5529"/>
          <cell r="U5529"/>
          <cell r="V5529"/>
          <cell r="W5529"/>
          <cell r="X5529"/>
          <cell r="Y5529" t="str">
            <v xml:space="preserve"> </v>
          </cell>
        </row>
        <row r="5530">
          <cell r="C5530"/>
          <cell r="D5530"/>
          <cell r="E5530"/>
          <cell r="F5530"/>
          <cell r="G5530"/>
          <cell r="H5530"/>
          <cell r="I5530"/>
          <cell r="J5530"/>
          <cell r="K5530"/>
          <cell r="L5530"/>
          <cell r="M5530"/>
          <cell r="N5530"/>
          <cell r="O5530"/>
          <cell r="P5530"/>
          <cell r="Q5530"/>
          <cell r="R5530"/>
          <cell r="S5530"/>
          <cell r="T5530"/>
          <cell r="U5530"/>
          <cell r="V5530"/>
          <cell r="W5530"/>
          <cell r="X5530"/>
          <cell r="Y5530" t="str">
            <v xml:space="preserve"> </v>
          </cell>
        </row>
        <row r="5531">
          <cell r="C5531"/>
          <cell r="D5531"/>
          <cell r="E5531"/>
          <cell r="F5531"/>
          <cell r="G5531"/>
          <cell r="H5531"/>
          <cell r="I5531"/>
          <cell r="J5531"/>
          <cell r="K5531"/>
          <cell r="L5531"/>
          <cell r="M5531"/>
          <cell r="N5531"/>
          <cell r="O5531"/>
          <cell r="P5531"/>
          <cell r="Q5531"/>
          <cell r="R5531"/>
          <cell r="S5531"/>
          <cell r="T5531"/>
          <cell r="U5531"/>
          <cell r="V5531"/>
          <cell r="W5531"/>
          <cell r="X5531"/>
          <cell r="Y5531" t="str">
            <v xml:space="preserve"> </v>
          </cell>
        </row>
        <row r="5532">
          <cell r="C5532"/>
          <cell r="D5532"/>
          <cell r="E5532"/>
          <cell r="F5532"/>
          <cell r="G5532"/>
          <cell r="H5532"/>
          <cell r="I5532"/>
          <cell r="J5532"/>
          <cell r="K5532"/>
          <cell r="L5532"/>
          <cell r="M5532"/>
          <cell r="N5532"/>
          <cell r="O5532"/>
          <cell r="P5532"/>
          <cell r="Q5532"/>
          <cell r="R5532"/>
          <cell r="S5532"/>
          <cell r="T5532"/>
          <cell r="U5532"/>
          <cell r="V5532"/>
          <cell r="W5532"/>
          <cell r="X5532"/>
          <cell r="Y5532" t="str">
            <v xml:space="preserve"> </v>
          </cell>
        </row>
        <row r="5533">
          <cell r="C5533"/>
          <cell r="D5533"/>
          <cell r="E5533"/>
          <cell r="F5533"/>
          <cell r="G5533"/>
          <cell r="H5533"/>
          <cell r="I5533"/>
          <cell r="J5533"/>
          <cell r="K5533"/>
          <cell r="L5533"/>
          <cell r="M5533"/>
          <cell r="N5533"/>
          <cell r="O5533"/>
          <cell r="P5533"/>
          <cell r="Q5533"/>
          <cell r="R5533"/>
          <cell r="S5533"/>
          <cell r="T5533"/>
          <cell r="U5533"/>
          <cell r="V5533"/>
          <cell r="W5533"/>
          <cell r="X5533"/>
          <cell r="Y5533" t="str">
            <v xml:space="preserve"> </v>
          </cell>
        </row>
        <row r="5534">
          <cell r="C5534"/>
          <cell r="D5534"/>
          <cell r="E5534"/>
          <cell r="F5534"/>
          <cell r="G5534"/>
          <cell r="H5534"/>
          <cell r="I5534"/>
          <cell r="J5534"/>
          <cell r="K5534"/>
          <cell r="L5534"/>
          <cell r="M5534"/>
          <cell r="N5534"/>
          <cell r="O5534"/>
          <cell r="P5534"/>
          <cell r="Q5534"/>
          <cell r="R5534"/>
          <cell r="S5534"/>
          <cell r="T5534"/>
          <cell r="U5534"/>
          <cell r="V5534"/>
          <cell r="W5534"/>
          <cell r="X5534"/>
          <cell r="Y5534" t="str">
            <v xml:space="preserve"> </v>
          </cell>
        </row>
        <row r="5535">
          <cell r="C5535"/>
          <cell r="D5535"/>
          <cell r="E5535"/>
          <cell r="F5535"/>
          <cell r="G5535"/>
          <cell r="H5535"/>
          <cell r="I5535"/>
          <cell r="J5535"/>
          <cell r="K5535"/>
          <cell r="L5535"/>
          <cell r="M5535"/>
          <cell r="N5535"/>
          <cell r="O5535"/>
          <cell r="P5535"/>
          <cell r="Q5535"/>
          <cell r="R5535"/>
          <cell r="S5535"/>
          <cell r="T5535"/>
          <cell r="U5535"/>
          <cell r="V5535"/>
          <cell r="W5535"/>
          <cell r="X5535"/>
          <cell r="Y5535" t="str">
            <v xml:space="preserve"> </v>
          </cell>
        </row>
        <row r="5536">
          <cell r="C5536"/>
          <cell r="D5536"/>
          <cell r="E5536"/>
          <cell r="F5536"/>
          <cell r="G5536"/>
          <cell r="H5536"/>
          <cell r="I5536"/>
          <cell r="J5536"/>
          <cell r="K5536"/>
          <cell r="L5536"/>
          <cell r="M5536"/>
          <cell r="N5536"/>
          <cell r="O5536"/>
          <cell r="P5536"/>
          <cell r="Q5536"/>
          <cell r="R5536"/>
          <cell r="S5536"/>
          <cell r="T5536"/>
          <cell r="U5536"/>
          <cell r="V5536"/>
          <cell r="W5536"/>
          <cell r="X5536"/>
          <cell r="Y5536" t="str">
            <v xml:space="preserve"> </v>
          </cell>
        </row>
        <row r="5537">
          <cell r="C5537"/>
          <cell r="D5537"/>
          <cell r="E5537"/>
          <cell r="F5537"/>
          <cell r="G5537"/>
          <cell r="H5537"/>
          <cell r="I5537"/>
          <cell r="J5537"/>
          <cell r="K5537"/>
          <cell r="L5537"/>
          <cell r="M5537"/>
          <cell r="N5537"/>
          <cell r="O5537"/>
          <cell r="P5537"/>
          <cell r="Q5537"/>
          <cell r="R5537"/>
          <cell r="S5537"/>
          <cell r="T5537"/>
          <cell r="U5537"/>
          <cell r="V5537"/>
          <cell r="W5537"/>
          <cell r="X5537"/>
          <cell r="Y5537" t="str">
            <v xml:space="preserve"> </v>
          </cell>
        </row>
        <row r="5538">
          <cell r="C5538"/>
          <cell r="D5538"/>
          <cell r="E5538"/>
          <cell r="F5538"/>
          <cell r="G5538"/>
          <cell r="H5538"/>
          <cell r="I5538"/>
          <cell r="J5538"/>
          <cell r="K5538"/>
          <cell r="L5538"/>
          <cell r="M5538"/>
          <cell r="N5538"/>
          <cell r="O5538"/>
          <cell r="P5538"/>
          <cell r="Q5538"/>
          <cell r="R5538"/>
          <cell r="S5538"/>
          <cell r="T5538"/>
          <cell r="U5538"/>
          <cell r="V5538"/>
          <cell r="W5538"/>
          <cell r="X5538"/>
          <cell r="Y5538" t="str">
            <v xml:space="preserve"> </v>
          </cell>
        </row>
        <row r="5539">
          <cell r="C5539"/>
          <cell r="D5539"/>
          <cell r="E5539"/>
          <cell r="F5539"/>
          <cell r="G5539"/>
          <cell r="H5539"/>
          <cell r="I5539"/>
          <cell r="J5539"/>
          <cell r="K5539"/>
          <cell r="L5539"/>
          <cell r="M5539"/>
          <cell r="N5539"/>
          <cell r="O5539"/>
          <cell r="P5539"/>
          <cell r="Q5539"/>
          <cell r="R5539"/>
          <cell r="S5539"/>
          <cell r="T5539"/>
          <cell r="U5539"/>
          <cell r="V5539"/>
          <cell r="W5539"/>
          <cell r="X5539"/>
          <cell r="Y5539" t="str">
            <v xml:space="preserve"> </v>
          </cell>
        </row>
        <row r="5540">
          <cell r="C5540"/>
          <cell r="D5540"/>
          <cell r="E5540"/>
          <cell r="F5540"/>
          <cell r="G5540"/>
          <cell r="H5540"/>
          <cell r="I5540"/>
          <cell r="J5540"/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  <cell r="U5540"/>
          <cell r="V5540"/>
          <cell r="W5540"/>
          <cell r="X5540"/>
          <cell r="Y5540" t="str">
            <v xml:space="preserve"> </v>
          </cell>
        </row>
        <row r="5541">
          <cell r="C5541"/>
          <cell r="D5541"/>
          <cell r="E5541"/>
          <cell r="F5541"/>
          <cell r="G5541"/>
          <cell r="H5541"/>
          <cell r="I5541"/>
          <cell r="J5541"/>
          <cell r="K5541"/>
          <cell r="L5541"/>
          <cell r="M5541"/>
          <cell r="N5541"/>
          <cell r="O5541"/>
          <cell r="P5541"/>
          <cell r="Q5541"/>
          <cell r="R5541"/>
          <cell r="S5541"/>
          <cell r="T5541"/>
          <cell r="U5541"/>
          <cell r="V5541"/>
          <cell r="W5541"/>
          <cell r="X5541"/>
          <cell r="Y5541" t="str">
            <v xml:space="preserve"> </v>
          </cell>
        </row>
        <row r="5542">
          <cell r="C5542"/>
          <cell r="D5542"/>
          <cell r="E5542"/>
          <cell r="F5542"/>
          <cell r="G5542"/>
          <cell r="H5542"/>
          <cell r="I5542"/>
          <cell r="J5542"/>
          <cell r="K5542"/>
          <cell r="L5542"/>
          <cell r="M5542"/>
          <cell r="N5542"/>
          <cell r="O5542"/>
          <cell r="P5542"/>
          <cell r="Q5542"/>
          <cell r="R5542"/>
          <cell r="S5542"/>
          <cell r="T5542"/>
          <cell r="U5542"/>
          <cell r="V5542"/>
          <cell r="W5542"/>
          <cell r="X5542"/>
          <cell r="Y5542" t="str">
            <v xml:space="preserve"> </v>
          </cell>
        </row>
        <row r="5543">
          <cell r="C5543"/>
          <cell r="D5543"/>
          <cell r="E5543"/>
          <cell r="F5543"/>
          <cell r="G5543"/>
          <cell r="H5543"/>
          <cell r="I5543"/>
          <cell r="J5543"/>
          <cell r="K5543"/>
          <cell r="L5543"/>
          <cell r="M5543"/>
          <cell r="N5543"/>
          <cell r="O5543"/>
          <cell r="P5543"/>
          <cell r="Q5543"/>
          <cell r="R5543"/>
          <cell r="S5543"/>
          <cell r="T5543"/>
          <cell r="U5543"/>
          <cell r="V5543"/>
          <cell r="W5543"/>
          <cell r="X5543"/>
          <cell r="Y5543" t="str">
            <v xml:space="preserve"> </v>
          </cell>
        </row>
        <row r="5544">
          <cell r="C5544"/>
          <cell r="D5544"/>
          <cell r="E5544"/>
          <cell r="F5544"/>
          <cell r="G5544"/>
          <cell r="H5544"/>
          <cell r="I5544"/>
          <cell r="J5544"/>
          <cell r="K5544"/>
          <cell r="L5544"/>
          <cell r="M5544"/>
          <cell r="N5544"/>
          <cell r="O5544"/>
          <cell r="P5544"/>
          <cell r="Q5544"/>
          <cell r="R5544"/>
          <cell r="S5544"/>
          <cell r="T5544"/>
          <cell r="U5544"/>
          <cell r="V5544"/>
          <cell r="W5544"/>
          <cell r="X5544"/>
          <cell r="Y5544" t="str">
            <v xml:space="preserve"> </v>
          </cell>
        </row>
        <row r="5545">
          <cell r="C5545"/>
          <cell r="D5545"/>
          <cell r="E5545"/>
          <cell r="F5545"/>
          <cell r="G5545"/>
          <cell r="H5545"/>
          <cell r="I5545"/>
          <cell r="J5545"/>
          <cell r="K5545"/>
          <cell r="L5545"/>
          <cell r="M5545"/>
          <cell r="N5545"/>
          <cell r="O5545"/>
          <cell r="P5545"/>
          <cell r="Q5545"/>
          <cell r="R5545"/>
          <cell r="S5545"/>
          <cell r="T5545"/>
          <cell r="U5545"/>
          <cell r="V5545"/>
          <cell r="W5545"/>
          <cell r="X5545"/>
          <cell r="Y5545" t="str">
            <v xml:space="preserve"> </v>
          </cell>
        </row>
        <row r="5546">
          <cell r="C5546"/>
          <cell r="D5546"/>
          <cell r="E5546"/>
          <cell r="F5546"/>
          <cell r="G5546"/>
          <cell r="H5546"/>
          <cell r="I5546"/>
          <cell r="J5546"/>
          <cell r="K5546"/>
          <cell r="L5546"/>
          <cell r="M5546"/>
          <cell r="N5546"/>
          <cell r="O5546"/>
          <cell r="P5546"/>
          <cell r="Q5546"/>
          <cell r="R5546"/>
          <cell r="S5546"/>
          <cell r="T5546"/>
          <cell r="U5546"/>
          <cell r="V5546"/>
          <cell r="W5546"/>
          <cell r="X5546"/>
          <cell r="Y5546" t="str">
            <v xml:space="preserve"> </v>
          </cell>
        </row>
        <row r="5547">
          <cell r="C5547"/>
          <cell r="D5547"/>
          <cell r="E5547"/>
          <cell r="F5547"/>
          <cell r="G5547"/>
          <cell r="H5547"/>
          <cell r="I5547"/>
          <cell r="J5547"/>
          <cell r="K5547"/>
          <cell r="L5547"/>
          <cell r="M5547"/>
          <cell r="N5547"/>
          <cell r="O5547"/>
          <cell r="P5547"/>
          <cell r="Q5547"/>
          <cell r="R5547"/>
          <cell r="S5547"/>
          <cell r="T5547"/>
          <cell r="U5547"/>
          <cell r="V5547"/>
          <cell r="W5547"/>
          <cell r="X5547"/>
          <cell r="Y5547" t="str">
            <v xml:space="preserve"> </v>
          </cell>
        </row>
        <row r="5548">
          <cell r="C5548"/>
          <cell r="D5548"/>
          <cell r="E5548"/>
          <cell r="F5548"/>
          <cell r="G5548"/>
          <cell r="H5548"/>
          <cell r="I5548"/>
          <cell r="J5548"/>
          <cell r="K5548"/>
          <cell r="L5548"/>
          <cell r="M5548"/>
          <cell r="N5548"/>
          <cell r="O5548"/>
          <cell r="P5548"/>
          <cell r="Q5548"/>
          <cell r="R5548"/>
          <cell r="S5548"/>
          <cell r="T5548"/>
          <cell r="U5548"/>
          <cell r="V5548"/>
          <cell r="W5548"/>
          <cell r="X5548"/>
          <cell r="Y5548" t="str">
            <v xml:space="preserve"> </v>
          </cell>
        </row>
        <row r="5549">
          <cell r="C5549"/>
          <cell r="D5549"/>
          <cell r="E5549"/>
          <cell r="F5549"/>
          <cell r="G5549"/>
          <cell r="H5549"/>
          <cell r="I5549"/>
          <cell r="J5549"/>
          <cell r="K5549"/>
          <cell r="L5549"/>
          <cell r="M5549"/>
          <cell r="N5549"/>
          <cell r="O5549"/>
          <cell r="P5549"/>
          <cell r="Q5549"/>
          <cell r="R5549"/>
          <cell r="S5549"/>
          <cell r="T5549"/>
          <cell r="U5549"/>
          <cell r="V5549"/>
          <cell r="W5549"/>
          <cell r="X5549"/>
          <cell r="Y5549" t="str">
            <v xml:space="preserve"> </v>
          </cell>
        </row>
        <row r="5550">
          <cell r="C5550"/>
          <cell r="D5550"/>
          <cell r="E5550"/>
          <cell r="F5550"/>
          <cell r="G5550"/>
          <cell r="H5550"/>
          <cell r="I5550"/>
          <cell r="J5550"/>
          <cell r="K5550"/>
          <cell r="L5550"/>
          <cell r="M5550"/>
          <cell r="N5550"/>
          <cell r="O5550"/>
          <cell r="P5550"/>
          <cell r="Q5550"/>
          <cell r="R5550"/>
          <cell r="S5550"/>
          <cell r="T5550"/>
          <cell r="U5550"/>
          <cell r="V5550"/>
          <cell r="W5550"/>
          <cell r="X5550"/>
          <cell r="Y5550" t="str">
            <v xml:space="preserve"> </v>
          </cell>
        </row>
        <row r="5551">
          <cell r="C5551"/>
          <cell r="D5551"/>
          <cell r="E5551"/>
          <cell r="F5551"/>
          <cell r="G5551"/>
          <cell r="H5551"/>
          <cell r="I5551"/>
          <cell r="J5551"/>
          <cell r="K5551"/>
          <cell r="L5551"/>
          <cell r="M5551"/>
          <cell r="N5551"/>
          <cell r="O5551"/>
          <cell r="P5551"/>
          <cell r="Q5551"/>
          <cell r="R5551"/>
          <cell r="S5551"/>
          <cell r="T5551"/>
          <cell r="U5551"/>
          <cell r="V5551"/>
          <cell r="W5551"/>
          <cell r="X5551"/>
          <cell r="Y5551" t="str">
            <v xml:space="preserve"> </v>
          </cell>
        </row>
        <row r="5552">
          <cell r="C5552"/>
          <cell r="D5552"/>
          <cell r="E5552"/>
          <cell r="F5552"/>
          <cell r="G5552"/>
          <cell r="H5552"/>
          <cell r="I5552"/>
          <cell r="J5552"/>
          <cell r="K5552"/>
          <cell r="L5552"/>
          <cell r="M5552"/>
          <cell r="N5552"/>
          <cell r="O5552"/>
          <cell r="P5552"/>
          <cell r="Q5552"/>
          <cell r="R5552"/>
          <cell r="S5552"/>
          <cell r="T5552"/>
          <cell r="U5552"/>
          <cell r="V5552"/>
          <cell r="W5552"/>
          <cell r="X5552"/>
          <cell r="Y5552" t="str">
            <v xml:space="preserve"> </v>
          </cell>
        </row>
        <row r="5553">
          <cell r="C5553"/>
          <cell r="D5553"/>
          <cell r="E5553"/>
          <cell r="F5553"/>
          <cell r="G5553"/>
          <cell r="H5553"/>
          <cell r="I5553"/>
          <cell r="J5553"/>
          <cell r="K5553"/>
          <cell r="L5553"/>
          <cell r="M5553"/>
          <cell r="N5553"/>
          <cell r="O5553"/>
          <cell r="P5553"/>
          <cell r="Q5553"/>
          <cell r="R5553"/>
          <cell r="S5553"/>
          <cell r="T5553"/>
          <cell r="U5553"/>
          <cell r="V5553"/>
          <cell r="W5553"/>
          <cell r="X5553"/>
          <cell r="Y5553" t="str">
            <v xml:space="preserve"> </v>
          </cell>
        </row>
        <row r="5554">
          <cell r="C5554"/>
          <cell r="D5554"/>
          <cell r="E5554"/>
          <cell r="F5554"/>
          <cell r="G5554"/>
          <cell r="H5554"/>
          <cell r="I5554"/>
          <cell r="J5554"/>
          <cell r="K5554"/>
          <cell r="L5554"/>
          <cell r="M5554"/>
          <cell r="N5554"/>
          <cell r="O5554"/>
          <cell r="P5554"/>
          <cell r="Q5554"/>
          <cell r="R5554"/>
          <cell r="S5554"/>
          <cell r="T5554"/>
          <cell r="U5554"/>
          <cell r="V5554"/>
          <cell r="W5554"/>
          <cell r="X5554"/>
          <cell r="Y5554" t="str">
            <v xml:space="preserve"> </v>
          </cell>
        </row>
        <row r="5555">
          <cell r="C5555"/>
          <cell r="D5555"/>
          <cell r="E5555"/>
          <cell r="F5555"/>
          <cell r="G5555"/>
          <cell r="H5555"/>
          <cell r="I5555"/>
          <cell r="J5555"/>
          <cell r="K5555"/>
          <cell r="L5555"/>
          <cell r="M5555"/>
          <cell r="N5555"/>
          <cell r="O5555"/>
          <cell r="P5555"/>
          <cell r="Q5555"/>
          <cell r="R5555"/>
          <cell r="S5555"/>
          <cell r="T5555"/>
          <cell r="U5555"/>
          <cell r="V5555"/>
          <cell r="W5555"/>
          <cell r="X5555"/>
          <cell r="Y5555" t="str">
            <v xml:space="preserve"> </v>
          </cell>
        </row>
        <row r="5556">
          <cell r="C5556"/>
          <cell r="D5556"/>
          <cell r="E5556"/>
          <cell r="F5556"/>
          <cell r="G5556"/>
          <cell r="H5556"/>
          <cell r="I5556"/>
          <cell r="J5556"/>
          <cell r="K5556"/>
          <cell r="L5556"/>
          <cell r="M5556"/>
          <cell r="N5556"/>
          <cell r="O5556"/>
          <cell r="P5556"/>
          <cell r="Q5556"/>
          <cell r="R5556"/>
          <cell r="S5556"/>
          <cell r="T5556"/>
          <cell r="U5556"/>
          <cell r="V5556"/>
          <cell r="W5556"/>
          <cell r="X5556"/>
          <cell r="Y5556" t="str">
            <v xml:space="preserve"> </v>
          </cell>
        </row>
        <row r="5557">
          <cell r="C5557"/>
          <cell r="D5557"/>
          <cell r="E5557"/>
          <cell r="F5557"/>
          <cell r="G5557"/>
          <cell r="H5557"/>
          <cell r="I5557"/>
          <cell r="J5557"/>
          <cell r="K5557"/>
          <cell r="L5557"/>
          <cell r="M5557"/>
          <cell r="N5557"/>
          <cell r="O5557"/>
          <cell r="P5557"/>
          <cell r="Q5557"/>
          <cell r="R5557"/>
          <cell r="S5557"/>
          <cell r="T5557"/>
          <cell r="U5557"/>
          <cell r="V5557"/>
          <cell r="W5557"/>
          <cell r="X5557"/>
          <cell r="Y5557" t="str">
            <v xml:space="preserve"> </v>
          </cell>
        </row>
        <row r="5558">
          <cell r="C5558"/>
          <cell r="D5558"/>
          <cell r="E5558"/>
          <cell r="F5558"/>
          <cell r="G5558"/>
          <cell r="H5558"/>
          <cell r="I5558"/>
          <cell r="J5558"/>
          <cell r="K5558"/>
          <cell r="L5558"/>
          <cell r="M5558"/>
          <cell r="N5558"/>
          <cell r="O5558"/>
          <cell r="P5558"/>
          <cell r="Q5558"/>
          <cell r="R5558"/>
          <cell r="S5558"/>
          <cell r="T5558"/>
          <cell r="U5558"/>
          <cell r="V5558"/>
          <cell r="W5558"/>
          <cell r="X5558"/>
          <cell r="Y5558" t="str">
            <v xml:space="preserve"> </v>
          </cell>
        </row>
        <row r="5559">
          <cell r="C5559"/>
          <cell r="D5559"/>
          <cell r="E5559"/>
          <cell r="F5559"/>
          <cell r="G5559"/>
          <cell r="H5559"/>
          <cell r="I5559"/>
          <cell r="J5559"/>
          <cell r="K5559"/>
          <cell r="L5559"/>
          <cell r="M5559"/>
          <cell r="N5559"/>
          <cell r="O5559"/>
          <cell r="P5559"/>
          <cell r="Q5559"/>
          <cell r="R5559"/>
          <cell r="S5559"/>
          <cell r="T5559"/>
          <cell r="U5559"/>
          <cell r="V5559"/>
          <cell r="W5559"/>
          <cell r="X5559"/>
          <cell r="Y5559" t="str">
            <v xml:space="preserve"> </v>
          </cell>
        </row>
        <row r="5560">
          <cell r="C5560"/>
          <cell r="D5560"/>
          <cell r="E5560"/>
          <cell r="F5560"/>
          <cell r="G5560"/>
          <cell r="H5560"/>
          <cell r="I5560"/>
          <cell r="J5560"/>
          <cell r="K5560"/>
          <cell r="L5560"/>
          <cell r="M5560"/>
          <cell r="N5560"/>
          <cell r="O5560"/>
          <cell r="P5560"/>
          <cell r="Q5560"/>
          <cell r="R5560"/>
          <cell r="S5560"/>
          <cell r="T5560"/>
          <cell r="U5560"/>
          <cell r="V5560"/>
          <cell r="W5560"/>
          <cell r="X5560"/>
          <cell r="Y5560" t="str">
            <v xml:space="preserve"> </v>
          </cell>
        </row>
        <row r="5561">
          <cell r="C5561"/>
          <cell r="D5561"/>
          <cell r="E5561"/>
          <cell r="F5561"/>
          <cell r="G5561"/>
          <cell r="H5561"/>
          <cell r="I5561"/>
          <cell r="J5561"/>
          <cell r="K5561"/>
          <cell r="L5561"/>
          <cell r="M5561"/>
          <cell r="N5561"/>
          <cell r="O5561"/>
          <cell r="P5561"/>
          <cell r="Q5561"/>
          <cell r="R5561"/>
          <cell r="S5561"/>
          <cell r="T5561"/>
          <cell r="U5561"/>
          <cell r="V5561"/>
          <cell r="W5561"/>
          <cell r="X5561"/>
          <cell r="Y5561" t="str">
            <v xml:space="preserve"> </v>
          </cell>
        </row>
        <row r="5562">
          <cell r="C5562"/>
          <cell r="D5562"/>
          <cell r="E5562"/>
          <cell r="F5562"/>
          <cell r="G5562"/>
          <cell r="H5562"/>
          <cell r="I5562"/>
          <cell r="J5562"/>
          <cell r="K5562"/>
          <cell r="L5562"/>
          <cell r="M5562"/>
          <cell r="N5562"/>
          <cell r="O5562"/>
          <cell r="P5562"/>
          <cell r="Q5562"/>
          <cell r="R5562"/>
          <cell r="S5562"/>
          <cell r="T5562"/>
          <cell r="U5562"/>
          <cell r="V5562"/>
          <cell r="W5562"/>
          <cell r="X5562"/>
          <cell r="Y5562" t="str">
            <v xml:space="preserve"> </v>
          </cell>
        </row>
        <row r="5563">
          <cell r="C5563"/>
          <cell r="D5563"/>
          <cell r="E5563"/>
          <cell r="F5563"/>
          <cell r="G5563"/>
          <cell r="H5563"/>
          <cell r="I5563"/>
          <cell r="J5563"/>
          <cell r="K5563"/>
          <cell r="L5563"/>
          <cell r="M5563"/>
          <cell r="N5563"/>
          <cell r="O5563"/>
          <cell r="P5563"/>
          <cell r="Q5563"/>
          <cell r="R5563"/>
          <cell r="S5563"/>
          <cell r="T5563"/>
          <cell r="U5563"/>
          <cell r="V5563"/>
          <cell r="W5563"/>
          <cell r="X5563"/>
          <cell r="Y5563" t="str">
            <v xml:space="preserve"> </v>
          </cell>
        </row>
        <row r="5564">
          <cell r="C5564"/>
          <cell r="D5564"/>
          <cell r="E5564"/>
          <cell r="F5564"/>
          <cell r="G5564"/>
          <cell r="H5564"/>
          <cell r="I5564"/>
          <cell r="J5564"/>
          <cell r="K5564"/>
          <cell r="L5564"/>
          <cell r="M5564"/>
          <cell r="N5564"/>
          <cell r="O5564"/>
          <cell r="P5564"/>
          <cell r="Q5564"/>
          <cell r="R5564"/>
          <cell r="S5564"/>
          <cell r="T5564"/>
          <cell r="U5564"/>
          <cell r="V5564"/>
          <cell r="W5564"/>
          <cell r="X5564"/>
          <cell r="Y5564" t="str">
            <v xml:space="preserve"> </v>
          </cell>
        </row>
        <row r="5565">
          <cell r="C5565"/>
          <cell r="D5565"/>
          <cell r="E5565"/>
          <cell r="F5565"/>
          <cell r="G5565"/>
          <cell r="H5565"/>
          <cell r="I5565"/>
          <cell r="J5565"/>
          <cell r="K5565"/>
          <cell r="L5565"/>
          <cell r="M5565"/>
          <cell r="N5565"/>
          <cell r="O5565"/>
          <cell r="P5565"/>
          <cell r="Q5565"/>
          <cell r="R5565"/>
          <cell r="S5565"/>
          <cell r="T5565"/>
          <cell r="U5565"/>
          <cell r="V5565"/>
          <cell r="W5565"/>
          <cell r="X5565"/>
          <cell r="Y5565" t="str">
            <v xml:space="preserve"> </v>
          </cell>
        </row>
        <row r="5566">
          <cell r="C5566"/>
          <cell r="D5566"/>
          <cell r="E5566"/>
          <cell r="F5566"/>
          <cell r="G5566"/>
          <cell r="H5566"/>
          <cell r="I5566"/>
          <cell r="J5566"/>
          <cell r="K5566"/>
          <cell r="L5566"/>
          <cell r="M5566"/>
          <cell r="N5566"/>
          <cell r="O5566"/>
          <cell r="P5566"/>
          <cell r="Q5566"/>
          <cell r="R5566"/>
          <cell r="S5566"/>
          <cell r="T5566"/>
          <cell r="U5566"/>
          <cell r="V5566"/>
          <cell r="W5566"/>
          <cell r="X5566"/>
          <cell r="Y5566" t="str">
            <v xml:space="preserve"> </v>
          </cell>
        </row>
        <row r="5567">
          <cell r="C5567"/>
          <cell r="D5567"/>
          <cell r="E5567"/>
          <cell r="F5567"/>
          <cell r="G5567"/>
          <cell r="H5567"/>
          <cell r="I5567"/>
          <cell r="J5567"/>
          <cell r="K5567"/>
          <cell r="L5567"/>
          <cell r="M5567"/>
          <cell r="N5567"/>
          <cell r="O5567"/>
          <cell r="P5567"/>
          <cell r="Q5567"/>
          <cell r="R5567"/>
          <cell r="S5567"/>
          <cell r="T5567"/>
          <cell r="U5567"/>
          <cell r="V5567"/>
          <cell r="W5567"/>
          <cell r="X5567"/>
          <cell r="Y5567" t="str">
            <v xml:space="preserve"> </v>
          </cell>
        </row>
        <row r="5568">
          <cell r="C5568"/>
          <cell r="D5568"/>
          <cell r="E5568"/>
          <cell r="F5568"/>
          <cell r="G5568"/>
          <cell r="H5568"/>
          <cell r="I5568"/>
          <cell r="J5568"/>
          <cell r="K5568"/>
          <cell r="L5568"/>
          <cell r="M5568"/>
          <cell r="N5568"/>
          <cell r="O5568"/>
          <cell r="P5568"/>
          <cell r="Q5568"/>
          <cell r="R5568"/>
          <cell r="S5568"/>
          <cell r="T5568"/>
          <cell r="U5568"/>
          <cell r="V5568"/>
          <cell r="W5568"/>
          <cell r="X5568"/>
          <cell r="Y5568" t="str">
            <v xml:space="preserve"> </v>
          </cell>
        </row>
        <row r="5569">
          <cell r="C5569"/>
          <cell r="D5569"/>
          <cell r="E5569"/>
          <cell r="F5569"/>
          <cell r="G5569"/>
          <cell r="H5569"/>
          <cell r="I5569"/>
          <cell r="J5569"/>
          <cell r="K5569"/>
          <cell r="L5569"/>
          <cell r="M5569"/>
          <cell r="N5569"/>
          <cell r="O5569"/>
          <cell r="P5569"/>
          <cell r="Q5569"/>
          <cell r="R5569"/>
          <cell r="S5569"/>
          <cell r="T5569"/>
          <cell r="U5569"/>
          <cell r="V5569"/>
          <cell r="W5569"/>
          <cell r="X5569"/>
          <cell r="Y5569" t="str">
            <v xml:space="preserve"> </v>
          </cell>
        </row>
        <row r="5570">
          <cell r="C5570"/>
          <cell r="D5570"/>
          <cell r="E5570"/>
          <cell r="F5570"/>
          <cell r="G5570"/>
          <cell r="H5570"/>
          <cell r="I5570"/>
          <cell r="J5570"/>
          <cell r="K5570"/>
          <cell r="L5570"/>
          <cell r="M5570"/>
          <cell r="N5570"/>
          <cell r="O5570"/>
          <cell r="P5570"/>
          <cell r="Q5570"/>
          <cell r="R5570"/>
          <cell r="S5570"/>
          <cell r="T5570"/>
          <cell r="U5570"/>
          <cell r="V5570"/>
          <cell r="W5570"/>
          <cell r="X5570"/>
          <cell r="Y5570" t="str">
            <v xml:space="preserve"> </v>
          </cell>
        </row>
        <row r="5571">
          <cell r="C5571"/>
          <cell r="D5571"/>
          <cell r="E5571"/>
          <cell r="F5571"/>
          <cell r="G5571"/>
          <cell r="H5571"/>
          <cell r="I5571"/>
          <cell r="J5571"/>
          <cell r="K5571"/>
          <cell r="L5571"/>
          <cell r="M5571"/>
          <cell r="N5571"/>
          <cell r="O5571"/>
          <cell r="P5571"/>
          <cell r="Q5571"/>
          <cell r="R5571"/>
          <cell r="S5571"/>
          <cell r="T5571"/>
          <cell r="U5571"/>
          <cell r="V5571"/>
          <cell r="W5571"/>
          <cell r="X5571"/>
          <cell r="Y5571" t="str">
            <v xml:space="preserve"> </v>
          </cell>
        </row>
        <row r="5572">
          <cell r="C5572"/>
          <cell r="D5572"/>
          <cell r="E5572"/>
          <cell r="F5572"/>
          <cell r="G5572"/>
          <cell r="H5572"/>
          <cell r="I5572"/>
          <cell r="J5572"/>
          <cell r="K5572"/>
          <cell r="L5572"/>
          <cell r="M5572"/>
          <cell r="N5572"/>
          <cell r="O5572"/>
          <cell r="P5572"/>
          <cell r="Q5572"/>
          <cell r="R5572"/>
          <cell r="S5572"/>
          <cell r="T5572"/>
          <cell r="U5572"/>
          <cell r="V5572"/>
          <cell r="W5572"/>
          <cell r="X5572"/>
          <cell r="Y5572" t="str">
            <v xml:space="preserve"> </v>
          </cell>
        </row>
        <row r="5573">
          <cell r="C5573"/>
          <cell r="D5573"/>
          <cell r="E5573"/>
          <cell r="F5573"/>
          <cell r="G5573"/>
          <cell r="H5573"/>
          <cell r="I5573"/>
          <cell r="J5573"/>
          <cell r="K5573"/>
          <cell r="L5573"/>
          <cell r="M5573"/>
          <cell r="N5573"/>
          <cell r="O5573"/>
          <cell r="P5573"/>
          <cell r="Q5573"/>
          <cell r="R5573"/>
          <cell r="S5573"/>
          <cell r="T5573"/>
          <cell r="U5573"/>
          <cell r="V5573"/>
          <cell r="W5573"/>
          <cell r="X5573"/>
          <cell r="Y5573" t="str">
            <v xml:space="preserve"> </v>
          </cell>
        </row>
        <row r="5574">
          <cell r="C5574"/>
          <cell r="D5574"/>
          <cell r="E5574"/>
          <cell r="F5574"/>
          <cell r="G5574"/>
          <cell r="H5574"/>
          <cell r="I5574"/>
          <cell r="J5574"/>
          <cell r="K5574"/>
          <cell r="L5574"/>
          <cell r="M5574"/>
          <cell r="N5574"/>
          <cell r="O5574"/>
          <cell r="P5574"/>
          <cell r="Q5574"/>
          <cell r="R5574"/>
          <cell r="S5574"/>
          <cell r="T5574"/>
          <cell r="U5574"/>
          <cell r="V5574"/>
          <cell r="W5574"/>
          <cell r="X5574"/>
          <cell r="Y5574" t="str">
            <v xml:space="preserve"> </v>
          </cell>
        </row>
        <row r="5575">
          <cell r="C5575"/>
          <cell r="D5575"/>
          <cell r="E5575"/>
          <cell r="F5575"/>
          <cell r="G5575"/>
          <cell r="H5575"/>
          <cell r="I5575"/>
          <cell r="J5575"/>
          <cell r="K5575"/>
          <cell r="L5575"/>
          <cell r="M5575"/>
          <cell r="N5575"/>
          <cell r="O5575"/>
          <cell r="P5575"/>
          <cell r="Q5575"/>
          <cell r="R5575"/>
          <cell r="S5575"/>
          <cell r="T5575"/>
          <cell r="U5575"/>
          <cell r="V5575"/>
          <cell r="W5575"/>
          <cell r="X5575"/>
          <cell r="Y5575" t="str">
            <v xml:space="preserve"> </v>
          </cell>
        </row>
        <row r="5576">
          <cell r="C5576"/>
          <cell r="D5576"/>
          <cell r="E5576"/>
          <cell r="F5576"/>
          <cell r="G5576"/>
          <cell r="H5576"/>
          <cell r="I5576"/>
          <cell r="J5576"/>
          <cell r="K5576"/>
          <cell r="L5576"/>
          <cell r="M5576"/>
          <cell r="N5576"/>
          <cell r="O5576"/>
          <cell r="P5576"/>
          <cell r="Q5576"/>
          <cell r="R5576"/>
          <cell r="S5576"/>
          <cell r="T5576"/>
          <cell r="U5576"/>
          <cell r="V5576"/>
          <cell r="W5576"/>
          <cell r="X5576"/>
          <cell r="Y5576" t="str">
            <v xml:space="preserve"> </v>
          </cell>
        </row>
        <row r="5577">
          <cell r="C5577"/>
          <cell r="D5577"/>
          <cell r="E5577"/>
          <cell r="F5577"/>
          <cell r="G5577"/>
          <cell r="H5577"/>
          <cell r="I5577"/>
          <cell r="J5577"/>
          <cell r="K5577"/>
          <cell r="L5577"/>
          <cell r="M5577"/>
          <cell r="N5577"/>
          <cell r="O5577"/>
          <cell r="P5577"/>
          <cell r="Q5577"/>
          <cell r="R5577"/>
          <cell r="S5577"/>
          <cell r="T5577"/>
          <cell r="U5577"/>
          <cell r="V5577"/>
          <cell r="W5577"/>
          <cell r="X5577"/>
          <cell r="Y5577" t="str">
            <v xml:space="preserve"> </v>
          </cell>
        </row>
        <row r="5578">
          <cell r="C5578"/>
          <cell r="D5578"/>
          <cell r="E5578"/>
          <cell r="F5578"/>
          <cell r="G5578"/>
          <cell r="H5578"/>
          <cell r="I5578"/>
          <cell r="J5578"/>
          <cell r="K5578"/>
          <cell r="L5578"/>
          <cell r="M5578"/>
          <cell r="N5578"/>
          <cell r="O5578"/>
          <cell r="P5578"/>
          <cell r="Q5578"/>
          <cell r="R5578"/>
          <cell r="S5578"/>
          <cell r="T5578"/>
          <cell r="U5578"/>
          <cell r="V5578"/>
          <cell r="W5578"/>
          <cell r="X5578"/>
          <cell r="Y5578" t="str">
            <v xml:space="preserve"> </v>
          </cell>
        </row>
        <row r="5579">
          <cell r="C5579"/>
          <cell r="D5579"/>
          <cell r="E5579"/>
          <cell r="F5579"/>
          <cell r="G5579"/>
          <cell r="H5579"/>
          <cell r="I5579"/>
          <cell r="J5579"/>
          <cell r="K5579"/>
          <cell r="L5579"/>
          <cell r="M5579"/>
          <cell r="N5579"/>
          <cell r="O5579"/>
          <cell r="P5579"/>
          <cell r="Q5579"/>
          <cell r="R5579"/>
          <cell r="S5579"/>
          <cell r="T5579"/>
          <cell r="U5579"/>
          <cell r="V5579"/>
          <cell r="W5579"/>
          <cell r="X5579"/>
          <cell r="Y5579" t="str">
            <v xml:space="preserve"> </v>
          </cell>
        </row>
        <row r="5580">
          <cell r="C5580"/>
          <cell r="D5580"/>
          <cell r="E5580"/>
          <cell r="F5580"/>
          <cell r="G5580"/>
          <cell r="H5580"/>
          <cell r="I5580"/>
          <cell r="J5580"/>
          <cell r="K5580"/>
          <cell r="L5580"/>
          <cell r="M5580"/>
          <cell r="N5580"/>
          <cell r="O5580"/>
          <cell r="P5580"/>
          <cell r="Q5580"/>
          <cell r="R5580"/>
          <cell r="S5580"/>
          <cell r="T5580"/>
          <cell r="U5580"/>
          <cell r="V5580"/>
          <cell r="W5580"/>
          <cell r="X5580"/>
          <cell r="Y5580" t="str">
            <v xml:space="preserve"> </v>
          </cell>
        </row>
        <row r="5581">
          <cell r="C5581"/>
          <cell r="D5581"/>
          <cell r="E5581"/>
          <cell r="F5581"/>
          <cell r="G5581"/>
          <cell r="H5581"/>
          <cell r="I5581"/>
          <cell r="J5581"/>
          <cell r="K5581"/>
          <cell r="L5581"/>
          <cell r="M5581"/>
          <cell r="N5581"/>
          <cell r="O5581"/>
          <cell r="P5581"/>
          <cell r="Q5581"/>
          <cell r="R5581"/>
          <cell r="S5581"/>
          <cell r="T5581"/>
          <cell r="U5581"/>
          <cell r="V5581"/>
          <cell r="W5581"/>
          <cell r="X5581"/>
          <cell r="Y5581" t="str">
            <v xml:space="preserve"> </v>
          </cell>
        </row>
        <row r="5582">
          <cell r="C5582"/>
          <cell r="D5582"/>
          <cell r="E5582"/>
          <cell r="F5582"/>
          <cell r="G5582"/>
          <cell r="H5582"/>
          <cell r="I5582"/>
          <cell r="J5582"/>
          <cell r="K5582"/>
          <cell r="L5582"/>
          <cell r="M5582"/>
          <cell r="N5582"/>
          <cell r="O5582"/>
          <cell r="P5582"/>
          <cell r="Q5582"/>
          <cell r="R5582"/>
          <cell r="S5582"/>
          <cell r="T5582"/>
          <cell r="U5582"/>
          <cell r="V5582"/>
          <cell r="W5582"/>
          <cell r="X5582"/>
          <cell r="Y5582" t="str">
            <v xml:space="preserve"> </v>
          </cell>
        </row>
        <row r="5583">
          <cell r="C5583"/>
          <cell r="D5583"/>
          <cell r="E5583"/>
          <cell r="F5583"/>
          <cell r="G5583"/>
          <cell r="H5583"/>
          <cell r="I5583"/>
          <cell r="J5583"/>
          <cell r="K5583"/>
          <cell r="L5583"/>
          <cell r="M5583"/>
          <cell r="N5583"/>
          <cell r="O5583"/>
          <cell r="P5583"/>
          <cell r="Q5583"/>
          <cell r="R5583"/>
          <cell r="S5583"/>
          <cell r="T5583"/>
          <cell r="U5583"/>
          <cell r="V5583"/>
          <cell r="W5583"/>
          <cell r="X5583"/>
          <cell r="Y5583" t="str">
            <v xml:space="preserve"> </v>
          </cell>
        </row>
        <row r="5584">
          <cell r="C5584"/>
          <cell r="D5584"/>
          <cell r="E5584"/>
          <cell r="F5584"/>
          <cell r="G5584"/>
          <cell r="H5584"/>
          <cell r="I5584"/>
          <cell r="J5584"/>
          <cell r="K5584"/>
          <cell r="L5584"/>
          <cell r="M5584"/>
          <cell r="N5584"/>
          <cell r="O5584"/>
          <cell r="P5584"/>
          <cell r="Q5584"/>
          <cell r="R5584"/>
          <cell r="S5584"/>
          <cell r="T5584"/>
          <cell r="U5584"/>
          <cell r="V5584"/>
          <cell r="W5584"/>
          <cell r="X5584"/>
          <cell r="Y5584" t="str">
            <v xml:space="preserve"> </v>
          </cell>
        </row>
        <row r="5585">
          <cell r="C5585"/>
          <cell r="D5585"/>
          <cell r="E5585"/>
          <cell r="F5585"/>
          <cell r="G5585"/>
          <cell r="H5585"/>
          <cell r="I5585"/>
          <cell r="J5585"/>
          <cell r="K5585"/>
          <cell r="L5585"/>
          <cell r="M5585"/>
          <cell r="N5585"/>
          <cell r="O5585"/>
          <cell r="P5585"/>
          <cell r="Q5585"/>
          <cell r="R5585"/>
          <cell r="S5585"/>
          <cell r="T5585"/>
          <cell r="U5585"/>
          <cell r="V5585"/>
          <cell r="W5585"/>
          <cell r="X5585"/>
          <cell r="Y5585" t="str">
            <v xml:space="preserve"> </v>
          </cell>
        </row>
        <row r="5586">
          <cell r="C5586"/>
          <cell r="D5586"/>
          <cell r="E5586"/>
          <cell r="F5586"/>
          <cell r="G5586"/>
          <cell r="H5586"/>
          <cell r="I5586"/>
          <cell r="J5586"/>
          <cell r="K5586"/>
          <cell r="L5586"/>
          <cell r="M5586"/>
          <cell r="N5586"/>
          <cell r="O5586"/>
          <cell r="P5586"/>
          <cell r="Q5586"/>
          <cell r="R5586"/>
          <cell r="S5586"/>
          <cell r="T5586"/>
          <cell r="U5586"/>
          <cell r="V5586"/>
          <cell r="W5586"/>
          <cell r="X5586"/>
          <cell r="Y5586" t="str">
            <v xml:space="preserve"> </v>
          </cell>
        </row>
        <row r="5587">
          <cell r="C5587"/>
          <cell r="D5587"/>
          <cell r="E5587"/>
          <cell r="F5587"/>
          <cell r="G5587"/>
          <cell r="H5587"/>
          <cell r="I5587"/>
          <cell r="J5587"/>
          <cell r="K5587"/>
          <cell r="L5587"/>
          <cell r="M5587"/>
          <cell r="N5587"/>
          <cell r="O5587"/>
          <cell r="P5587"/>
          <cell r="Q5587"/>
          <cell r="R5587"/>
          <cell r="S5587"/>
          <cell r="T5587"/>
          <cell r="U5587"/>
          <cell r="V5587"/>
          <cell r="W5587"/>
          <cell r="X5587"/>
          <cell r="Y5587" t="str">
            <v xml:space="preserve"> </v>
          </cell>
        </row>
        <row r="5588">
          <cell r="C5588"/>
          <cell r="D5588"/>
          <cell r="E5588"/>
          <cell r="F5588"/>
          <cell r="G5588"/>
          <cell r="H5588"/>
          <cell r="I5588"/>
          <cell r="J5588"/>
          <cell r="K5588"/>
          <cell r="L5588"/>
          <cell r="M5588"/>
          <cell r="N5588"/>
          <cell r="O5588"/>
          <cell r="P5588"/>
          <cell r="Q5588"/>
          <cell r="R5588"/>
          <cell r="S5588"/>
          <cell r="T5588"/>
          <cell r="U5588"/>
          <cell r="V5588"/>
          <cell r="W5588"/>
          <cell r="X5588"/>
          <cell r="Y5588" t="str">
            <v xml:space="preserve"> </v>
          </cell>
        </row>
        <row r="5589">
          <cell r="C5589"/>
          <cell r="D5589"/>
          <cell r="E5589"/>
          <cell r="F5589"/>
          <cell r="G5589"/>
          <cell r="H5589"/>
          <cell r="I5589"/>
          <cell r="J5589"/>
          <cell r="K5589"/>
          <cell r="L5589"/>
          <cell r="M5589"/>
          <cell r="N5589"/>
          <cell r="O5589"/>
          <cell r="P5589"/>
          <cell r="Q5589"/>
          <cell r="R5589"/>
          <cell r="S5589"/>
          <cell r="T5589"/>
          <cell r="U5589"/>
          <cell r="V5589"/>
          <cell r="W5589"/>
          <cell r="X5589"/>
          <cell r="Y5589" t="str">
            <v xml:space="preserve"> </v>
          </cell>
        </row>
        <row r="5590">
          <cell r="C5590"/>
          <cell r="D5590"/>
          <cell r="E5590"/>
          <cell r="F5590"/>
          <cell r="G5590"/>
          <cell r="H5590"/>
          <cell r="I5590"/>
          <cell r="J5590"/>
          <cell r="K5590"/>
          <cell r="L5590"/>
          <cell r="M5590"/>
          <cell r="N5590"/>
          <cell r="O5590"/>
          <cell r="P5590"/>
          <cell r="Q5590"/>
          <cell r="R5590"/>
          <cell r="S5590"/>
          <cell r="T5590"/>
          <cell r="U5590"/>
          <cell r="V5590"/>
          <cell r="W5590"/>
          <cell r="X5590"/>
          <cell r="Y5590" t="str">
            <v xml:space="preserve"> </v>
          </cell>
        </row>
        <row r="5591">
          <cell r="C5591"/>
          <cell r="D5591"/>
          <cell r="E5591"/>
          <cell r="F5591"/>
          <cell r="G5591"/>
          <cell r="H5591"/>
          <cell r="I5591"/>
          <cell r="J5591"/>
          <cell r="K5591"/>
          <cell r="L5591"/>
          <cell r="M5591"/>
          <cell r="N5591"/>
          <cell r="O5591"/>
          <cell r="P5591"/>
          <cell r="Q5591"/>
          <cell r="R5591"/>
          <cell r="S5591"/>
          <cell r="T5591"/>
          <cell r="U5591"/>
          <cell r="V5591"/>
          <cell r="W5591"/>
          <cell r="X5591"/>
          <cell r="Y5591" t="str">
            <v xml:space="preserve"> </v>
          </cell>
        </row>
        <row r="5592">
          <cell r="C5592"/>
          <cell r="D5592"/>
          <cell r="E5592"/>
          <cell r="F5592"/>
          <cell r="G5592"/>
          <cell r="H5592"/>
          <cell r="I5592"/>
          <cell r="J5592"/>
          <cell r="K5592"/>
          <cell r="L5592"/>
          <cell r="M5592"/>
          <cell r="N5592"/>
          <cell r="O5592"/>
          <cell r="P5592"/>
          <cell r="Q5592"/>
          <cell r="R5592"/>
          <cell r="S5592"/>
          <cell r="T5592"/>
          <cell r="U5592"/>
          <cell r="V5592"/>
          <cell r="W5592"/>
          <cell r="X5592"/>
          <cell r="Y5592" t="str">
            <v xml:space="preserve"> </v>
          </cell>
        </row>
        <row r="5593">
          <cell r="C5593"/>
          <cell r="D5593"/>
          <cell r="E5593"/>
          <cell r="F5593"/>
          <cell r="G5593"/>
          <cell r="H5593"/>
          <cell r="I5593"/>
          <cell r="J5593"/>
          <cell r="K5593"/>
          <cell r="L5593"/>
          <cell r="M5593"/>
          <cell r="N5593"/>
          <cell r="O5593"/>
          <cell r="P5593"/>
          <cell r="Q5593"/>
          <cell r="R5593"/>
          <cell r="S5593"/>
          <cell r="T5593"/>
          <cell r="U5593"/>
          <cell r="V5593"/>
          <cell r="W5593"/>
          <cell r="X5593"/>
          <cell r="Y5593" t="str">
            <v xml:space="preserve"> </v>
          </cell>
        </row>
        <row r="5594">
          <cell r="C5594"/>
          <cell r="D5594"/>
          <cell r="E5594"/>
          <cell r="F5594"/>
          <cell r="G5594"/>
          <cell r="H5594"/>
          <cell r="I5594"/>
          <cell r="J5594"/>
          <cell r="K5594"/>
          <cell r="L5594"/>
          <cell r="M5594"/>
          <cell r="N5594"/>
          <cell r="O5594"/>
          <cell r="P5594"/>
          <cell r="Q5594"/>
          <cell r="R5594"/>
          <cell r="S5594"/>
          <cell r="T5594"/>
          <cell r="U5594"/>
          <cell r="V5594"/>
          <cell r="W5594"/>
          <cell r="X5594"/>
          <cell r="Y5594" t="str">
            <v xml:space="preserve"> </v>
          </cell>
        </row>
        <row r="5595">
          <cell r="C5595"/>
          <cell r="D5595"/>
          <cell r="E5595"/>
          <cell r="F5595"/>
          <cell r="G5595"/>
          <cell r="H5595"/>
          <cell r="I5595"/>
          <cell r="J5595"/>
          <cell r="K5595"/>
          <cell r="L5595"/>
          <cell r="M5595"/>
          <cell r="N5595"/>
          <cell r="O5595"/>
          <cell r="P5595"/>
          <cell r="Q5595"/>
          <cell r="R5595"/>
          <cell r="S5595"/>
          <cell r="T5595"/>
          <cell r="U5595"/>
          <cell r="V5595"/>
          <cell r="W5595"/>
          <cell r="X5595"/>
          <cell r="Y5595" t="str">
            <v xml:space="preserve"> </v>
          </cell>
        </row>
        <row r="5596">
          <cell r="C5596"/>
          <cell r="D5596"/>
          <cell r="E5596"/>
          <cell r="F5596"/>
          <cell r="G5596"/>
          <cell r="H5596"/>
          <cell r="I5596"/>
          <cell r="J5596"/>
          <cell r="K5596"/>
          <cell r="L5596"/>
          <cell r="M5596"/>
          <cell r="N5596"/>
          <cell r="O5596"/>
          <cell r="P5596"/>
          <cell r="Q5596"/>
          <cell r="R5596"/>
          <cell r="S5596"/>
          <cell r="T5596"/>
          <cell r="U5596"/>
          <cell r="V5596"/>
          <cell r="W5596"/>
          <cell r="X5596"/>
          <cell r="Y5596" t="str">
            <v xml:space="preserve"> </v>
          </cell>
        </row>
        <row r="5597">
          <cell r="C5597"/>
          <cell r="D5597"/>
          <cell r="E5597"/>
          <cell r="F5597"/>
          <cell r="G5597"/>
          <cell r="H5597"/>
          <cell r="I5597"/>
          <cell r="J5597"/>
          <cell r="K5597"/>
          <cell r="L5597"/>
          <cell r="M5597"/>
          <cell r="N5597"/>
          <cell r="O5597"/>
          <cell r="P5597"/>
          <cell r="Q5597"/>
          <cell r="R5597"/>
          <cell r="S5597"/>
          <cell r="T5597"/>
          <cell r="U5597"/>
          <cell r="V5597"/>
          <cell r="W5597"/>
          <cell r="X5597"/>
          <cell r="Y5597" t="str">
            <v xml:space="preserve"> </v>
          </cell>
        </row>
        <row r="5598">
          <cell r="C5598"/>
          <cell r="D5598"/>
          <cell r="E5598"/>
          <cell r="F5598"/>
          <cell r="G5598"/>
          <cell r="H5598"/>
          <cell r="I5598"/>
          <cell r="J5598"/>
          <cell r="K5598"/>
          <cell r="L5598"/>
          <cell r="M5598"/>
          <cell r="N5598"/>
          <cell r="O5598"/>
          <cell r="P5598"/>
          <cell r="Q5598"/>
          <cell r="R5598"/>
          <cell r="S5598"/>
          <cell r="T5598"/>
          <cell r="U5598"/>
          <cell r="V5598"/>
          <cell r="W5598"/>
          <cell r="X5598"/>
          <cell r="Y5598" t="str">
            <v xml:space="preserve"> </v>
          </cell>
        </row>
        <row r="5599">
          <cell r="C5599"/>
          <cell r="D5599"/>
          <cell r="E5599"/>
          <cell r="F5599"/>
          <cell r="G5599"/>
          <cell r="H5599"/>
          <cell r="I5599"/>
          <cell r="J5599"/>
          <cell r="K5599"/>
          <cell r="L5599"/>
          <cell r="M5599"/>
          <cell r="N5599"/>
          <cell r="O5599"/>
          <cell r="P5599"/>
          <cell r="Q5599"/>
          <cell r="R5599"/>
          <cell r="S5599"/>
          <cell r="T5599"/>
          <cell r="U5599"/>
          <cell r="V5599"/>
          <cell r="W5599"/>
          <cell r="X5599"/>
          <cell r="Y5599" t="str">
            <v xml:space="preserve"> </v>
          </cell>
        </row>
        <row r="5600">
          <cell r="C5600"/>
          <cell r="D5600"/>
          <cell r="E5600"/>
          <cell r="F5600"/>
          <cell r="G5600"/>
          <cell r="H5600"/>
          <cell r="I5600"/>
          <cell r="J5600"/>
          <cell r="K5600"/>
          <cell r="L5600"/>
          <cell r="M5600"/>
          <cell r="N5600"/>
          <cell r="O5600"/>
          <cell r="P5600"/>
          <cell r="Q5600"/>
          <cell r="R5600"/>
          <cell r="S5600"/>
          <cell r="T5600"/>
          <cell r="U5600"/>
          <cell r="V5600"/>
          <cell r="W5600"/>
          <cell r="X5600"/>
          <cell r="Y5600" t="str">
            <v xml:space="preserve"> </v>
          </cell>
        </row>
        <row r="5601">
          <cell r="C5601"/>
          <cell r="D5601"/>
          <cell r="E5601"/>
          <cell r="F5601"/>
          <cell r="G5601"/>
          <cell r="H5601"/>
          <cell r="I5601"/>
          <cell r="J5601"/>
          <cell r="K5601"/>
          <cell r="L5601"/>
          <cell r="M5601"/>
          <cell r="N5601"/>
          <cell r="O5601"/>
          <cell r="P5601"/>
          <cell r="Q5601"/>
          <cell r="R5601"/>
          <cell r="S5601"/>
          <cell r="T5601"/>
          <cell r="U5601"/>
          <cell r="V5601"/>
          <cell r="W5601"/>
          <cell r="X5601"/>
          <cell r="Y5601" t="str">
            <v xml:space="preserve"> </v>
          </cell>
        </row>
        <row r="5602">
          <cell r="C5602"/>
          <cell r="D5602"/>
          <cell r="E5602"/>
          <cell r="F5602"/>
          <cell r="G5602"/>
          <cell r="H5602"/>
          <cell r="I5602"/>
          <cell r="J5602"/>
          <cell r="K5602"/>
          <cell r="L5602"/>
          <cell r="M5602"/>
          <cell r="N5602"/>
          <cell r="O5602"/>
          <cell r="P5602"/>
          <cell r="Q5602"/>
          <cell r="R5602"/>
          <cell r="S5602"/>
          <cell r="T5602"/>
          <cell r="U5602"/>
          <cell r="V5602"/>
          <cell r="W5602"/>
          <cell r="X5602"/>
          <cell r="Y5602" t="str">
            <v xml:space="preserve"> </v>
          </cell>
        </row>
        <row r="5603">
          <cell r="C5603"/>
          <cell r="D5603"/>
          <cell r="E5603"/>
          <cell r="F5603"/>
          <cell r="G5603"/>
          <cell r="H5603"/>
          <cell r="I5603"/>
          <cell r="J5603"/>
          <cell r="K5603"/>
          <cell r="L5603"/>
          <cell r="M5603"/>
          <cell r="N5603"/>
          <cell r="O5603"/>
          <cell r="P5603"/>
          <cell r="Q5603"/>
          <cell r="R5603"/>
          <cell r="S5603"/>
          <cell r="T5603"/>
          <cell r="U5603"/>
          <cell r="V5603"/>
          <cell r="W5603"/>
          <cell r="X5603"/>
          <cell r="Y5603" t="str">
            <v xml:space="preserve"> </v>
          </cell>
        </row>
        <row r="5604">
          <cell r="C5604"/>
          <cell r="D5604"/>
          <cell r="E5604"/>
          <cell r="F5604"/>
          <cell r="G5604"/>
          <cell r="H5604"/>
          <cell r="I5604"/>
          <cell r="J5604"/>
          <cell r="K5604"/>
          <cell r="L5604"/>
          <cell r="M5604"/>
          <cell r="N5604"/>
          <cell r="O5604"/>
          <cell r="P5604"/>
          <cell r="Q5604"/>
          <cell r="R5604"/>
          <cell r="S5604"/>
          <cell r="T5604"/>
          <cell r="U5604"/>
          <cell r="V5604"/>
          <cell r="W5604"/>
          <cell r="X5604"/>
          <cell r="Y5604" t="str">
            <v xml:space="preserve"> </v>
          </cell>
        </row>
        <row r="5605">
          <cell r="C5605"/>
          <cell r="D5605"/>
          <cell r="E5605"/>
          <cell r="F5605"/>
          <cell r="G5605"/>
          <cell r="H5605"/>
          <cell r="I5605"/>
          <cell r="J5605"/>
          <cell r="K5605"/>
          <cell r="L5605"/>
          <cell r="M5605"/>
          <cell r="N5605"/>
          <cell r="O5605"/>
          <cell r="P5605"/>
          <cell r="Q5605"/>
          <cell r="R5605"/>
          <cell r="S5605"/>
          <cell r="T5605"/>
          <cell r="U5605"/>
          <cell r="V5605"/>
          <cell r="W5605"/>
          <cell r="X5605"/>
          <cell r="Y5605" t="str">
            <v xml:space="preserve"> </v>
          </cell>
        </row>
        <row r="5606">
          <cell r="C5606"/>
          <cell r="D5606"/>
          <cell r="E5606"/>
          <cell r="F5606"/>
          <cell r="G5606"/>
          <cell r="H5606"/>
          <cell r="I5606"/>
          <cell r="J5606"/>
          <cell r="K5606"/>
          <cell r="L5606"/>
          <cell r="M5606"/>
          <cell r="N5606"/>
          <cell r="O5606"/>
          <cell r="P5606"/>
          <cell r="Q5606"/>
          <cell r="R5606"/>
          <cell r="S5606"/>
          <cell r="T5606"/>
          <cell r="U5606"/>
          <cell r="V5606"/>
          <cell r="W5606"/>
          <cell r="X5606"/>
          <cell r="Y5606" t="str">
            <v xml:space="preserve"> </v>
          </cell>
        </row>
        <row r="5607">
          <cell r="C5607"/>
          <cell r="D5607"/>
          <cell r="E5607"/>
          <cell r="F5607"/>
          <cell r="G5607"/>
          <cell r="H5607"/>
          <cell r="I5607"/>
          <cell r="J5607"/>
          <cell r="K5607"/>
          <cell r="L5607"/>
          <cell r="M5607"/>
          <cell r="N5607"/>
          <cell r="O5607"/>
          <cell r="P5607"/>
          <cell r="Q5607"/>
          <cell r="R5607"/>
          <cell r="S5607"/>
          <cell r="T5607"/>
          <cell r="U5607"/>
          <cell r="V5607"/>
          <cell r="W5607"/>
          <cell r="X5607"/>
          <cell r="Y5607" t="str">
            <v xml:space="preserve"> </v>
          </cell>
        </row>
        <row r="5608">
          <cell r="C5608"/>
          <cell r="D5608"/>
          <cell r="E5608"/>
          <cell r="F5608"/>
          <cell r="G5608"/>
          <cell r="H5608"/>
          <cell r="I5608"/>
          <cell r="J5608"/>
          <cell r="K5608"/>
          <cell r="L5608"/>
          <cell r="M5608"/>
          <cell r="N5608"/>
          <cell r="O5608"/>
          <cell r="P5608"/>
          <cell r="Q5608"/>
          <cell r="R5608"/>
          <cell r="S5608"/>
          <cell r="T5608"/>
          <cell r="U5608"/>
          <cell r="V5608"/>
          <cell r="W5608"/>
          <cell r="X5608"/>
          <cell r="Y5608" t="str">
            <v xml:space="preserve"> </v>
          </cell>
        </row>
        <row r="5609">
          <cell r="C5609"/>
          <cell r="D5609"/>
          <cell r="E5609"/>
          <cell r="F5609"/>
          <cell r="G5609"/>
          <cell r="H5609"/>
          <cell r="I5609"/>
          <cell r="J5609"/>
          <cell r="K5609"/>
          <cell r="L5609"/>
          <cell r="M5609"/>
          <cell r="N5609"/>
          <cell r="O5609"/>
          <cell r="P5609"/>
          <cell r="Q5609"/>
          <cell r="R5609"/>
          <cell r="S5609"/>
          <cell r="T5609"/>
          <cell r="U5609"/>
          <cell r="V5609"/>
          <cell r="W5609"/>
          <cell r="X5609"/>
          <cell r="Y5609" t="str">
            <v xml:space="preserve"> </v>
          </cell>
        </row>
        <row r="5610">
          <cell r="C5610"/>
          <cell r="D5610"/>
          <cell r="E5610"/>
          <cell r="F5610"/>
          <cell r="G5610"/>
          <cell r="H5610"/>
          <cell r="I5610"/>
          <cell r="J5610"/>
          <cell r="K5610"/>
          <cell r="L5610"/>
          <cell r="M5610"/>
          <cell r="N5610"/>
          <cell r="O5610"/>
          <cell r="P5610"/>
          <cell r="Q5610"/>
          <cell r="R5610"/>
          <cell r="S5610"/>
          <cell r="T5610"/>
          <cell r="U5610"/>
          <cell r="V5610"/>
          <cell r="W5610"/>
          <cell r="X5610"/>
          <cell r="Y5610" t="str">
            <v xml:space="preserve"> </v>
          </cell>
        </row>
        <row r="5611">
          <cell r="C5611"/>
          <cell r="D5611"/>
          <cell r="E5611"/>
          <cell r="F5611"/>
          <cell r="G5611"/>
          <cell r="H5611"/>
          <cell r="I5611"/>
          <cell r="J5611"/>
          <cell r="K5611"/>
          <cell r="L5611"/>
          <cell r="M5611"/>
          <cell r="N5611"/>
          <cell r="O5611"/>
          <cell r="P5611"/>
          <cell r="Q5611"/>
          <cell r="R5611"/>
          <cell r="S5611"/>
          <cell r="T5611"/>
          <cell r="U5611"/>
          <cell r="V5611"/>
          <cell r="W5611"/>
          <cell r="X5611"/>
          <cell r="Y5611" t="str">
            <v xml:space="preserve"> </v>
          </cell>
        </row>
        <row r="5612">
          <cell r="C5612"/>
          <cell r="D5612"/>
          <cell r="E5612"/>
          <cell r="F5612"/>
          <cell r="G5612"/>
          <cell r="H5612"/>
          <cell r="I5612"/>
          <cell r="J5612"/>
          <cell r="K5612"/>
          <cell r="L5612"/>
          <cell r="M5612"/>
          <cell r="N5612"/>
          <cell r="O5612"/>
          <cell r="P5612"/>
          <cell r="Q5612"/>
          <cell r="R5612"/>
          <cell r="S5612"/>
          <cell r="T5612"/>
          <cell r="U5612"/>
          <cell r="V5612"/>
          <cell r="W5612"/>
          <cell r="X5612"/>
          <cell r="Y5612" t="str">
            <v xml:space="preserve"> </v>
          </cell>
        </row>
        <row r="5613">
          <cell r="C5613"/>
          <cell r="D5613"/>
          <cell r="E5613"/>
          <cell r="F5613"/>
          <cell r="G5613"/>
          <cell r="H5613"/>
          <cell r="I5613"/>
          <cell r="J5613"/>
          <cell r="K5613"/>
          <cell r="L5613"/>
          <cell r="M5613"/>
          <cell r="N5613"/>
          <cell r="O5613"/>
          <cell r="P5613"/>
          <cell r="Q5613"/>
          <cell r="R5613"/>
          <cell r="S5613"/>
          <cell r="T5613"/>
          <cell r="U5613"/>
          <cell r="V5613"/>
          <cell r="W5613"/>
          <cell r="X5613"/>
          <cell r="Y5613" t="str">
            <v xml:space="preserve"> </v>
          </cell>
        </row>
        <row r="5614">
          <cell r="C5614"/>
          <cell r="D5614"/>
          <cell r="E5614"/>
          <cell r="F5614"/>
          <cell r="G5614"/>
          <cell r="H5614"/>
          <cell r="I5614"/>
          <cell r="J5614"/>
          <cell r="K5614"/>
          <cell r="L5614"/>
          <cell r="M5614"/>
          <cell r="N5614"/>
          <cell r="O5614"/>
          <cell r="P5614"/>
          <cell r="Q5614"/>
          <cell r="R5614"/>
          <cell r="S5614"/>
          <cell r="T5614"/>
          <cell r="U5614"/>
          <cell r="V5614"/>
          <cell r="W5614"/>
          <cell r="X5614"/>
          <cell r="Y5614" t="str">
            <v xml:space="preserve"> </v>
          </cell>
        </row>
        <row r="5615">
          <cell r="C5615"/>
          <cell r="D5615"/>
          <cell r="E5615"/>
          <cell r="F5615"/>
          <cell r="G5615"/>
          <cell r="H5615"/>
          <cell r="I5615"/>
          <cell r="J5615"/>
          <cell r="K5615"/>
          <cell r="L5615"/>
          <cell r="M5615"/>
          <cell r="N5615"/>
          <cell r="O5615"/>
          <cell r="P5615"/>
          <cell r="Q5615"/>
          <cell r="R5615"/>
          <cell r="S5615"/>
          <cell r="T5615"/>
          <cell r="U5615"/>
          <cell r="V5615"/>
          <cell r="W5615"/>
          <cell r="X5615"/>
          <cell r="Y5615" t="str">
            <v xml:space="preserve"> </v>
          </cell>
        </row>
        <row r="5616">
          <cell r="C5616"/>
          <cell r="D5616"/>
          <cell r="E5616"/>
          <cell r="F5616"/>
          <cell r="G5616"/>
          <cell r="H5616"/>
          <cell r="I5616"/>
          <cell r="J5616"/>
          <cell r="K5616"/>
          <cell r="L5616"/>
          <cell r="M5616"/>
          <cell r="N5616"/>
          <cell r="O5616"/>
          <cell r="P5616"/>
          <cell r="Q5616"/>
          <cell r="R5616"/>
          <cell r="S5616"/>
          <cell r="T5616"/>
          <cell r="U5616"/>
          <cell r="V5616"/>
          <cell r="W5616"/>
          <cell r="X5616"/>
          <cell r="Y5616" t="str">
            <v xml:space="preserve"> </v>
          </cell>
        </row>
        <row r="5617">
          <cell r="C5617"/>
          <cell r="D5617"/>
          <cell r="E5617"/>
          <cell r="F5617"/>
          <cell r="G5617"/>
          <cell r="H5617"/>
          <cell r="I5617"/>
          <cell r="J5617"/>
          <cell r="K5617"/>
          <cell r="L5617"/>
          <cell r="M5617"/>
          <cell r="N5617"/>
          <cell r="O5617"/>
          <cell r="P5617"/>
          <cell r="Q5617"/>
          <cell r="R5617"/>
          <cell r="S5617"/>
          <cell r="T5617"/>
          <cell r="U5617"/>
          <cell r="V5617"/>
          <cell r="W5617"/>
          <cell r="X5617"/>
          <cell r="Y5617" t="str">
            <v xml:space="preserve"> </v>
          </cell>
        </row>
        <row r="5618">
          <cell r="C5618"/>
          <cell r="D5618"/>
          <cell r="E5618"/>
          <cell r="F5618"/>
          <cell r="G5618"/>
          <cell r="H5618"/>
          <cell r="I5618"/>
          <cell r="J5618"/>
          <cell r="K5618"/>
          <cell r="L5618"/>
          <cell r="M5618"/>
          <cell r="N5618"/>
          <cell r="O5618"/>
          <cell r="P5618"/>
          <cell r="Q5618"/>
          <cell r="R5618"/>
          <cell r="S5618"/>
          <cell r="T5618"/>
          <cell r="U5618"/>
          <cell r="V5618"/>
          <cell r="W5618"/>
          <cell r="X5618"/>
          <cell r="Y5618" t="str">
            <v xml:space="preserve"> </v>
          </cell>
        </row>
        <row r="5619">
          <cell r="C5619"/>
          <cell r="D5619"/>
          <cell r="E5619"/>
          <cell r="F5619"/>
          <cell r="G5619"/>
          <cell r="H5619"/>
          <cell r="I5619"/>
          <cell r="J5619"/>
          <cell r="K5619"/>
          <cell r="L5619"/>
          <cell r="M5619"/>
          <cell r="N5619"/>
          <cell r="O5619"/>
          <cell r="P5619"/>
          <cell r="Q5619"/>
          <cell r="R5619"/>
          <cell r="S5619"/>
          <cell r="T5619"/>
          <cell r="U5619"/>
          <cell r="V5619"/>
          <cell r="W5619"/>
          <cell r="X5619"/>
          <cell r="Y5619" t="str">
            <v xml:space="preserve"> </v>
          </cell>
        </row>
        <row r="5620">
          <cell r="C5620"/>
          <cell r="D5620"/>
          <cell r="E5620"/>
          <cell r="F5620"/>
          <cell r="G5620"/>
          <cell r="H5620"/>
          <cell r="I5620"/>
          <cell r="J5620"/>
          <cell r="K5620"/>
          <cell r="L5620"/>
          <cell r="M5620"/>
          <cell r="N5620"/>
          <cell r="O5620"/>
          <cell r="P5620"/>
          <cell r="Q5620"/>
          <cell r="R5620"/>
          <cell r="S5620"/>
          <cell r="T5620"/>
          <cell r="U5620"/>
          <cell r="V5620"/>
          <cell r="W5620"/>
          <cell r="X5620"/>
          <cell r="Y5620" t="str">
            <v xml:space="preserve"> </v>
          </cell>
        </row>
        <row r="5621">
          <cell r="C5621"/>
          <cell r="D5621"/>
          <cell r="E5621"/>
          <cell r="F5621"/>
          <cell r="G5621"/>
          <cell r="H5621"/>
          <cell r="I5621"/>
          <cell r="J5621"/>
          <cell r="K5621"/>
          <cell r="L5621"/>
          <cell r="M5621"/>
          <cell r="N5621"/>
          <cell r="O5621"/>
          <cell r="P5621"/>
          <cell r="Q5621"/>
          <cell r="R5621"/>
          <cell r="S5621"/>
          <cell r="T5621"/>
          <cell r="U5621"/>
          <cell r="V5621"/>
          <cell r="W5621"/>
          <cell r="X5621"/>
          <cell r="Y5621" t="str">
            <v xml:space="preserve"> </v>
          </cell>
        </row>
        <row r="5622">
          <cell r="C5622"/>
          <cell r="D5622"/>
          <cell r="E5622"/>
          <cell r="F5622"/>
          <cell r="G5622"/>
          <cell r="H5622"/>
          <cell r="I5622"/>
          <cell r="J5622"/>
          <cell r="K5622"/>
          <cell r="L5622"/>
          <cell r="M5622"/>
          <cell r="N5622"/>
          <cell r="O5622"/>
          <cell r="P5622"/>
          <cell r="Q5622"/>
          <cell r="R5622"/>
          <cell r="S5622"/>
          <cell r="T5622"/>
          <cell r="U5622"/>
          <cell r="V5622"/>
          <cell r="W5622"/>
          <cell r="X5622"/>
          <cell r="Y5622" t="str">
            <v xml:space="preserve"> </v>
          </cell>
        </row>
        <row r="5623">
          <cell r="C5623"/>
          <cell r="D5623"/>
          <cell r="E5623"/>
          <cell r="F5623"/>
          <cell r="G5623"/>
          <cell r="H5623"/>
          <cell r="I5623"/>
          <cell r="J5623"/>
          <cell r="K5623"/>
          <cell r="L5623"/>
          <cell r="M5623"/>
          <cell r="N5623"/>
          <cell r="O5623"/>
          <cell r="P5623"/>
          <cell r="Q5623"/>
          <cell r="R5623"/>
          <cell r="S5623"/>
          <cell r="T5623"/>
          <cell r="U5623"/>
          <cell r="V5623"/>
          <cell r="W5623"/>
          <cell r="X5623"/>
          <cell r="Y5623" t="str">
            <v xml:space="preserve"> </v>
          </cell>
        </row>
        <row r="5624">
          <cell r="C5624"/>
          <cell r="D5624"/>
          <cell r="E5624"/>
          <cell r="F5624"/>
          <cell r="G5624"/>
          <cell r="H5624"/>
          <cell r="I5624"/>
          <cell r="J5624"/>
          <cell r="K5624"/>
          <cell r="L5624"/>
          <cell r="M5624"/>
          <cell r="N5624"/>
          <cell r="O5624"/>
          <cell r="P5624"/>
          <cell r="Q5624"/>
          <cell r="R5624"/>
          <cell r="S5624"/>
          <cell r="T5624"/>
          <cell r="U5624"/>
          <cell r="V5624"/>
          <cell r="W5624"/>
          <cell r="X5624"/>
          <cell r="Y5624" t="str">
            <v xml:space="preserve"> </v>
          </cell>
        </row>
        <row r="5625">
          <cell r="C5625"/>
          <cell r="D5625"/>
          <cell r="E5625"/>
          <cell r="F5625"/>
          <cell r="G5625"/>
          <cell r="H5625"/>
          <cell r="I5625"/>
          <cell r="J5625"/>
          <cell r="K5625"/>
          <cell r="L5625"/>
          <cell r="M5625"/>
          <cell r="N5625"/>
          <cell r="O5625"/>
          <cell r="P5625"/>
          <cell r="Q5625"/>
          <cell r="R5625"/>
          <cell r="S5625"/>
          <cell r="T5625"/>
          <cell r="U5625"/>
          <cell r="V5625"/>
          <cell r="W5625"/>
          <cell r="X5625"/>
          <cell r="Y5625" t="str">
            <v xml:space="preserve"> </v>
          </cell>
        </row>
        <row r="5626">
          <cell r="C5626"/>
          <cell r="D5626"/>
          <cell r="E5626"/>
          <cell r="F5626"/>
          <cell r="G5626"/>
          <cell r="H5626"/>
          <cell r="I5626"/>
          <cell r="J5626"/>
          <cell r="K5626"/>
          <cell r="L5626"/>
          <cell r="M5626"/>
          <cell r="N5626"/>
          <cell r="O5626"/>
          <cell r="P5626"/>
          <cell r="Q5626"/>
          <cell r="R5626"/>
          <cell r="S5626"/>
          <cell r="T5626"/>
          <cell r="U5626"/>
          <cell r="V5626"/>
          <cell r="W5626"/>
          <cell r="X5626"/>
          <cell r="Y5626" t="str">
            <v xml:space="preserve"> </v>
          </cell>
        </row>
        <row r="5627">
          <cell r="C5627"/>
          <cell r="D5627"/>
          <cell r="E5627"/>
          <cell r="F5627"/>
          <cell r="G5627"/>
          <cell r="H5627"/>
          <cell r="I5627"/>
          <cell r="J5627"/>
          <cell r="K5627"/>
          <cell r="L5627"/>
          <cell r="M5627"/>
          <cell r="N5627"/>
          <cell r="O5627"/>
          <cell r="P5627"/>
          <cell r="Q5627"/>
          <cell r="R5627"/>
          <cell r="S5627"/>
          <cell r="T5627"/>
          <cell r="U5627"/>
          <cell r="V5627"/>
          <cell r="W5627"/>
          <cell r="X5627"/>
          <cell r="Y5627" t="str">
            <v xml:space="preserve"> </v>
          </cell>
        </row>
        <row r="5628">
          <cell r="C5628"/>
          <cell r="D5628"/>
          <cell r="E5628"/>
          <cell r="F5628"/>
          <cell r="G5628"/>
          <cell r="H5628"/>
          <cell r="I5628"/>
          <cell r="J5628"/>
          <cell r="K5628"/>
          <cell r="L5628"/>
          <cell r="M5628"/>
          <cell r="N5628"/>
          <cell r="O5628"/>
          <cell r="P5628"/>
          <cell r="Q5628"/>
          <cell r="R5628"/>
          <cell r="S5628"/>
          <cell r="T5628"/>
          <cell r="U5628"/>
          <cell r="V5628"/>
          <cell r="W5628"/>
          <cell r="X5628"/>
          <cell r="Y5628" t="str">
            <v xml:space="preserve"> </v>
          </cell>
        </row>
        <row r="5629">
          <cell r="C5629"/>
          <cell r="D5629"/>
          <cell r="E5629"/>
          <cell r="F5629"/>
          <cell r="G5629"/>
          <cell r="H5629"/>
          <cell r="I5629"/>
          <cell r="J5629"/>
          <cell r="K5629"/>
          <cell r="L5629"/>
          <cell r="M5629"/>
          <cell r="N5629"/>
          <cell r="O5629"/>
          <cell r="P5629"/>
          <cell r="Q5629"/>
          <cell r="R5629"/>
          <cell r="S5629"/>
          <cell r="T5629"/>
          <cell r="U5629"/>
          <cell r="V5629"/>
          <cell r="W5629"/>
          <cell r="X5629"/>
          <cell r="Y5629" t="str">
            <v xml:space="preserve"> </v>
          </cell>
        </row>
        <row r="5630">
          <cell r="C5630"/>
          <cell r="D5630"/>
          <cell r="E5630"/>
          <cell r="F5630"/>
          <cell r="G5630"/>
          <cell r="H5630"/>
          <cell r="I5630"/>
          <cell r="J5630"/>
          <cell r="K5630"/>
          <cell r="L5630"/>
          <cell r="M5630"/>
          <cell r="N5630"/>
          <cell r="O5630"/>
          <cell r="P5630"/>
          <cell r="Q5630"/>
          <cell r="R5630"/>
          <cell r="S5630"/>
          <cell r="T5630"/>
          <cell r="U5630"/>
          <cell r="V5630"/>
          <cell r="W5630"/>
          <cell r="X5630"/>
          <cell r="Y5630" t="str">
            <v xml:space="preserve"> </v>
          </cell>
        </row>
        <row r="5631">
          <cell r="C5631"/>
          <cell r="D5631"/>
          <cell r="E5631"/>
          <cell r="F5631"/>
          <cell r="G5631"/>
          <cell r="H5631"/>
          <cell r="I5631"/>
          <cell r="J5631"/>
          <cell r="K5631"/>
          <cell r="L5631"/>
          <cell r="M5631"/>
          <cell r="N5631"/>
          <cell r="O5631"/>
          <cell r="P5631"/>
          <cell r="Q5631"/>
          <cell r="R5631"/>
          <cell r="S5631"/>
          <cell r="T5631"/>
          <cell r="U5631"/>
          <cell r="V5631"/>
          <cell r="W5631"/>
          <cell r="X5631"/>
          <cell r="Y5631" t="str">
            <v xml:space="preserve"> </v>
          </cell>
        </row>
        <row r="5632">
          <cell r="C5632"/>
          <cell r="D5632"/>
          <cell r="E5632"/>
          <cell r="F5632"/>
          <cell r="G5632"/>
          <cell r="H5632"/>
          <cell r="I5632"/>
          <cell r="J5632"/>
          <cell r="K5632"/>
          <cell r="L5632"/>
          <cell r="M5632"/>
          <cell r="N5632"/>
          <cell r="O5632"/>
          <cell r="P5632"/>
          <cell r="Q5632"/>
          <cell r="R5632"/>
          <cell r="S5632"/>
          <cell r="T5632"/>
          <cell r="U5632"/>
          <cell r="V5632"/>
          <cell r="W5632"/>
          <cell r="X5632"/>
          <cell r="Y5632" t="str">
            <v xml:space="preserve"> </v>
          </cell>
        </row>
        <row r="5633">
          <cell r="C5633"/>
          <cell r="D5633"/>
          <cell r="E5633"/>
          <cell r="F5633"/>
          <cell r="G5633"/>
          <cell r="H5633"/>
          <cell r="I5633"/>
          <cell r="J5633"/>
          <cell r="K5633"/>
          <cell r="L5633"/>
          <cell r="M5633"/>
          <cell r="N5633"/>
          <cell r="O5633"/>
          <cell r="P5633"/>
          <cell r="Q5633"/>
          <cell r="R5633"/>
          <cell r="S5633"/>
          <cell r="T5633"/>
          <cell r="U5633"/>
          <cell r="V5633"/>
          <cell r="W5633"/>
          <cell r="X5633"/>
          <cell r="Y5633" t="str">
            <v xml:space="preserve"> </v>
          </cell>
        </row>
        <row r="5634">
          <cell r="C5634"/>
          <cell r="D5634"/>
          <cell r="E5634"/>
          <cell r="F5634"/>
          <cell r="G5634"/>
          <cell r="H5634"/>
          <cell r="I5634"/>
          <cell r="J5634"/>
          <cell r="K5634"/>
          <cell r="L5634"/>
          <cell r="M5634"/>
          <cell r="N5634"/>
          <cell r="O5634"/>
          <cell r="P5634"/>
          <cell r="Q5634"/>
          <cell r="R5634"/>
          <cell r="S5634"/>
          <cell r="T5634"/>
          <cell r="U5634"/>
          <cell r="V5634"/>
          <cell r="W5634"/>
          <cell r="X5634"/>
          <cell r="Y5634" t="str">
            <v xml:space="preserve"> </v>
          </cell>
        </row>
        <row r="5635">
          <cell r="C5635"/>
          <cell r="D5635"/>
          <cell r="E5635"/>
          <cell r="F5635"/>
          <cell r="G5635"/>
          <cell r="H5635"/>
          <cell r="I5635"/>
          <cell r="J5635"/>
          <cell r="K5635"/>
          <cell r="L5635"/>
          <cell r="M5635"/>
          <cell r="N5635"/>
          <cell r="O5635"/>
          <cell r="P5635"/>
          <cell r="Q5635"/>
          <cell r="R5635"/>
          <cell r="S5635"/>
          <cell r="T5635"/>
          <cell r="U5635"/>
          <cell r="V5635"/>
          <cell r="W5635"/>
          <cell r="X5635"/>
          <cell r="Y5635" t="str">
            <v xml:space="preserve"> </v>
          </cell>
        </row>
        <row r="5636">
          <cell r="C5636"/>
          <cell r="D5636"/>
          <cell r="E5636"/>
          <cell r="F5636"/>
          <cell r="G5636"/>
          <cell r="H5636"/>
          <cell r="I5636"/>
          <cell r="J5636"/>
          <cell r="K5636"/>
          <cell r="L5636"/>
          <cell r="M5636"/>
          <cell r="N5636"/>
          <cell r="O5636"/>
          <cell r="P5636"/>
          <cell r="Q5636"/>
          <cell r="R5636"/>
          <cell r="S5636"/>
          <cell r="T5636"/>
          <cell r="U5636"/>
          <cell r="V5636"/>
          <cell r="W5636"/>
          <cell r="X5636"/>
          <cell r="Y5636" t="str">
            <v xml:space="preserve"> </v>
          </cell>
        </row>
        <row r="5637">
          <cell r="C5637"/>
          <cell r="D5637"/>
          <cell r="E5637"/>
          <cell r="F5637"/>
          <cell r="G5637"/>
          <cell r="H5637"/>
          <cell r="I5637"/>
          <cell r="J5637"/>
          <cell r="K5637"/>
          <cell r="L5637"/>
          <cell r="M5637"/>
          <cell r="N5637"/>
          <cell r="O5637"/>
          <cell r="P5637"/>
          <cell r="Q5637"/>
          <cell r="R5637"/>
          <cell r="S5637"/>
          <cell r="T5637"/>
          <cell r="U5637"/>
          <cell r="V5637"/>
          <cell r="W5637"/>
          <cell r="X5637"/>
          <cell r="Y5637" t="str">
            <v xml:space="preserve"> </v>
          </cell>
        </row>
        <row r="5638">
          <cell r="C5638"/>
          <cell r="D5638"/>
          <cell r="E5638"/>
          <cell r="F5638"/>
          <cell r="G5638"/>
          <cell r="H5638"/>
          <cell r="I5638"/>
          <cell r="J5638"/>
          <cell r="K5638"/>
          <cell r="L5638"/>
          <cell r="M5638"/>
          <cell r="N5638"/>
          <cell r="O5638"/>
          <cell r="P5638"/>
          <cell r="Q5638"/>
          <cell r="R5638"/>
          <cell r="S5638"/>
          <cell r="T5638"/>
          <cell r="U5638"/>
          <cell r="V5638"/>
          <cell r="W5638"/>
          <cell r="X5638"/>
          <cell r="Y5638" t="str">
            <v xml:space="preserve"> </v>
          </cell>
        </row>
        <row r="5639">
          <cell r="C5639"/>
          <cell r="D5639"/>
          <cell r="E5639"/>
          <cell r="F5639"/>
          <cell r="G5639"/>
          <cell r="H5639"/>
          <cell r="I5639"/>
          <cell r="J5639"/>
          <cell r="K5639"/>
          <cell r="L5639"/>
          <cell r="M5639"/>
          <cell r="N5639"/>
          <cell r="O5639"/>
          <cell r="P5639"/>
          <cell r="Q5639"/>
          <cell r="R5639"/>
          <cell r="S5639"/>
          <cell r="T5639"/>
          <cell r="U5639"/>
          <cell r="V5639"/>
          <cell r="W5639"/>
          <cell r="X5639"/>
          <cell r="Y5639" t="str">
            <v xml:space="preserve"> </v>
          </cell>
        </row>
        <row r="5640">
          <cell r="C5640"/>
          <cell r="D5640"/>
          <cell r="E5640"/>
          <cell r="F5640"/>
          <cell r="G5640"/>
          <cell r="H5640"/>
          <cell r="I5640"/>
          <cell r="J5640"/>
          <cell r="K5640"/>
          <cell r="L5640"/>
          <cell r="M5640"/>
          <cell r="N5640"/>
          <cell r="O5640"/>
          <cell r="P5640"/>
          <cell r="Q5640"/>
          <cell r="R5640"/>
          <cell r="S5640"/>
          <cell r="T5640"/>
          <cell r="U5640"/>
          <cell r="V5640"/>
          <cell r="W5640"/>
          <cell r="X5640"/>
          <cell r="Y5640" t="str">
            <v xml:space="preserve"> </v>
          </cell>
        </row>
        <row r="5641">
          <cell r="C5641"/>
          <cell r="D5641"/>
          <cell r="E5641"/>
          <cell r="F5641"/>
          <cell r="G5641"/>
          <cell r="H5641"/>
          <cell r="I5641"/>
          <cell r="J5641"/>
          <cell r="K5641"/>
          <cell r="L5641"/>
          <cell r="M5641"/>
          <cell r="N5641"/>
          <cell r="O5641"/>
          <cell r="P5641"/>
          <cell r="Q5641"/>
          <cell r="R5641"/>
          <cell r="S5641"/>
          <cell r="T5641"/>
          <cell r="U5641"/>
          <cell r="V5641"/>
          <cell r="W5641"/>
          <cell r="X5641"/>
          <cell r="Y5641" t="str">
            <v xml:space="preserve"> </v>
          </cell>
        </row>
        <row r="5642">
          <cell r="C5642"/>
          <cell r="D5642"/>
          <cell r="E5642"/>
          <cell r="F5642"/>
          <cell r="G5642"/>
          <cell r="H5642"/>
          <cell r="I5642"/>
          <cell r="J5642"/>
          <cell r="K5642"/>
          <cell r="L5642"/>
          <cell r="M5642"/>
          <cell r="N5642"/>
          <cell r="O5642"/>
          <cell r="P5642"/>
          <cell r="Q5642"/>
          <cell r="R5642"/>
          <cell r="S5642"/>
          <cell r="T5642"/>
          <cell r="U5642"/>
          <cell r="V5642"/>
          <cell r="W5642"/>
          <cell r="X5642"/>
          <cell r="Y5642" t="str">
            <v xml:space="preserve"> </v>
          </cell>
        </row>
        <row r="5643">
          <cell r="C5643"/>
          <cell r="D5643"/>
          <cell r="E5643"/>
          <cell r="F5643"/>
          <cell r="G5643"/>
          <cell r="H5643"/>
          <cell r="I5643"/>
          <cell r="J5643"/>
          <cell r="K5643"/>
          <cell r="L5643"/>
          <cell r="M5643"/>
          <cell r="N5643"/>
          <cell r="O5643"/>
          <cell r="P5643"/>
          <cell r="Q5643"/>
          <cell r="R5643"/>
          <cell r="S5643"/>
          <cell r="T5643"/>
          <cell r="U5643"/>
          <cell r="V5643"/>
          <cell r="W5643"/>
          <cell r="X5643"/>
          <cell r="Y5643" t="str">
            <v xml:space="preserve"> </v>
          </cell>
        </row>
        <row r="5644">
          <cell r="C5644"/>
          <cell r="D5644"/>
          <cell r="E5644"/>
          <cell r="F5644"/>
          <cell r="G5644"/>
          <cell r="H5644"/>
          <cell r="I5644"/>
          <cell r="J5644"/>
          <cell r="K5644"/>
          <cell r="L5644"/>
          <cell r="M5644"/>
          <cell r="N5644"/>
          <cell r="O5644"/>
          <cell r="P5644"/>
          <cell r="Q5644"/>
          <cell r="R5644"/>
          <cell r="S5644"/>
          <cell r="T5644"/>
          <cell r="U5644"/>
          <cell r="V5644"/>
          <cell r="W5644"/>
          <cell r="X5644"/>
          <cell r="Y5644" t="str">
            <v xml:space="preserve"> </v>
          </cell>
        </row>
        <row r="5645">
          <cell r="C5645"/>
          <cell r="D5645"/>
          <cell r="E5645"/>
          <cell r="F5645"/>
          <cell r="G5645"/>
          <cell r="H5645"/>
          <cell r="I5645"/>
          <cell r="J5645"/>
          <cell r="K5645"/>
          <cell r="L5645"/>
          <cell r="M5645"/>
          <cell r="N5645"/>
          <cell r="O5645"/>
          <cell r="P5645"/>
          <cell r="Q5645"/>
          <cell r="R5645"/>
          <cell r="S5645"/>
          <cell r="T5645"/>
          <cell r="U5645"/>
          <cell r="V5645"/>
          <cell r="W5645"/>
          <cell r="X5645"/>
          <cell r="Y5645" t="str">
            <v xml:space="preserve"> </v>
          </cell>
        </row>
        <row r="5646">
          <cell r="C5646"/>
          <cell r="D5646"/>
          <cell r="E5646"/>
          <cell r="F5646"/>
          <cell r="G5646"/>
          <cell r="H5646"/>
          <cell r="I5646"/>
          <cell r="J5646"/>
          <cell r="K5646"/>
          <cell r="L5646"/>
          <cell r="M5646"/>
          <cell r="N5646"/>
          <cell r="O5646"/>
          <cell r="P5646"/>
          <cell r="Q5646"/>
          <cell r="R5646"/>
          <cell r="S5646"/>
          <cell r="T5646"/>
          <cell r="U5646"/>
          <cell r="V5646"/>
          <cell r="W5646"/>
          <cell r="X5646"/>
          <cell r="Y5646" t="str">
            <v xml:space="preserve"> </v>
          </cell>
        </row>
        <row r="5647">
          <cell r="C5647"/>
          <cell r="D5647"/>
          <cell r="E5647"/>
          <cell r="F5647"/>
          <cell r="G5647"/>
          <cell r="H5647"/>
          <cell r="I5647"/>
          <cell r="J5647"/>
          <cell r="K5647"/>
          <cell r="L5647"/>
          <cell r="M5647"/>
          <cell r="N5647"/>
          <cell r="O5647"/>
          <cell r="P5647"/>
          <cell r="Q5647"/>
          <cell r="R5647"/>
          <cell r="S5647"/>
          <cell r="T5647"/>
          <cell r="U5647"/>
          <cell r="V5647"/>
          <cell r="W5647"/>
          <cell r="X5647"/>
          <cell r="Y5647" t="str">
            <v xml:space="preserve"> </v>
          </cell>
        </row>
        <row r="5648">
          <cell r="C5648"/>
          <cell r="D5648"/>
          <cell r="E5648"/>
          <cell r="F5648"/>
          <cell r="G5648"/>
          <cell r="H5648"/>
          <cell r="I5648"/>
          <cell r="J5648"/>
          <cell r="K5648"/>
          <cell r="L5648"/>
          <cell r="M5648"/>
          <cell r="N5648"/>
          <cell r="O5648"/>
          <cell r="P5648"/>
          <cell r="Q5648"/>
          <cell r="R5648"/>
          <cell r="S5648"/>
          <cell r="T5648"/>
          <cell r="U5648"/>
          <cell r="V5648"/>
          <cell r="W5648"/>
          <cell r="X5648"/>
          <cell r="Y5648" t="str">
            <v xml:space="preserve"> </v>
          </cell>
        </row>
        <row r="5649">
          <cell r="C5649"/>
          <cell r="D5649"/>
          <cell r="E5649"/>
          <cell r="F5649"/>
          <cell r="G5649"/>
          <cell r="H5649"/>
          <cell r="I5649"/>
          <cell r="J5649"/>
          <cell r="K5649"/>
          <cell r="L5649"/>
          <cell r="M5649"/>
          <cell r="N5649"/>
          <cell r="O5649"/>
          <cell r="P5649"/>
          <cell r="Q5649"/>
          <cell r="R5649"/>
          <cell r="S5649"/>
          <cell r="T5649"/>
          <cell r="U5649"/>
          <cell r="V5649"/>
          <cell r="W5649"/>
          <cell r="X5649"/>
          <cell r="Y5649" t="str">
            <v xml:space="preserve"> </v>
          </cell>
        </row>
        <row r="5650">
          <cell r="C5650"/>
          <cell r="D5650"/>
          <cell r="E5650"/>
          <cell r="F5650"/>
          <cell r="G5650"/>
          <cell r="H5650"/>
          <cell r="I5650"/>
          <cell r="J5650"/>
          <cell r="K5650"/>
          <cell r="L5650"/>
          <cell r="M5650"/>
          <cell r="N5650"/>
          <cell r="O5650"/>
          <cell r="P5650"/>
          <cell r="Q5650"/>
          <cell r="R5650"/>
          <cell r="S5650"/>
          <cell r="T5650"/>
          <cell r="U5650"/>
          <cell r="V5650"/>
          <cell r="W5650"/>
          <cell r="X5650"/>
          <cell r="Y5650" t="str">
            <v xml:space="preserve"> </v>
          </cell>
        </row>
        <row r="5651">
          <cell r="C5651"/>
          <cell r="D5651"/>
          <cell r="E5651"/>
          <cell r="F5651"/>
          <cell r="G5651"/>
          <cell r="H5651"/>
          <cell r="I5651"/>
          <cell r="J5651"/>
          <cell r="K5651"/>
          <cell r="L5651"/>
          <cell r="M5651"/>
          <cell r="N5651"/>
          <cell r="O5651"/>
          <cell r="P5651"/>
          <cell r="Q5651"/>
          <cell r="R5651"/>
          <cell r="S5651"/>
          <cell r="T5651"/>
          <cell r="U5651"/>
          <cell r="V5651"/>
          <cell r="W5651"/>
          <cell r="X5651"/>
          <cell r="Y5651" t="str">
            <v xml:space="preserve"> </v>
          </cell>
        </row>
        <row r="5652">
          <cell r="C5652"/>
          <cell r="D5652"/>
          <cell r="E5652"/>
          <cell r="F5652"/>
          <cell r="G5652"/>
          <cell r="H5652"/>
          <cell r="I5652"/>
          <cell r="J5652"/>
          <cell r="K5652"/>
          <cell r="L5652"/>
          <cell r="M5652"/>
          <cell r="N5652"/>
          <cell r="O5652"/>
          <cell r="P5652"/>
          <cell r="Q5652"/>
          <cell r="R5652"/>
          <cell r="S5652"/>
          <cell r="T5652"/>
          <cell r="U5652"/>
          <cell r="V5652"/>
          <cell r="W5652"/>
          <cell r="X5652"/>
          <cell r="Y5652" t="str">
            <v xml:space="preserve"> </v>
          </cell>
        </row>
        <row r="5653">
          <cell r="C5653"/>
          <cell r="D5653"/>
          <cell r="E5653"/>
          <cell r="F5653"/>
          <cell r="G5653"/>
          <cell r="H5653"/>
          <cell r="I5653"/>
          <cell r="J5653"/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  <cell r="U5653"/>
          <cell r="V5653"/>
          <cell r="W5653"/>
          <cell r="X5653"/>
          <cell r="Y5653" t="str">
            <v xml:space="preserve"> </v>
          </cell>
        </row>
        <row r="5654">
          <cell r="C5654"/>
          <cell r="D5654"/>
          <cell r="E5654"/>
          <cell r="F5654"/>
          <cell r="G5654"/>
          <cell r="H5654"/>
          <cell r="I5654"/>
          <cell r="J5654"/>
          <cell r="K5654"/>
          <cell r="L5654"/>
          <cell r="M5654"/>
          <cell r="N5654"/>
          <cell r="O5654"/>
          <cell r="P5654"/>
          <cell r="Q5654"/>
          <cell r="R5654"/>
          <cell r="S5654"/>
          <cell r="T5654"/>
          <cell r="U5654"/>
          <cell r="V5654"/>
          <cell r="W5654"/>
          <cell r="X5654"/>
          <cell r="Y5654" t="str">
            <v xml:space="preserve"> </v>
          </cell>
        </row>
        <row r="5655">
          <cell r="C5655"/>
          <cell r="D5655"/>
          <cell r="E5655"/>
          <cell r="F5655"/>
          <cell r="G5655"/>
          <cell r="H5655"/>
          <cell r="I5655"/>
          <cell r="J5655"/>
          <cell r="K5655"/>
          <cell r="L5655"/>
          <cell r="M5655"/>
          <cell r="N5655"/>
          <cell r="O5655"/>
          <cell r="P5655"/>
          <cell r="Q5655"/>
          <cell r="R5655"/>
          <cell r="S5655"/>
          <cell r="T5655"/>
          <cell r="U5655"/>
          <cell r="V5655"/>
          <cell r="W5655"/>
          <cell r="X5655"/>
          <cell r="Y5655" t="str">
            <v xml:space="preserve"> </v>
          </cell>
        </row>
        <row r="5656">
          <cell r="C5656"/>
          <cell r="D5656"/>
          <cell r="E5656"/>
          <cell r="F5656"/>
          <cell r="G5656"/>
          <cell r="H5656"/>
          <cell r="I5656"/>
          <cell r="J5656"/>
          <cell r="K5656"/>
          <cell r="L5656"/>
          <cell r="M5656"/>
          <cell r="N5656"/>
          <cell r="O5656"/>
          <cell r="P5656"/>
          <cell r="Q5656"/>
          <cell r="R5656"/>
          <cell r="S5656"/>
          <cell r="T5656"/>
          <cell r="U5656"/>
          <cell r="V5656"/>
          <cell r="W5656"/>
          <cell r="X5656"/>
          <cell r="Y5656" t="str">
            <v xml:space="preserve"> </v>
          </cell>
        </row>
        <row r="5657">
          <cell r="C5657"/>
          <cell r="D5657"/>
          <cell r="E5657"/>
          <cell r="F5657"/>
          <cell r="G5657"/>
          <cell r="H5657"/>
          <cell r="I5657"/>
          <cell r="J5657"/>
          <cell r="K5657"/>
          <cell r="L5657"/>
          <cell r="M5657"/>
          <cell r="N5657"/>
          <cell r="O5657"/>
          <cell r="P5657"/>
          <cell r="Q5657"/>
          <cell r="R5657"/>
          <cell r="S5657"/>
          <cell r="T5657"/>
          <cell r="U5657"/>
          <cell r="V5657"/>
          <cell r="W5657"/>
          <cell r="X5657"/>
          <cell r="Y5657" t="str">
            <v xml:space="preserve"> </v>
          </cell>
        </row>
        <row r="5658">
          <cell r="C5658"/>
          <cell r="D5658"/>
          <cell r="E5658"/>
          <cell r="F5658"/>
          <cell r="G5658"/>
          <cell r="H5658"/>
          <cell r="I5658"/>
          <cell r="J5658"/>
          <cell r="K5658"/>
          <cell r="L5658"/>
          <cell r="M5658"/>
          <cell r="N5658"/>
          <cell r="O5658"/>
          <cell r="P5658"/>
          <cell r="Q5658"/>
          <cell r="R5658"/>
          <cell r="S5658"/>
          <cell r="T5658"/>
          <cell r="U5658"/>
          <cell r="V5658"/>
          <cell r="W5658"/>
          <cell r="X5658"/>
          <cell r="Y5658" t="str">
            <v xml:space="preserve"> </v>
          </cell>
        </row>
        <row r="5659">
          <cell r="C5659"/>
          <cell r="D5659"/>
          <cell r="E5659"/>
          <cell r="F5659"/>
          <cell r="G5659"/>
          <cell r="H5659"/>
          <cell r="I5659"/>
          <cell r="J5659"/>
          <cell r="K5659"/>
          <cell r="L5659"/>
          <cell r="M5659"/>
          <cell r="N5659"/>
          <cell r="O5659"/>
          <cell r="P5659"/>
          <cell r="Q5659"/>
          <cell r="R5659"/>
          <cell r="S5659"/>
          <cell r="T5659"/>
          <cell r="U5659"/>
          <cell r="V5659"/>
          <cell r="W5659"/>
          <cell r="X5659"/>
          <cell r="Y5659" t="str">
            <v xml:space="preserve"> </v>
          </cell>
        </row>
        <row r="5660">
          <cell r="C5660"/>
          <cell r="D5660"/>
          <cell r="E5660"/>
          <cell r="F5660"/>
          <cell r="G5660"/>
          <cell r="H5660"/>
          <cell r="I5660"/>
          <cell r="J5660"/>
          <cell r="K5660"/>
          <cell r="L5660"/>
          <cell r="M5660"/>
          <cell r="N5660"/>
          <cell r="O5660"/>
          <cell r="P5660"/>
          <cell r="Q5660"/>
          <cell r="R5660"/>
          <cell r="S5660"/>
          <cell r="T5660"/>
          <cell r="U5660"/>
          <cell r="V5660"/>
          <cell r="W5660"/>
          <cell r="X5660"/>
          <cell r="Y5660" t="str">
            <v xml:space="preserve"> </v>
          </cell>
        </row>
        <row r="5661">
          <cell r="C5661"/>
          <cell r="D5661"/>
          <cell r="E5661"/>
          <cell r="F5661"/>
          <cell r="G5661"/>
          <cell r="H5661"/>
          <cell r="I5661"/>
          <cell r="J5661"/>
          <cell r="K5661"/>
          <cell r="L5661"/>
          <cell r="M5661"/>
          <cell r="N5661"/>
          <cell r="O5661"/>
          <cell r="P5661"/>
          <cell r="Q5661"/>
          <cell r="R5661"/>
          <cell r="S5661"/>
          <cell r="T5661"/>
          <cell r="U5661"/>
          <cell r="V5661"/>
          <cell r="W5661"/>
          <cell r="X5661"/>
          <cell r="Y5661" t="str">
            <v xml:space="preserve"> </v>
          </cell>
        </row>
        <row r="5662">
          <cell r="C5662"/>
          <cell r="D5662"/>
          <cell r="E5662"/>
          <cell r="F5662"/>
          <cell r="G5662"/>
          <cell r="H5662"/>
          <cell r="I5662"/>
          <cell r="J5662"/>
          <cell r="K5662"/>
          <cell r="L5662"/>
          <cell r="M5662"/>
          <cell r="N5662"/>
          <cell r="O5662"/>
          <cell r="P5662"/>
          <cell r="Q5662"/>
          <cell r="R5662"/>
          <cell r="S5662"/>
          <cell r="T5662"/>
          <cell r="U5662"/>
          <cell r="V5662"/>
          <cell r="W5662"/>
          <cell r="X5662"/>
          <cell r="Y5662" t="str">
            <v xml:space="preserve"> </v>
          </cell>
        </row>
        <row r="5663">
          <cell r="C5663"/>
          <cell r="D5663"/>
          <cell r="E5663"/>
          <cell r="F5663"/>
          <cell r="G5663"/>
          <cell r="H5663"/>
          <cell r="I5663"/>
          <cell r="J5663"/>
          <cell r="K5663"/>
          <cell r="L5663"/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/>
          <cell r="Y5663" t="str">
            <v xml:space="preserve"> </v>
          </cell>
        </row>
        <row r="5664">
          <cell r="C5664"/>
          <cell r="D5664"/>
          <cell r="E5664"/>
          <cell r="F5664"/>
          <cell r="G5664"/>
          <cell r="H5664"/>
          <cell r="I5664"/>
          <cell r="J5664"/>
          <cell r="K5664"/>
          <cell r="L5664"/>
          <cell r="M5664"/>
          <cell r="N5664"/>
          <cell r="O5664"/>
          <cell r="P5664"/>
          <cell r="Q5664"/>
          <cell r="R5664"/>
          <cell r="S5664"/>
          <cell r="T5664"/>
          <cell r="U5664"/>
          <cell r="V5664"/>
          <cell r="W5664"/>
          <cell r="X5664"/>
          <cell r="Y5664" t="str">
            <v xml:space="preserve"> </v>
          </cell>
        </row>
        <row r="5665">
          <cell r="C5665"/>
          <cell r="D5665"/>
          <cell r="E5665"/>
          <cell r="F5665"/>
          <cell r="G5665"/>
          <cell r="H5665"/>
          <cell r="I5665"/>
          <cell r="J5665"/>
          <cell r="K5665"/>
          <cell r="L5665"/>
          <cell r="M5665"/>
          <cell r="N5665"/>
          <cell r="O5665"/>
          <cell r="P5665"/>
          <cell r="Q5665"/>
          <cell r="R5665"/>
          <cell r="S5665"/>
          <cell r="T5665"/>
          <cell r="U5665"/>
          <cell r="V5665"/>
          <cell r="W5665"/>
          <cell r="X5665"/>
          <cell r="Y5665" t="str">
            <v xml:space="preserve"> </v>
          </cell>
        </row>
        <row r="5666">
          <cell r="C5666"/>
          <cell r="D5666"/>
          <cell r="E5666"/>
          <cell r="F5666"/>
          <cell r="G5666"/>
          <cell r="H5666"/>
          <cell r="I5666"/>
          <cell r="J5666"/>
          <cell r="K5666"/>
          <cell r="L5666"/>
          <cell r="M5666"/>
          <cell r="N5666"/>
          <cell r="O5666"/>
          <cell r="P5666"/>
          <cell r="Q5666"/>
          <cell r="R5666"/>
          <cell r="S5666"/>
          <cell r="T5666"/>
          <cell r="U5666"/>
          <cell r="V5666"/>
          <cell r="W5666"/>
          <cell r="X5666"/>
          <cell r="Y5666" t="str">
            <v xml:space="preserve"> </v>
          </cell>
        </row>
        <row r="5667">
          <cell r="C5667"/>
          <cell r="D5667"/>
          <cell r="E5667"/>
          <cell r="F5667"/>
          <cell r="G5667"/>
          <cell r="H5667"/>
          <cell r="I5667"/>
          <cell r="J5667"/>
          <cell r="K5667"/>
          <cell r="L5667"/>
          <cell r="M5667"/>
          <cell r="N5667"/>
          <cell r="O5667"/>
          <cell r="P5667"/>
          <cell r="Q5667"/>
          <cell r="R5667"/>
          <cell r="S5667"/>
          <cell r="T5667"/>
          <cell r="U5667"/>
          <cell r="V5667"/>
          <cell r="W5667"/>
          <cell r="X5667"/>
          <cell r="Y5667" t="str">
            <v xml:space="preserve"> </v>
          </cell>
        </row>
        <row r="5668">
          <cell r="C5668"/>
          <cell r="D5668"/>
          <cell r="E5668"/>
          <cell r="F5668"/>
          <cell r="G5668"/>
          <cell r="H5668"/>
          <cell r="I5668"/>
          <cell r="J5668"/>
          <cell r="K5668"/>
          <cell r="L5668"/>
          <cell r="M5668"/>
          <cell r="N5668"/>
          <cell r="O5668"/>
          <cell r="P5668"/>
          <cell r="Q5668"/>
          <cell r="R5668"/>
          <cell r="S5668"/>
          <cell r="T5668"/>
          <cell r="U5668"/>
          <cell r="V5668"/>
          <cell r="W5668"/>
          <cell r="X5668"/>
          <cell r="Y5668" t="str">
            <v xml:space="preserve"> </v>
          </cell>
        </row>
        <row r="5669">
          <cell r="C5669"/>
          <cell r="D5669"/>
          <cell r="E5669"/>
          <cell r="F5669"/>
          <cell r="G5669"/>
          <cell r="H5669"/>
          <cell r="I5669"/>
          <cell r="J5669"/>
          <cell r="K5669"/>
          <cell r="L5669"/>
          <cell r="M5669"/>
          <cell r="N5669"/>
          <cell r="O5669"/>
          <cell r="P5669"/>
          <cell r="Q5669"/>
          <cell r="R5669"/>
          <cell r="S5669"/>
          <cell r="T5669"/>
          <cell r="U5669"/>
          <cell r="V5669"/>
          <cell r="W5669"/>
          <cell r="X5669"/>
          <cell r="Y5669" t="str">
            <v xml:space="preserve"> </v>
          </cell>
        </row>
        <row r="5670">
          <cell r="C5670"/>
          <cell r="D5670"/>
          <cell r="E5670"/>
          <cell r="F5670"/>
          <cell r="G5670"/>
          <cell r="H5670"/>
          <cell r="I5670"/>
          <cell r="J5670"/>
          <cell r="K5670"/>
          <cell r="L5670"/>
          <cell r="M5670"/>
          <cell r="N5670"/>
          <cell r="O5670"/>
          <cell r="P5670"/>
          <cell r="Q5670"/>
          <cell r="R5670"/>
          <cell r="S5670"/>
          <cell r="T5670"/>
          <cell r="U5670"/>
          <cell r="V5670"/>
          <cell r="W5670"/>
          <cell r="X5670"/>
          <cell r="Y5670" t="str">
            <v xml:space="preserve"> </v>
          </cell>
        </row>
        <row r="5671">
          <cell r="C5671"/>
          <cell r="D5671"/>
          <cell r="E5671"/>
          <cell r="F5671"/>
          <cell r="G5671"/>
          <cell r="H5671"/>
          <cell r="I5671"/>
          <cell r="J5671"/>
          <cell r="K5671"/>
          <cell r="L5671"/>
          <cell r="M5671"/>
          <cell r="N5671"/>
          <cell r="O5671"/>
          <cell r="P5671"/>
          <cell r="Q5671"/>
          <cell r="R5671"/>
          <cell r="S5671"/>
          <cell r="T5671"/>
          <cell r="U5671"/>
          <cell r="V5671"/>
          <cell r="W5671"/>
          <cell r="X5671"/>
          <cell r="Y5671" t="str">
            <v xml:space="preserve"> </v>
          </cell>
        </row>
        <row r="5672">
          <cell r="C5672"/>
          <cell r="D5672"/>
          <cell r="E5672"/>
          <cell r="F5672"/>
          <cell r="G5672"/>
          <cell r="H5672"/>
          <cell r="I5672"/>
          <cell r="J5672"/>
          <cell r="K5672"/>
          <cell r="L5672"/>
          <cell r="M5672"/>
          <cell r="N5672"/>
          <cell r="O5672"/>
          <cell r="P5672"/>
          <cell r="Q5672"/>
          <cell r="R5672"/>
          <cell r="S5672"/>
          <cell r="T5672"/>
          <cell r="U5672"/>
          <cell r="V5672"/>
          <cell r="W5672"/>
          <cell r="X5672"/>
          <cell r="Y5672" t="str">
            <v xml:space="preserve"> </v>
          </cell>
        </row>
        <row r="5673">
          <cell r="C5673"/>
          <cell r="D5673"/>
          <cell r="E5673"/>
          <cell r="F5673"/>
          <cell r="G5673"/>
          <cell r="H5673"/>
          <cell r="I5673"/>
          <cell r="J5673"/>
          <cell r="K5673"/>
          <cell r="L5673"/>
          <cell r="M5673"/>
          <cell r="N5673"/>
          <cell r="O5673"/>
          <cell r="P5673"/>
          <cell r="Q5673"/>
          <cell r="R5673"/>
          <cell r="S5673"/>
          <cell r="T5673"/>
          <cell r="U5673"/>
          <cell r="V5673"/>
          <cell r="W5673"/>
          <cell r="X5673"/>
          <cell r="Y5673" t="str">
            <v xml:space="preserve"> </v>
          </cell>
        </row>
        <row r="5674">
          <cell r="C5674"/>
          <cell r="D5674"/>
          <cell r="E5674"/>
          <cell r="F5674"/>
          <cell r="G5674"/>
          <cell r="H5674"/>
          <cell r="I5674"/>
          <cell r="J5674"/>
          <cell r="K5674"/>
          <cell r="L5674"/>
          <cell r="M5674"/>
          <cell r="N5674"/>
          <cell r="O5674"/>
          <cell r="P5674"/>
          <cell r="Q5674"/>
          <cell r="R5674"/>
          <cell r="S5674"/>
          <cell r="T5674"/>
          <cell r="U5674"/>
          <cell r="V5674"/>
          <cell r="W5674"/>
          <cell r="X5674"/>
          <cell r="Y5674" t="str">
            <v xml:space="preserve"> </v>
          </cell>
        </row>
        <row r="5675"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/>
          <cell r="P5675"/>
          <cell r="Q5675"/>
          <cell r="R5675"/>
          <cell r="S5675"/>
          <cell r="T5675"/>
          <cell r="U5675"/>
          <cell r="V5675"/>
          <cell r="W5675"/>
          <cell r="X5675"/>
          <cell r="Y5675" t="str">
            <v xml:space="preserve"> </v>
          </cell>
        </row>
        <row r="5676">
          <cell r="C5676"/>
          <cell r="D5676"/>
          <cell r="E5676"/>
          <cell r="F5676"/>
          <cell r="G5676"/>
          <cell r="H5676"/>
          <cell r="I5676"/>
          <cell r="J5676"/>
          <cell r="K5676"/>
          <cell r="L5676"/>
          <cell r="M5676"/>
          <cell r="N5676"/>
          <cell r="O5676"/>
          <cell r="P5676"/>
          <cell r="Q5676"/>
          <cell r="R5676"/>
          <cell r="S5676"/>
          <cell r="T5676"/>
          <cell r="U5676"/>
          <cell r="V5676"/>
          <cell r="W5676"/>
          <cell r="X5676"/>
          <cell r="Y5676" t="str">
            <v xml:space="preserve"> </v>
          </cell>
        </row>
        <row r="5677"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/>
          <cell r="P5677"/>
          <cell r="Q5677"/>
          <cell r="R5677"/>
          <cell r="S5677"/>
          <cell r="T5677"/>
          <cell r="U5677"/>
          <cell r="V5677"/>
          <cell r="W5677"/>
          <cell r="X5677"/>
          <cell r="Y5677" t="str">
            <v xml:space="preserve"> </v>
          </cell>
        </row>
        <row r="5678">
          <cell r="C5678"/>
          <cell r="D5678"/>
          <cell r="E5678"/>
          <cell r="F5678"/>
          <cell r="G5678"/>
          <cell r="H5678"/>
          <cell r="I5678"/>
          <cell r="J5678"/>
          <cell r="K5678"/>
          <cell r="L5678"/>
          <cell r="M5678"/>
          <cell r="N5678"/>
          <cell r="O5678"/>
          <cell r="P5678"/>
          <cell r="Q5678"/>
          <cell r="R5678"/>
          <cell r="S5678"/>
          <cell r="T5678"/>
          <cell r="U5678"/>
          <cell r="V5678"/>
          <cell r="W5678"/>
          <cell r="X5678"/>
          <cell r="Y5678" t="str">
            <v xml:space="preserve"> </v>
          </cell>
        </row>
        <row r="5679">
          <cell r="C5679"/>
          <cell r="D5679"/>
          <cell r="E5679"/>
          <cell r="F5679"/>
          <cell r="G5679"/>
          <cell r="H5679"/>
          <cell r="I5679"/>
          <cell r="J5679"/>
          <cell r="K5679"/>
          <cell r="L5679"/>
          <cell r="M5679"/>
          <cell r="N5679"/>
          <cell r="O5679"/>
          <cell r="P5679"/>
          <cell r="Q5679"/>
          <cell r="R5679"/>
          <cell r="S5679"/>
          <cell r="T5679"/>
          <cell r="U5679"/>
          <cell r="V5679"/>
          <cell r="W5679"/>
          <cell r="X5679"/>
          <cell r="Y5679" t="str">
            <v xml:space="preserve"> </v>
          </cell>
        </row>
        <row r="5680">
          <cell r="C5680"/>
          <cell r="D5680"/>
          <cell r="E5680"/>
          <cell r="F5680"/>
          <cell r="G5680"/>
          <cell r="H5680"/>
          <cell r="I5680"/>
          <cell r="J5680"/>
          <cell r="K5680"/>
          <cell r="L5680"/>
          <cell r="M5680"/>
          <cell r="N5680"/>
          <cell r="O5680"/>
          <cell r="P5680"/>
          <cell r="Q5680"/>
          <cell r="R5680"/>
          <cell r="S5680"/>
          <cell r="T5680"/>
          <cell r="U5680"/>
          <cell r="V5680"/>
          <cell r="W5680"/>
          <cell r="X5680"/>
          <cell r="Y5680" t="str">
            <v xml:space="preserve"> </v>
          </cell>
        </row>
        <row r="5681">
          <cell r="C5681"/>
          <cell r="D5681"/>
          <cell r="E5681"/>
          <cell r="F5681"/>
          <cell r="G5681"/>
          <cell r="H5681"/>
          <cell r="I5681"/>
          <cell r="J5681"/>
          <cell r="K5681"/>
          <cell r="L5681"/>
          <cell r="M5681"/>
          <cell r="N5681"/>
          <cell r="O5681"/>
          <cell r="P5681"/>
          <cell r="Q5681"/>
          <cell r="R5681"/>
          <cell r="S5681"/>
          <cell r="T5681"/>
          <cell r="U5681"/>
          <cell r="V5681"/>
          <cell r="W5681"/>
          <cell r="X5681"/>
          <cell r="Y5681" t="str">
            <v xml:space="preserve"> </v>
          </cell>
        </row>
        <row r="5682"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/>
          <cell r="P5682"/>
          <cell r="Q5682"/>
          <cell r="R5682"/>
          <cell r="S5682"/>
          <cell r="T5682"/>
          <cell r="U5682"/>
          <cell r="V5682"/>
          <cell r="W5682"/>
          <cell r="X5682"/>
          <cell r="Y5682" t="str">
            <v xml:space="preserve"> </v>
          </cell>
        </row>
        <row r="5683">
          <cell r="C5683"/>
          <cell r="D5683"/>
          <cell r="E5683"/>
          <cell r="F5683"/>
          <cell r="G5683"/>
          <cell r="H5683"/>
          <cell r="I5683"/>
          <cell r="J5683"/>
          <cell r="K5683"/>
          <cell r="L5683"/>
          <cell r="M5683"/>
          <cell r="N5683"/>
          <cell r="O5683"/>
          <cell r="P5683"/>
          <cell r="Q5683"/>
          <cell r="R5683"/>
          <cell r="S5683"/>
          <cell r="T5683"/>
          <cell r="U5683"/>
          <cell r="V5683"/>
          <cell r="W5683"/>
          <cell r="X5683"/>
          <cell r="Y5683" t="str">
            <v xml:space="preserve"> </v>
          </cell>
        </row>
        <row r="5684">
          <cell r="C5684"/>
          <cell r="D5684"/>
          <cell r="E5684"/>
          <cell r="F5684"/>
          <cell r="G5684"/>
          <cell r="H5684"/>
          <cell r="I5684"/>
          <cell r="J5684"/>
          <cell r="K5684"/>
          <cell r="L5684"/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/>
          <cell r="Y5684" t="str">
            <v xml:space="preserve"> </v>
          </cell>
        </row>
        <row r="5685">
          <cell r="C5685"/>
          <cell r="D5685"/>
          <cell r="E5685"/>
          <cell r="F5685"/>
          <cell r="G5685"/>
          <cell r="H5685"/>
          <cell r="I5685"/>
          <cell r="J5685"/>
          <cell r="K5685"/>
          <cell r="L5685"/>
          <cell r="M5685"/>
          <cell r="N5685"/>
          <cell r="O5685"/>
          <cell r="P5685"/>
          <cell r="Q5685"/>
          <cell r="R5685"/>
          <cell r="S5685"/>
          <cell r="T5685"/>
          <cell r="U5685"/>
          <cell r="V5685"/>
          <cell r="W5685"/>
          <cell r="X5685"/>
          <cell r="Y5685" t="str">
            <v xml:space="preserve"> </v>
          </cell>
        </row>
        <row r="5686">
          <cell r="C5686"/>
          <cell r="D5686"/>
          <cell r="E5686"/>
          <cell r="F5686"/>
          <cell r="G5686"/>
          <cell r="H5686"/>
          <cell r="I5686"/>
          <cell r="J5686"/>
          <cell r="K5686"/>
          <cell r="L5686"/>
          <cell r="M5686"/>
          <cell r="N5686"/>
          <cell r="O5686"/>
          <cell r="P5686"/>
          <cell r="Q5686"/>
          <cell r="R5686"/>
          <cell r="S5686"/>
          <cell r="T5686"/>
          <cell r="U5686"/>
          <cell r="V5686"/>
          <cell r="W5686"/>
          <cell r="X5686"/>
          <cell r="Y5686" t="str">
            <v xml:space="preserve"> </v>
          </cell>
        </row>
        <row r="5687">
          <cell r="C5687"/>
          <cell r="D5687"/>
          <cell r="E5687"/>
          <cell r="F5687"/>
          <cell r="G5687"/>
          <cell r="H5687"/>
          <cell r="I5687"/>
          <cell r="J5687"/>
          <cell r="K5687"/>
          <cell r="L5687"/>
          <cell r="M5687"/>
          <cell r="N5687"/>
          <cell r="O5687"/>
          <cell r="P5687"/>
          <cell r="Q5687"/>
          <cell r="R5687"/>
          <cell r="S5687"/>
          <cell r="T5687"/>
          <cell r="U5687"/>
          <cell r="V5687"/>
          <cell r="W5687"/>
          <cell r="X5687"/>
          <cell r="Y5687" t="str">
            <v xml:space="preserve"> </v>
          </cell>
        </row>
        <row r="5688">
          <cell r="C5688"/>
          <cell r="D5688"/>
          <cell r="E5688"/>
          <cell r="F5688"/>
          <cell r="G5688"/>
          <cell r="H5688"/>
          <cell r="I5688"/>
          <cell r="J5688"/>
          <cell r="K5688"/>
          <cell r="L5688"/>
          <cell r="M5688"/>
          <cell r="N5688"/>
          <cell r="O5688"/>
          <cell r="P5688"/>
          <cell r="Q5688"/>
          <cell r="R5688"/>
          <cell r="S5688"/>
          <cell r="T5688"/>
          <cell r="U5688"/>
          <cell r="V5688"/>
          <cell r="W5688"/>
          <cell r="X5688"/>
          <cell r="Y5688" t="str">
            <v xml:space="preserve"> </v>
          </cell>
        </row>
        <row r="5689"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/>
          <cell r="P5689"/>
          <cell r="Q5689"/>
          <cell r="R5689"/>
          <cell r="S5689"/>
          <cell r="T5689"/>
          <cell r="U5689"/>
          <cell r="V5689"/>
          <cell r="W5689"/>
          <cell r="X5689"/>
          <cell r="Y5689" t="str">
            <v xml:space="preserve"> </v>
          </cell>
        </row>
        <row r="5690">
          <cell r="C5690"/>
          <cell r="D5690"/>
          <cell r="E5690"/>
          <cell r="F5690"/>
          <cell r="G5690"/>
          <cell r="H5690"/>
          <cell r="I5690"/>
          <cell r="J5690"/>
          <cell r="K5690"/>
          <cell r="L5690"/>
          <cell r="M5690"/>
          <cell r="N5690"/>
          <cell r="O5690"/>
          <cell r="P5690"/>
          <cell r="Q5690"/>
          <cell r="R5690"/>
          <cell r="S5690"/>
          <cell r="T5690"/>
          <cell r="U5690"/>
          <cell r="V5690"/>
          <cell r="W5690"/>
          <cell r="X5690"/>
          <cell r="Y5690" t="str">
            <v xml:space="preserve"> </v>
          </cell>
        </row>
        <row r="5691">
          <cell r="C5691"/>
          <cell r="D5691"/>
          <cell r="E5691"/>
          <cell r="F5691"/>
          <cell r="G5691"/>
          <cell r="H5691"/>
          <cell r="I5691"/>
          <cell r="J5691"/>
          <cell r="K5691"/>
          <cell r="L5691"/>
          <cell r="M5691"/>
          <cell r="N5691"/>
          <cell r="O5691"/>
          <cell r="P5691"/>
          <cell r="Q5691"/>
          <cell r="R5691"/>
          <cell r="S5691"/>
          <cell r="T5691"/>
          <cell r="U5691"/>
          <cell r="V5691"/>
          <cell r="W5691"/>
          <cell r="X5691"/>
          <cell r="Y5691" t="str">
            <v xml:space="preserve"> </v>
          </cell>
        </row>
        <row r="5692">
          <cell r="C5692"/>
          <cell r="D5692"/>
          <cell r="E5692"/>
          <cell r="F5692"/>
          <cell r="G5692"/>
          <cell r="H5692"/>
          <cell r="I5692"/>
          <cell r="J5692"/>
          <cell r="K5692"/>
          <cell r="L5692"/>
          <cell r="M5692"/>
          <cell r="N5692"/>
          <cell r="O5692"/>
          <cell r="P5692"/>
          <cell r="Q5692"/>
          <cell r="R5692"/>
          <cell r="S5692"/>
          <cell r="T5692"/>
          <cell r="U5692"/>
          <cell r="V5692"/>
          <cell r="W5692"/>
          <cell r="X5692"/>
          <cell r="Y5692" t="str">
            <v xml:space="preserve"> </v>
          </cell>
        </row>
        <row r="5693">
          <cell r="C5693"/>
          <cell r="D5693"/>
          <cell r="E5693"/>
          <cell r="F5693"/>
          <cell r="G5693"/>
          <cell r="H5693"/>
          <cell r="I5693"/>
          <cell r="J5693"/>
          <cell r="K5693"/>
          <cell r="L5693"/>
          <cell r="M5693"/>
          <cell r="N5693"/>
          <cell r="O5693"/>
          <cell r="P5693"/>
          <cell r="Q5693"/>
          <cell r="R5693"/>
          <cell r="S5693"/>
          <cell r="T5693"/>
          <cell r="U5693"/>
          <cell r="V5693"/>
          <cell r="W5693"/>
          <cell r="X5693"/>
          <cell r="Y5693" t="str">
            <v xml:space="preserve"> </v>
          </cell>
        </row>
        <row r="5694">
          <cell r="C5694"/>
          <cell r="D5694"/>
          <cell r="E5694"/>
          <cell r="F5694"/>
          <cell r="G5694"/>
          <cell r="H5694"/>
          <cell r="I5694"/>
          <cell r="J5694"/>
          <cell r="K5694"/>
          <cell r="L5694"/>
          <cell r="M5694"/>
          <cell r="N5694"/>
          <cell r="O5694"/>
          <cell r="P5694"/>
          <cell r="Q5694"/>
          <cell r="R5694"/>
          <cell r="S5694"/>
          <cell r="T5694"/>
          <cell r="U5694"/>
          <cell r="V5694"/>
          <cell r="W5694"/>
          <cell r="X5694"/>
          <cell r="Y5694" t="str">
            <v xml:space="preserve"> </v>
          </cell>
        </row>
        <row r="5695">
          <cell r="C5695"/>
          <cell r="D5695"/>
          <cell r="E5695"/>
          <cell r="F5695"/>
          <cell r="G5695"/>
          <cell r="H5695"/>
          <cell r="I5695"/>
          <cell r="J5695"/>
          <cell r="K5695"/>
          <cell r="L5695"/>
          <cell r="M5695"/>
          <cell r="N5695"/>
          <cell r="O5695"/>
          <cell r="P5695"/>
          <cell r="Q5695"/>
          <cell r="R5695"/>
          <cell r="S5695"/>
          <cell r="T5695"/>
          <cell r="U5695"/>
          <cell r="V5695"/>
          <cell r="W5695"/>
          <cell r="X5695"/>
          <cell r="Y5695" t="str">
            <v xml:space="preserve"> </v>
          </cell>
        </row>
        <row r="5696">
          <cell r="C5696"/>
          <cell r="D5696"/>
          <cell r="E5696"/>
          <cell r="F5696"/>
          <cell r="G5696"/>
          <cell r="H5696"/>
          <cell r="I5696"/>
          <cell r="J5696"/>
          <cell r="K5696"/>
          <cell r="L5696"/>
          <cell r="M5696"/>
          <cell r="N5696"/>
          <cell r="O5696"/>
          <cell r="P5696"/>
          <cell r="Q5696"/>
          <cell r="R5696"/>
          <cell r="S5696"/>
          <cell r="T5696"/>
          <cell r="U5696"/>
          <cell r="V5696"/>
          <cell r="W5696"/>
          <cell r="X5696"/>
          <cell r="Y5696" t="str">
            <v xml:space="preserve"> </v>
          </cell>
        </row>
        <row r="5697">
          <cell r="C5697"/>
          <cell r="D5697"/>
          <cell r="E5697"/>
          <cell r="F5697"/>
          <cell r="G5697"/>
          <cell r="H5697"/>
          <cell r="I5697"/>
          <cell r="J5697"/>
          <cell r="K5697"/>
          <cell r="L5697"/>
          <cell r="M5697"/>
          <cell r="N5697"/>
          <cell r="O5697"/>
          <cell r="P5697"/>
          <cell r="Q5697"/>
          <cell r="R5697"/>
          <cell r="S5697"/>
          <cell r="T5697"/>
          <cell r="U5697"/>
          <cell r="V5697"/>
          <cell r="W5697"/>
          <cell r="X5697"/>
          <cell r="Y5697" t="str">
            <v xml:space="preserve"> </v>
          </cell>
        </row>
        <row r="5698">
          <cell r="C5698"/>
          <cell r="D5698"/>
          <cell r="E5698"/>
          <cell r="F5698"/>
          <cell r="G5698"/>
          <cell r="H5698"/>
          <cell r="I5698"/>
          <cell r="J5698"/>
          <cell r="K5698"/>
          <cell r="L5698"/>
          <cell r="M5698"/>
          <cell r="N5698"/>
          <cell r="O5698"/>
          <cell r="P5698"/>
          <cell r="Q5698"/>
          <cell r="R5698"/>
          <cell r="S5698"/>
          <cell r="T5698"/>
          <cell r="U5698"/>
          <cell r="V5698"/>
          <cell r="W5698"/>
          <cell r="X5698"/>
          <cell r="Y5698" t="str">
            <v xml:space="preserve"> </v>
          </cell>
        </row>
        <row r="5699">
          <cell r="C5699"/>
          <cell r="D5699"/>
          <cell r="E5699"/>
          <cell r="F5699"/>
          <cell r="G5699"/>
          <cell r="H5699"/>
          <cell r="I5699"/>
          <cell r="J5699"/>
          <cell r="K5699"/>
          <cell r="L5699"/>
          <cell r="M5699"/>
          <cell r="N5699"/>
          <cell r="O5699"/>
          <cell r="P5699"/>
          <cell r="Q5699"/>
          <cell r="R5699"/>
          <cell r="S5699"/>
          <cell r="T5699"/>
          <cell r="U5699"/>
          <cell r="V5699"/>
          <cell r="W5699"/>
          <cell r="X5699"/>
          <cell r="Y5699" t="str">
            <v xml:space="preserve"> </v>
          </cell>
        </row>
        <row r="5700">
          <cell r="C5700"/>
          <cell r="D5700"/>
          <cell r="E5700"/>
          <cell r="F5700"/>
          <cell r="G5700"/>
          <cell r="H5700"/>
          <cell r="I5700"/>
          <cell r="J5700"/>
          <cell r="K5700"/>
          <cell r="L5700"/>
          <cell r="M5700"/>
          <cell r="N5700"/>
          <cell r="O5700"/>
          <cell r="P5700"/>
          <cell r="Q5700"/>
          <cell r="R5700"/>
          <cell r="S5700"/>
          <cell r="T5700"/>
          <cell r="U5700"/>
          <cell r="V5700"/>
          <cell r="W5700"/>
          <cell r="X5700"/>
          <cell r="Y5700" t="str">
            <v xml:space="preserve"> </v>
          </cell>
        </row>
        <row r="5701">
          <cell r="C5701"/>
          <cell r="D5701"/>
          <cell r="E5701"/>
          <cell r="F5701"/>
          <cell r="G5701"/>
          <cell r="H5701"/>
          <cell r="I5701"/>
          <cell r="J5701"/>
          <cell r="K5701"/>
          <cell r="L5701"/>
          <cell r="M5701"/>
          <cell r="N5701"/>
          <cell r="O5701"/>
          <cell r="P5701"/>
          <cell r="Q5701"/>
          <cell r="R5701"/>
          <cell r="S5701"/>
          <cell r="T5701"/>
          <cell r="U5701"/>
          <cell r="V5701"/>
          <cell r="W5701"/>
          <cell r="X5701"/>
          <cell r="Y5701" t="str">
            <v xml:space="preserve"> </v>
          </cell>
        </row>
        <row r="5702">
          <cell r="C5702"/>
          <cell r="D5702"/>
          <cell r="E5702"/>
          <cell r="F5702"/>
          <cell r="G5702"/>
          <cell r="H5702"/>
          <cell r="I5702"/>
          <cell r="J5702"/>
          <cell r="K5702"/>
          <cell r="L5702"/>
          <cell r="M5702"/>
          <cell r="N5702"/>
          <cell r="O5702"/>
          <cell r="P5702"/>
          <cell r="Q5702"/>
          <cell r="R5702"/>
          <cell r="S5702"/>
          <cell r="T5702"/>
          <cell r="U5702"/>
          <cell r="V5702"/>
          <cell r="W5702"/>
          <cell r="X5702"/>
          <cell r="Y5702" t="str">
            <v xml:space="preserve"> </v>
          </cell>
        </row>
        <row r="5703">
          <cell r="C5703"/>
          <cell r="D5703"/>
          <cell r="E5703"/>
          <cell r="F5703"/>
          <cell r="G5703"/>
          <cell r="H5703"/>
          <cell r="I5703"/>
          <cell r="J5703"/>
          <cell r="K5703"/>
          <cell r="L5703"/>
          <cell r="M5703"/>
          <cell r="N5703"/>
          <cell r="O5703"/>
          <cell r="P5703"/>
          <cell r="Q5703"/>
          <cell r="R5703"/>
          <cell r="S5703"/>
          <cell r="T5703"/>
          <cell r="U5703"/>
          <cell r="V5703"/>
          <cell r="W5703"/>
          <cell r="X5703"/>
          <cell r="Y5703" t="str">
            <v xml:space="preserve"> </v>
          </cell>
        </row>
        <row r="5704">
          <cell r="C5704"/>
          <cell r="D5704"/>
          <cell r="E5704"/>
          <cell r="F5704"/>
          <cell r="G5704"/>
          <cell r="H5704"/>
          <cell r="I5704"/>
          <cell r="J5704"/>
          <cell r="K5704"/>
          <cell r="L5704"/>
          <cell r="M5704"/>
          <cell r="N5704"/>
          <cell r="O5704"/>
          <cell r="P5704"/>
          <cell r="Q5704"/>
          <cell r="R5704"/>
          <cell r="S5704"/>
          <cell r="T5704"/>
          <cell r="U5704"/>
          <cell r="V5704"/>
          <cell r="W5704"/>
          <cell r="X5704"/>
          <cell r="Y5704" t="str">
            <v xml:space="preserve"> </v>
          </cell>
        </row>
        <row r="5705">
          <cell r="C5705"/>
          <cell r="D5705"/>
          <cell r="E5705"/>
          <cell r="F5705"/>
          <cell r="G5705"/>
          <cell r="H5705"/>
          <cell r="I5705"/>
          <cell r="J5705"/>
          <cell r="K5705"/>
          <cell r="L5705"/>
          <cell r="M5705"/>
          <cell r="N5705"/>
          <cell r="O5705"/>
          <cell r="P5705"/>
          <cell r="Q5705"/>
          <cell r="R5705"/>
          <cell r="S5705"/>
          <cell r="T5705"/>
          <cell r="U5705"/>
          <cell r="V5705"/>
          <cell r="W5705"/>
          <cell r="X5705"/>
          <cell r="Y5705" t="str">
            <v xml:space="preserve"> </v>
          </cell>
        </row>
        <row r="5706">
          <cell r="C5706"/>
          <cell r="D5706"/>
          <cell r="E5706"/>
          <cell r="F5706"/>
          <cell r="G5706"/>
          <cell r="H5706"/>
          <cell r="I5706"/>
          <cell r="J5706"/>
          <cell r="K5706"/>
          <cell r="L5706"/>
          <cell r="M5706"/>
          <cell r="N5706"/>
          <cell r="O5706"/>
          <cell r="P5706"/>
          <cell r="Q5706"/>
          <cell r="R5706"/>
          <cell r="S5706"/>
          <cell r="T5706"/>
          <cell r="U5706"/>
          <cell r="V5706"/>
          <cell r="W5706"/>
          <cell r="X5706"/>
          <cell r="Y5706" t="str">
            <v xml:space="preserve"> </v>
          </cell>
        </row>
        <row r="5707">
          <cell r="C5707"/>
          <cell r="D5707"/>
          <cell r="E5707"/>
          <cell r="F5707"/>
          <cell r="G5707"/>
          <cell r="H5707"/>
          <cell r="I5707"/>
          <cell r="J5707"/>
          <cell r="K5707"/>
          <cell r="L5707"/>
          <cell r="M5707"/>
          <cell r="N5707"/>
          <cell r="O5707"/>
          <cell r="P5707"/>
          <cell r="Q5707"/>
          <cell r="R5707"/>
          <cell r="S5707"/>
          <cell r="T5707"/>
          <cell r="U5707"/>
          <cell r="V5707"/>
          <cell r="W5707"/>
          <cell r="X5707"/>
          <cell r="Y5707" t="str">
            <v xml:space="preserve"> </v>
          </cell>
        </row>
        <row r="5708">
          <cell r="C5708"/>
          <cell r="D5708"/>
          <cell r="E5708"/>
          <cell r="F5708"/>
          <cell r="G5708"/>
          <cell r="H5708"/>
          <cell r="I5708"/>
          <cell r="J5708"/>
          <cell r="K5708"/>
          <cell r="L5708"/>
          <cell r="M5708"/>
          <cell r="N5708"/>
          <cell r="O5708"/>
          <cell r="P5708"/>
          <cell r="Q5708"/>
          <cell r="R5708"/>
          <cell r="S5708"/>
          <cell r="T5708"/>
          <cell r="U5708"/>
          <cell r="V5708"/>
          <cell r="W5708"/>
          <cell r="X5708"/>
          <cell r="Y5708" t="str">
            <v xml:space="preserve"> </v>
          </cell>
        </row>
        <row r="5709">
          <cell r="C5709"/>
          <cell r="D5709"/>
          <cell r="E5709"/>
          <cell r="F5709"/>
          <cell r="G5709"/>
          <cell r="H5709"/>
          <cell r="I5709"/>
          <cell r="J5709"/>
          <cell r="K5709"/>
          <cell r="L5709"/>
          <cell r="M5709"/>
          <cell r="N5709"/>
          <cell r="O5709"/>
          <cell r="P5709"/>
          <cell r="Q5709"/>
          <cell r="R5709"/>
          <cell r="S5709"/>
          <cell r="T5709"/>
          <cell r="U5709"/>
          <cell r="V5709"/>
          <cell r="W5709"/>
          <cell r="X5709"/>
          <cell r="Y5709" t="str">
            <v xml:space="preserve"> </v>
          </cell>
        </row>
        <row r="5710">
          <cell r="C5710"/>
          <cell r="D5710"/>
          <cell r="E5710"/>
          <cell r="F5710"/>
          <cell r="G5710"/>
          <cell r="H5710"/>
          <cell r="I5710"/>
          <cell r="J5710"/>
          <cell r="K5710"/>
          <cell r="L5710"/>
          <cell r="M5710"/>
          <cell r="N5710"/>
          <cell r="O5710"/>
          <cell r="P5710"/>
          <cell r="Q5710"/>
          <cell r="R5710"/>
          <cell r="S5710"/>
          <cell r="T5710"/>
          <cell r="U5710"/>
          <cell r="V5710"/>
          <cell r="W5710"/>
          <cell r="X5710"/>
          <cell r="Y5710" t="str">
            <v xml:space="preserve"> </v>
          </cell>
        </row>
        <row r="5711">
          <cell r="C5711"/>
          <cell r="D5711"/>
          <cell r="E5711"/>
          <cell r="F5711"/>
          <cell r="G5711"/>
          <cell r="H5711"/>
          <cell r="I5711"/>
          <cell r="J5711"/>
          <cell r="K5711"/>
          <cell r="L5711"/>
          <cell r="M5711"/>
          <cell r="N5711"/>
          <cell r="O5711"/>
          <cell r="P5711"/>
          <cell r="Q5711"/>
          <cell r="R5711"/>
          <cell r="S5711"/>
          <cell r="T5711"/>
          <cell r="U5711"/>
          <cell r="V5711"/>
          <cell r="W5711"/>
          <cell r="X5711"/>
          <cell r="Y5711" t="str">
            <v xml:space="preserve"> </v>
          </cell>
        </row>
        <row r="5712">
          <cell r="C5712"/>
          <cell r="D5712"/>
          <cell r="E5712"/>
          <cell r="F5712"/>
          <cell r="G5712"/>
          <cell r="H5712"/>
          <cell r="I5712"/>
          <cell r="J5712"/>
          <cell r="K5712"/>
          <cell r="L5712"/>
          <cell r="M5712"/>
          <cell r="N5712"/>
          <cell r="O5712"/>
          <cell r="P5712"/>
          <cell r="Q5712"/>
          <cell r="R5712"/>
          <cell r="S5712"/>
          <cell r="T5712"/>
          <cell r="U5712"/>
          <cell r="V5712"/>
          <cell r="W5712"/>
          <cell r="X5712"/>
          <cell r="Y5712" t="str">
            <v xml:space="preserve"> </v>
          </cell>
        </row>
        <row r="5713">
          <cell r="C5713"/>
          <cell r="D5713"/>
          <cell r="E5713"/>
          <cell r="F5713"/>
          <cell r="G5713"/>
          <cell r="H5713"/>
          <cell r="I5713"/>
          <cell r="J5713"/>
          <cell r="K5713"/>
          <cell r="L5713"/>
          <cell r="M5713"/>
          <cell r="N5713"/>
          <cell r="O5713"/>
          <cell r="P5713"/>
          <cell r="Q5713"/>
          <cell r="R5713"/>
          <cell r="S5713"/>
          <cell r="T5713"/>
          <cell r="U5713"/>
          <cell r="V5713"/>
          <cell r="W5713"/>
          <cell r="X5713"/>
          <cell r="Y5713" t="str">
            <v xml:space="preserve"> </v>
          </cell>
        </row>
        <row r="5714">
          <cell r="C5714"/>
          <cell r="D5714"/>
          <cell r="E5714"/>
          <cell r="F5714"/>
          <cell r="G5714"/>
          <cell r="H5714"/>
          <cell r="I5714"/>
          <cell r="J5714"/>
          <cell r="K5714"/>
          <cell r="L5714"/>
          <cell r="M5714"/>
          <cell r="N5714"/>
          <cell r="O5714"/>
          <cell r="P5714"/>
          <cell r="Q5714"/>
          <cell r="R5714"/>
          <cell r="S5714"/>
          <cell r="T5714"/>
          <cell r="U5714"/>
          <cell r="V5714"/>
          <cell r="W5714"/>
          <cell r="X5714"/>
          <cell r="Y5714" t="str">
            <v xml:space="preserve"> </v>
          </cell>
        </row>
        <row r="5715">
          <cell r="C5715"/>
          <cell r="D5715"/>
          <cell r="E5715"/>
          <cell r="F5715"/>
          <cell r="G5715"/>
          <cell r="H5715"/>
          <cell r="I5715"/>
          <cell r="J5715"/>
          <cell r="K5715"/>
          <cell r="L5715"/>
          <cell r="M5715"/>
          <cell r="N5715"/>
          <cell r="O5715"/>
          <cell r="P5715"/>
          <cell r="Q5715"/>
          <cell r="R5715"/>
          <cell r="S5715"/>
          <cell r="T5715"/>
          <cell r="U5715"/>
          <cell r="V5715"/>
          <cell r="W5715"/>
          <cell r="X5715"/>
          <cell r="Y5715" t="str">
            <v xml:space="preserve"> </v>
          </cell>
        </row>
        <row r="5716">
          <cell r="C5716"/>
          <cell r="D5716"/>
          <cell r="E5716"/>
          <cell r="F5716"/>
          <cell r="G5716"/>
          <cell r="H5716"/>
          <cell r="I5716"/>
          <cell r="J5716"/>
          <cell r="K5716"/>
          <cell r="L5716"/>
          <cell r="M5716"/>
          <cell r="N5716"/>
          <cell r="O5716"/>
          <cell r="P5716"/>
          <cell r="Q5716"/>
          <cell r="R5716"/>
          <cell r="S5716"/>
          <cell r="T5716"/>
          <cell r="U5716"/>
          <cell r="V5716"/>
          <cell r="W5716"/>
          <cell r="X5716"/>
          <cell r="Y5716" t="str">
            <v xml:space="preserve"> </v>
          </cell>
        </row>
        <row r="5717">
          <cell r="C5717"/>
          <cell r="D5717"/>
          <cell r="E5717"/>
          <cell r="F5717"/>
          <cell r="G5717"/>
          <cell r="H5717"/>
          <cell r="I5717"/>
          <cell r="J5717"/>
          <cell r="K5717"/>
          <cell r="L5717"/>
          <cell r="M5717"/>
          <cell r="N5717"/>
          <cell r="O5717"/>
          <cell r="P5717"/>
          <cell r="Q5717"/>
          <cell r="R5717"/>
          <cell r="S5717"/>
          <cell r="T5717"/>
          <cell r="U5717"/>
          <cell r="V5717"/>
          <cell r="W5717"/>
          <cell r="X5717"/>
          <cell r="Y5717" t="str">
            <v xml:space="preserve"> </v>
          </cell>
        </row>
        <row r="5718">
          <cell r="C5718"/>
          <cell r="D5718"/>
          <cell r="E5718"/>
          <cell r="F5718"/>
          <cell r="G5718"/>
          <cell r="H5718"/>
          <cell r="I5718"/>
          <cell r="J5718"/>
          <cell r="K5718"/>
          <cell r="L5718"/>
          <cell r="M5718"/>
          <cell r="N5718"/>
          <cell r="O5718"/>
          <cell r="P5718"/>
          <cell r="Q5718"/>
          <cell r="R5718"/>
          <cell r="S5718"/>
          <cell r="T5718"/>
          <cell r="U5718"/>
          <cell r="V5718"/>
          <cell r="W5718"/>
          <cell r="X5718"/>
          <cell r="Y5718" t="str">
            <v xml:space="preserve"> </v>
          </cell>
        </row>
        <row r="5719">
          <cell r="C5719"/>
          <cell r="D5719"/>
          <cell r="E5719"/>
          <cell r="F5719"/>
          <cell r="G5719"/>
          <cell r="H5719"/>
          <cell r="I5719"/>
          <cell r="J5719"/>
          <cell r="K5719"/>
          <cell r="L5719"/>
          <cell r="M5719"/>
          <cell r="N5719"/>
          <cell r="O5719"/>
          <cell r="P5719"/>
          <cell r="Q5719"/>
          <cell r="R5719"/>
          <cell r="S5719"/>
          <cell r="T5719"/>
          <cell r="U5719"/>
          <cell r="V5719"/>
          <cell r="W5719"/>
          <cell r="X5719"/>
          <cell r="Y5719" t="str">
            <v xml:space="preserve"> </v>
          </cell>
        </row>
        <row r="5720">
          <cell r="C5720"/>
          <cell r="D5720"/>
          <cell r="E5720"/>
          <cell r="F5720"/>
          <cell r="G5720"/>
          <cell r="H5720"/>
          <cell r="I5720"/>
          <cell r="J5720"/>
          <cell r="K5720"/>
          <cell r="L5720"/>
          <cell r="M5720"/>
          <cell r="N5720"/>
          <cell r="O5720"/>
          <cell r="P5720"/>
          <cell r="Q5720"/>
          <cell r="R5720"/>
          <cell r="S5720"/>
          <cell r="T5720"/>
          <cell r="U5720"/>
          <cell r="V5720"/>
          <cell r="W5720"/>
          <cell r="X5720"/>
          <cell r="Y5720" t="str">
            <v xml:space="preserve"> </v>
          </cell>
        </row>
        <row r="5721">
          <cell r="C5721"/>
          <cell r="D5721"/>
          <cell r="E5721"/>
          <cell r="F5721"/>
          <cell r="G5721"/>
          <cell r="H5721"/>
          <cell r="I5721"/>
          <cell r="J5721"/>
          <cell r="K5721"/>
          <cell r="L5721"/>
          <cell r="M5721"/>
          <cell r="N5721"/>
          <cell r="O5721"/>
          <cell r="P5721"/>
          <cell r="Q5721"/>
          <cell r="R5721"/>
          <cell r="S5721"/>
          <cell r="T5721"/>
          <cell r="U5721"/>
          <cell r="V5721"/>
          <cell r="W5721"/>
          <cell r="X5721"/>
          <cell r="Y5721" t="str">
            <v xml:space="preserve"> </v>
          </cell>
        </row>
        <row r="5722">
          <cell r="C5722"/>
          <cell r="D5722"/>
          <cell r="E5722"/>
          <cell r="F5722"/>
          <cell r="G5722"/>
          <cell r="H5722"/>
          <cell r="I5722"/>
          <cell r="J5722"/>
          <cell r="K5722"/>
          <cell r="L5722"/>
          <cell r="M5722"/>
          <cell r="N5722"/>
          <cell r="O5722"/>
          <cell r="P5722"/>
          <cell r="Q5722"/>
          <cell r="R5722"/>
          <cell r="S5722"/>
          <cell r="T5722"/>
          <cell r="U5722"/>
          <cell r="V5722"/>
          <cell r="W5722"/>
          <cell r="X5722"/>
          <cell r="Y5722" t="str">
            <v xml:space="preserve"> </v>
          </cell>
        </row>
        <row r="5723">
          <cell r="C5723"/>
          <cell r="D5723"/>
          <cell r="E5723"/>
          <cell r="F5723"/>
          <cell r="G5723"/>
          <cell r="H5723"/>
          <cell r="I5723"/>
          <cell r="J5723"/>
          <cell r="K5723"/>
          <cell r="L5723"/>
          <cell r="M5723"/>
          <cell r="N5723"/>
          <cell r="O5723"/>
          <cell r="P5723"/>
          <cell r="Q5723"/>
          <cell r="R5723"/>
          <cell r="S5723"/>
          <cell r="T5723"/>
          <cell r="U5723"/>
          <cell r="V5723"/>
          <cell r="W5723"/>
          <cell r="X5723"/>
          <cell r="Y5723" t="str">
            <v xml:space="preserve"> </v>
          </cell>
        </row>
        <row r="5724">
          <cell r="C5724"/>
          <cell r="D5724"/>
          <cell r="E5724"/>
          <cell r="F5724"/>
          <cell r="G5724"/>
          <cell r="H5724"/>
          <cell r="I5724"/>
          <cell r="J5724"/>
          <cell r="K5724"/>
          <cell r="L5724"/>
          <cell r="M5724"/>
          <cell r="N5724"/>
          <cell r="O5724"/>
          <cell r="P5724"/>
          <cell r="Q5724"/>
          <cell r="R5724"/>
          <cell r="S5724"/>
          <cell r="T5724"/>
          <cell r="U5724"/>
          <cell r="V5724"/>
          <cell r="W5724"/>
          <cell r="X5724"/>
          <cell r="Y5724" t="str">
            <v xml:space="preserve"> </v>
          </cell>
        </row>
        <row r="5725">
          <cell r="C5725"/>
          <cell r="D5725"/>
          <cell r="E5725"/>
          <cell r="F5725"/>
          <cell r="G5725"/>
          <cell r="H5725"/>
          <cell r="I5725"/>
          <cell r="J5725"/>
          <cell r="K5725"/>
          <cell r="L5725"/>
          <cell r="M5725"/>
          <cell r="N5725"/>
          <cell r="O5725"/>
          <cell r="P5725"/>
          <cell r="Q5725"/>
          <cell r="R5725"/>
          <cell r="S5725"/>
          <cell r="T5725"/>
          <cell r="U5725"/>
          <cell r="V5725"/>
          <cell r="W5725"/>
          <cell r="X5725"/>
          <cell r="Y5725" t="str">
            <v xml:space="preserve"> </v>
          </cell>
        </row>
        <row r="5726">
          <cell r="C5726"/>
          <cell r="D5726"/>
          <cell r="E5726"/>
          <cell r="F5726"/>
          <cell r="G5726"/>
          <cell r="H5726"/>
          <cell r="I5726"/>
          <cell r="J5726"/>
          <cell r="K5726"/>
          <cell r="L5726"/>
          <cell r="M5726"/>
          <cell r="N5726"/>
          <cell r="O5726"/>
          <cell r="P5726"/>
          <cell r="Q5726"/>
          <cell r="R5726"/>
          <cell r="S5726"/>
          <cell r="T5726"/>
          <cell r="U5726"/>
          <cell r="V5726"/>
          <cell r="W5726"/>
          <cell r="X5726"/>
          <cell r="Y5726" t="str">
            <v xml:space="preserve"> </v>
          </cell>
        </row>
        <row r="5727">
          <cell r="C5727"/>
          <cell r="D5727"/>
          <cell r="E5727"/>
          <cell r="F5727"/>
          <cell r="G5727"/>
          <cell r="H5727"/>
          <cell r="I5727"/>
          <cell r="J5727"/>
          <cell r="K5727"/>
          <cell r="L5727"/>
          <cell r="M5727"/>
          <cell r="N5727"/>
          <cell r="O5727"/>
          <cell r="P5727"/>
          <cell r="Q5727"/>
          <cell r="R5727"/>
          <cell r="S5727"/>
          <cell r="T5727"/>
          <cell r="U5727"/>
          <cell r="V5727"/>
          <cell r="W5727"/>
          <cell r="X5727"/>
          <cell r="Y5727" t="str">
            <v xml:space="preserve"> </v>
          </cell>
        </row>
        <row r="5728">
          <cell r="C5728"/>
          <cell r="D5728"/>
          <cell r="E5728"/>
          <cell r="F5728"/>
          <cell r="G5728"/>
          <cell r="H5728"/>
          <cell r="I5728"/>
          <cell r="J5728"/>
          <cell r="K5728"/>
          <cell r="L5728"/>
          <cell r="M5728"/>
          <cell r="N5728"/>
          <cell r="O5728"/>
          <cell r="P5728"/>
          <cell r="Q5728"/>
          <cell r="R5728"/>
          <cell r="S5728"/>
          <cell r="T5728"/>
          <cell r="U5728"/>
          <cell r="V5728"/>
          <cell r="W5728"/>
          <cell r="X5728"/>
          <cell r="Y5728" t="str">
            <v xml:space="preserve"> </v>
          </cell>
        </row>
        <row r="5729">
          <cell r="C5729"/>
          <cell r="D5729"/>
          <cell r="E5729"/>
          <cell r="F5729"/>
          <cell r="G5729"/>
          <cell r="H5729"/>
          <cell r="I5729"/>
          <cell r="J5729"/>
          <cell r="K5729"/>
          <cell r="L5729"/>
          <cell r="M5729"/>
          <cell r="N5729"/>
          <cell r="O5729"/>
          <cell r="P5729"/>
          <cell r="Q5729"/>
          <cell r="R5729"/>
          <cell r="S5729"/>
          <cell r="T5729"/>
          <cell r="U5729"/>
          <cell r="V5729"/>
          <cell r="W5729"/>
          <cell r="X5729"/>
          <cell r="Y5729" t="str">
            <v xml:space="preserve"> </v>
          </cell>
        </row>
        <row r="5730">
          <cell r="C5730"/>
          <cell r="D5730"/>
          <cell r="E5730"/>
          <cell r="F5730"/>
          <cell r="G5730"/>
          <cell r="H5730"/>
          <cell r="I5730"/>
          <cell r="J5730"/>
          <cell r="K5730"/>
          <cell r="L5730"/>
          <cell r="M5730"/>
          <cell r="N5730"/>
          <cell r="O5730"/>
          <cell r="P5730"/>
          <cell r="Q5730"/>
          <cell r="R5730"/>
          <cell r="S5730"/>
          <cell r="T5730"/>
          <cell r="U5730"/>
          <cell r="V5730"/>
          <cell r="W5730"/>
          <cell r="X5730"/>
          <cell r="Y5730" t="str">
            <v xml:space="preserve"> </v>
          </cell>
        </row>
        <row r="5731">
          <cell r="C5731"/>
          <cell r="D5731"/>
          <cell r="E5731"/>
          <cell r="F5731"/>
          <cell r="G5731"/>
          <cell r="H5731"/>
          <cell r="I5731"/>
          <cell r="J5731"/>
          <cell r="K5731"/>
          <cell r="L5731"/>
          <cell r="M5731"/>
          <cell r="N5731"/>
          <cell r="O5731"/>
          <cell r="P5731"/>
          <cell r="Q5731"/>
          <cell r="R5731"/>
          <cell r="S5731"/>
          <cell r="T5731"/>
          <cell r="U5731"/>
          <cell r="V5731"/>
          <cell r="W5731"/>
          <cell r="X5731"/>
          <cell r="Y5731" t="str">
            <v xml:space="preserve"> </v>
          </cell>
        </row>
        <row r="5732">
          <cell r="C5732"/>
          <cell r="D5732"/>
          <cell r="E5732"/>
          <cell r="F5732"/>
          <cell r="G5732"/>
          <cell r="H5732"/>
          <cell r="I5732"/>
          <cell r="J5732"/>
          <cell r="K5732"/>
          <cell r="L5732"/>
          <cell r="M5732"/>
          <cell r="N5732"/>
          <cell r="O5732"/>
          <cell r="P5732"/>
          <cell r="Q5732"/>
          <cell r="R5732"/>
          <cell r="S5732"/>
          <cell r="T5732"/>
          <cell r="U5732"/>
          <cell r="V5732"/>
          <cell r="W5732"/>
          <cell r="X5732"/>
          <cell r="Y5732" t="str">
            <v xml:space="preserve"> </v>
          </cell>
        </row>
        <row r="5733">
          <cell r="C5733"/>
          <cell r="D5733"/>
          <cell r="E5733"/>
          <cell r="F5733"/>
          <cell r="G5733"/>
          <cell r="H5733"/>
          <cell r="I5733"/>
          <cell r="J5733"/>
          <cell r="K5733"/>
          <cell r="L5733"/>
          <cell r="M5733"/>
          <cell r="N5733"/>
          <cell r="O5733"/>
          <cell r="P5733"/>
          <cell r="Q5733"/>
          <cell r="R5733"/>
          <cell r="S5733"/>
          <cell r="T5733"/>
          <cell r="U5733"/>
          <cell r="V5733"/>
          <cell r="W5733"/>
          <cell r="X5733"/>
          <cell r="Y5733" t="str">
            <v xml:space="preserve"> </v>
          </cell>
        </row>
        <row r="5734">
          <cell r="C5734"/>
          <cell r="D5734"/>
          <cell r="E5734"/>
          <cell r="F5734"/>
          <cell r="G5734"/>
          <cell r="H5734"/>
          <cell r="I5734"/>
          <cell r="J5734"/>
          <cell r="K5734"/>
          <cell r="L5734"/>
          <cell r="M5734"/>
          <cell r="N5734"/>
          <cell r="O5734"/>
          <cell r="P5734"/>
          <cell r="Q5734"/>
          <cell r="R5734"/>
          <cell r="S5734"/>
          <cell r="T5734"/>
          <cell r="U5734"/>
          <cell r="V5734"/>
          <cell r="W5734"/>
          <cell r="X5734"/>
          <cell r="Y5734" t="str">
            <v xml:space="preserve"> </v>
          </cell>
        </row>
        <row r="5735">
          <cell r="C5735"/>
          <cell r="D5735"/>
          <cell r="E5735"/>
          <cell r="F5735"/>
          <cell r="G5735"/>
          <cell r="H5735"/>
          <cell r="I5735"/>
          <cell r="J5735"/>
          <cell r="K5735"/>
          <cell r="L5735"/>
          <cell r="M5735"/>
          <cell r="N5735"/>
          <cell r="O5735"/>
          <cell r="P5735"/>
          <cell r="Q5735"/>
          <cell r="R5735"/>
          <cell r="S5735"/>
          <cell r="T5735"/>
          <cell r="U5735"/>
          <cell r="V5735"/>
          <cell r="W5735"/>
          <cell r="X5735"/>
          <cell r="Y5735" t="str">
            <v xml:space="preserve"> </v>
          </cell>
        </row>
        <row r="5736">
          <cell r="C5736"/>
          <cell r="D5736"/>
          <cell r="E5736"/>
          <cell r="F5736"/>
          <cell r="G5736"/>
          <cell r="H5736"/>
          <cell r="I5736"/>
          <cell r="J5736"/>
          <cell r="K5736"/>
          <cell r="L5736"/>
          <cell r="M5736"/>
          <cell r="N5736"/>
          <cell r="O5736"/>
          <cell r="P5736"/>
          <cell r="Q5736"/>
          <cell r="R5736"/>
          <cell r="S5736"/>
          <cell r="T5736"/>
          <cell r="U5736"/>
          <cell r="V5736"/>
          <cell r="W5736"/>
          <cell r="X5736"/>
          <cell r="Y5736" t="str">
            <v xml:space="preserve"> </v>
          </cell>
        </row>
        <row r="5737">
          <cell r="C5737"/>
          <cell r="D5737"/>
          <cell r="E5737"/>
          <cell r="F5737"/>
          <cell r="G5737"/>
          <cell r="H5737"/>
          <cell r="I5737"/>
          <cell r="J5737"/>
          <cell r="K5737"/>
          <cell r="L5737"/>
          <cell r="M5737"/>
          <cell r="N5737"/>
          <cell r="O5737"/>
          <cell r="P5737"/>
          <cell r="Q5737"/>
          <cell r="R5737"/>
          <cell r="S5737"/>
          <cell r="T5737"/>
          <cell r="U5737"/>
          <cell r="V5737"/>
          <cell r="W5737"/>
          <cell r="X5737"/>
          <cell r="Y5737" t="str">
            <v xml:space="preserve"> </v>
          </cell>
        </row>
        <row r="5738">
          <cell r="C5738"/>
          <cell r="D5738"/>
          <cell r="E5738"/>
          <cell r="F5738"/>
          <cell r="G5738"/>
          <cell r="H5738"/>
          <cell r="I5738"/>
          <cell r="J5738"/>
          <cell r="K5738"/>
          <cell r="L5738"/>
          <cell r="M5738"/>
          <cell r="N5738"/>
          <cell r="O5738"/>
          <cell r="P5738"/>
          <cell r="Q5738"/>
          <cell r="R5738"/>
          <cell r="S5738"/>
          <cell r="T5738"/>
          <cell r="U5738"/>
          <cell r="V5738"/>
          <cell r="W5738"/>
          <cell r="X5738"/>
          <cell r="Y5738" t="str">
            <v xml:space="preserve"> </v>
          </cell>
        </row>
        <row r="5739">
          <cell r="C5739"/>
          <cell r="D5739"/>
          <cell r="E5739"/>
          <cell r="F5739"/>
          <cell r="G5739"/>
          <cell r="H5739"/>
          <cell r="I5739"/>
          <cell r="J5739"/>
          <cell r="K5739"/>
          <cell r="L5739"/>
          <cell r="M5739"/>
          <cell r="N5739"/>
          <cell r="O5739"/>
          <cell r="P5739"/>
          <cell r="Q5739"/>
          <cell r="R5739"/>
          <cell r="S5739"/>
          <cell r="T5739"/>
          <cell r="U5739"/>
          <cell r="V5739"/>
          <cell r="W5739"/>
          <cell r="X5739"/>
          <cell r="Y5739" t="str">
            <v xml:space="preserve"> </v>
          </cell>
        </row>
        <row r="5740">
          <cell r="C5740"/>
          <cell r="D5740"/>
          <cell r="E5740"/>
          <cell r="F5740"/>
          <cell r="G5740"/>
          <cell r="H5740"/>
          <cell r="I5740"/>
          <cell r="J5740"/>
          <cell r="K5740"/>
          <cell r="L5740"/>
          <cell r="M5740"/>
          <cell r="N5740"/>
          <cell r="O5740"/>
          <cell r="P5740"/>
          <cell r="Q5740"/>
          <cell r="R5740"/>
          <cell r="S5740"/>
          <cell r="T5740"/>
          <cell r="U5740"/>
          <cell r="V5740"/>
          <cell r="W5740"/>
          <cell r="X5740"/>
          <cell r="Y5740" t="str">
            <v xml:space="preserve"> </v>
          </cell>
        </row>
        <row r="5741">
          <cell r="C5741"/>
          <cell r="D5741"/>
          <cell r="E5741"/>
          <cell r="F5741"/>
          <cell r="G5741"/>
          <cell r="H5741"/>
          <cell r="I5741"/>
          <cell r="J5741"/>
          <cell r="K5741"/>
          <cell r="L5741"/>
          <cell r="M5741"/>
          <cell r="N5741"/>
          <cell r="O5741"/>
          <cell r="P5741"/>
          <cell r="Q5741"/>
          <cell r="R5741"/>
          <cell r="S5741"/>
          <cell r="T5741"/>
          <cell r="U5741"/>
          <cell r="V5741"/>
          <cell r="W5741"/>
          <cell r="X5741"/>
          <cell r="Y5741" t="str">
            <v xml:space="preserve"> </v>
          </cell>
        </row>
        <row r="5742">
          <cell r="C5742"/>
          <cell r="D5742"/>
          <cell r="E5742"/>
          <cell r="F5742"/>
          <cell r="G5742"/>
          <cell r="H5742"/>
          <cell r="I5742"/>
          <cell r="J5742"/>
          <cell r="K5742"/>
          <cell r="L5742"/>
          <cell r="M5742"/>
          <cell r="N5742"/>
          <cell r="O5742"/>
          <cell r="P5742"/>
          <cell r="Q5742"/>
          <cell r="R5742"/>
          <cell r="S5742"/>
          <cell r="T5742"/>
          <cell r="U5742"/>
          <cell r="V5742"/>
          <cell r="W5742"/>
          <cell r="X5742"/>
          <cell r="Y5742" t="str">
            <v xml:space="preserve"> </v>
          </cell>
        </row>
        <row r="5743">
          <cell r="C5743"/>
          <cell r="D5743"/>
          <cell r="E5743"/>
          <cell r="F5743"/>
          <cell r="G5743"/>
          <cell r="H5743"/>
          <cell r="I5743"/>
          <cell r="J5743"/>
          <cell r="K5743"/>
          <cell r="L5743"/>
          <cell r="M5743"/>
          <cell r="N5743"/>
          <cell r="O5743"/>
          <cell r="P5743"/>
          <cell r="Q5743"/>
          <cell r="R5743"/>
          <cell r="S5743"/>
          <cell r="T5743"/>
          <cell r="U5743"/>
          <cell r="V5743"/>
          <cell r="W5743"/>
          <cell r="X5743"/>
          <cell r="Y5743" t="str">
            <v xml:space="preserve"> </v>
          </cell>
        </row>
        <row r="5744">
          <cell r="C5744"/>
          <cell r="D5744"/>
          <cell r="E5744"/>
          <cell r="F5744"/>
          <cell r="G5744"/>
          <cell r="H5744"/>
          <cell r="I5744"/>
          <cell r="J5744"/>
          <cell r="K5744"/>
          <cell r="L5744"/>
          <cell r="M5744"/>
          <cell r="N5744"/>
          <cell r="O5744"/>
          <cell r="P5744"/>
          <cell r="Q5744"/>
          <cell r="R5744"/>
          <cell r="S5744"/>
          <cell r="T5744"/>
          <cell r="U5744"/>
          <cell r="V5744"/>
          <cell r="W5744"/>
          <cell r="X5744"/>
          <cell r="Y5744" t="str">
            <v xml:space="preserve"> </v>
          </cell>
        </row>
        <row r="5745">
          <cell r="C5745"/>
          <cell r="D5745"/>
          <cell r="E5745"/>
          <cell r="F5745"/>
          <cell r="G5745"/>
          <cell r="H5745"/>
          <cell r="I5745"/>
          <cell r="J5745"/>
          <cell r="K5745"/>
          <cell r="L5745"/>
          <cell r="M5745"/>
          <cell r="N5745"/>
          <cell r="O5745"/>
          <cell r="P5745"/>
          <cell r="Q5745"/>
          <cell r="R5745"/>
          <cell r="S5745"/>
          <cell r="T5745"/>
          <cell r="U5745"/>
          <cell r="V5745"/>
          <cell r="W5745"/>
          <cell r="X5745"/>
          <cell r="Y5745" t="str">
            <v xml:space="preserve"> </v>
          </cell>
        </row>
        <row r="5746">
          <cell r="C5746"/>
          <cell r="D5746"/>
          <cell r="E5746"/>
          <cell r="F5746"/>
          <cell r="G5746"/>
          <cell r="H5746"/>
          <cell r="I5746"/>
          <cell r="J5746"/>
          <cell r="K5746"/>
          <cell r="L5746"/>
          <cell r="M5746"/>
          <cell r="N5746"/>
          <cell r="O5746"/>
          <cell r="P5746"/>
          <cell r="Q5746"/>
          <cell r="R5746"/>
          <cell r="S5746"/>
          <cell r="T5746"/>
          <cell r="U5746"/>
          <cell r="V5746"/>
          <cell r="W5746"/>
          <cell r="X5746"/>
          <cell r="Y5746" t="str">
            <v xml:space="preserve"> </v>
          </cell>
        </row>
        <row r="5747">
          <cell r="C5747"/>
          <cell r="D5747"/>
          <cell r="E5747"/>
          <cell r="F5747"/>
          <cell r="G5747"/>
          <cell r="H5747"/>
          <cell r="I5747"/>
          <cell r="J5747"/>
          <cell r="K5747"/>
          <cell r="L5747"/>
          <cell r="M5747"/>
          <cell r="N5747"/>
          <cell r="O5747"/>
          <cell r="P5747"/>
          <cell r="Q5747"/>
          <cell r="R5747"/>
          <cell r="S5747"/>
          <cell r="T5747"/>
          <cell r="U5747"/>
          <cell r="V5747"/>
          <cell r="W5747"/>
          <cell r="X5747"/>
          <cell r="Y5747" t="str">
            <v xml:space="preserve"> </v>
          </cell>
        </row>
        <row r="5748">
          <cell r="C5748"/>
          <cell r="D5748"/>
          <cell r="E5748"/>
          <cell r="F5748"/>
          <cell r="G5748"/>
          <cell r="H5748"/>
          <cell r="I5748"/>
          <cell r="J5748"/>
          <cell r="K5748"/>
          <cell r="L5748"/>
          <cell r="M5748"/>
          <cell r="N5748"/>
          <cell r="O5748"/>
          <cell r="P5748"/>
          <cell r="Q5748"/>
          <cell r="R5748"/>
          <cell r="S5748"/>
          <cell r="T5748"/>
          <cell r="U5748"/>
          <cell r="V5748"/>
          <cell r="W5748"/>
          <cell r="X5748"/>
          <cell r="Y5748" t="str">
            <v xml:space="preserve"> </v>
          </cell>
        </row>
        <row r="5749">
          <cell r="C5749"/>
          <cell r="D5749"/>
          <cell r="E5749"/>
          <cell r="F5749"/>
          <cell r="G5749"/>
          <cell r="H5749"/>
          <cell r="I5749"/>
          <cell r="J5749"/>
          <cell r="K5749"/>
          <cell r="L5749"/>
          <cell r="M5749"/>
          <cell r="N5749"/>
          <cell r="O5749"/>
          <cell r="P5749"/>
          <cell r="Q5749"/>
          <cell r="R5749"/>
          <cell r="S5749"/>
          <cell r="T5749"/>
          <cell r="U5749"/>
          <cell r="V5749"/>
          <cell r="W5749"/>
          <cell r="X5749"/>
          <cell r="Y5749" t="str">
            <v xml:space="preserve"> </v>
          </cell>
        </row>
        <row r="5750">
          <cell r="C5750"/>
          <cell r="D5750"/>
          <cell r="E5750"/>
          <cell r="F5750"/>
          <cell r="G5750"/>
          <cell r="H5750"/>
          <cell r="I5750"/>
          <cell r="J5750"/>
          <cell r="K5750"/>
          <cell r="L5750"/>
          <cell r="M5750"/>
          <cell r="N5750"/>
          <cell r="O5750"/>
          <cell r="P5750"/>
          <cell r="Q5750"/>
          <cell r="R5750"/>
          <cell r="S5750"/>
          <cell r="T5750"/>
          <cell r="U5750"/>
          <cell r="V5750"/>
          <cell r="W5750"/>
          <cell r="X5750"/>
          <cell r="Y5750" t="str">
            <v xml:space="preserve"> </v>
          </cell>
        </row>
        <row r="5751">
          <cell r="C5751"/>
          <cell r="D5751"/>
          <cell r="E5751"/>
          <cell r="F5751"/>
          <cell r="G5751"/>
          <cell r="H5751"/>
          <cell r="I5751"/>
          <cell r="J5751"/>
          <cell r="K5751"/>
          <cell r="L5751"/>
          <cell r="M5751"/>
          <cell r="N5751"/>
          <cell r="O5751"/>
          <cell r="P5751"/>
          <cell r="Q5751"/>
          <cell r="R5751"/>
          <cell r="S5751"/>
          <cell r="T5751"/>
          <cell r="U5751"/>
          <cell r="V5751"/>
          <cell r="W5751"/>
          <cell r="X5751"/>
          <cell r="Y5751" t="str">
            <v xml:space="preserve"> </v>
          </cell>
        </row>
        <row r="5752">
          <cell r="C5752"/>
          <cell r="D5752"/>
          <cell r="E5752"/>
          <cell r="F5752"/>
          <cell r="G5752"/>
          <cell r="H5752"/>
          <cell r="I5752"/>
          <cell r="J5752"/>
          <cell r="K5752"/>
          <cell r="L5752"/>
          <cell r="M5752"/>
          <cell r="N5752"/>
          <cell r="O5752"/>
          <cell r="P5752"/>
          <cell r="Q5752"/>
          <cell r="R5752"/>
          <cell r="S5752"/>
          <cell r="T5752"/>
          <cell r="U5752"/>
          <cell r="V5752"/>
          <cell r="W5752"/>
          <cell r="X5752"/>
          <cell r="Y5752" t="str">
            <v xml:space="preserve"> </v>
          </cell>
        </row>
        <row r="5753">
          <cell r="C5753"/>
          <cell r="D5753"/>
          <cell r="E5753"/>
          <cell r="F5753"/>
          <cell r="G5753"/>
          <cell r="H5753"/>
          <cell r="I5753"/>
          <cell r="J5753"/>
          <cell r="K5753"/>
          <cell r="L5753"/>
          <cell r="M5753"/>
          <cell r="N5753"/>
          <cell r="O5753"/>
          <cell r="P5753"/>
          <cell r="Q5753"/>
          <cell r="R5753"/>
          <cell r="S5753"/>
          <cell r="T5753"/>
          <cell r="U5753"/>
          <cell r="V5753"/>
          <cell r="W5753"/>
          <cell r="X5753"/>
          <cell r="Y5753" t="str">
            <v xml:space="preserve"> </v>
          </cell>
        </row>
        <row r="5754">
          <cell r="C5754"/>
          <cell r="D5754"/>
          <cell r="E5754"/>
          <cell r="F5754"/>
          <cell r="G5754"/>
          <cell r="H5754"/>
          <cell r="I5754"/>
          <cell r="J5754"/>
          <cell r="K5754"/>
          <cell r="L5754"/>
          <cell r="M5754"/>
          <cell r="N5754"/>
          <cell r="O5754"/>
          <cell r="P5754"/>
          <cell r="Q5754"/>
          <cell r="R5754"/>
          <cell r="S5754"/>
          <cell r="T5754"/>
          <cell r="U5754"/>
          <cell r="V5754"/>
          <cell r="W5754"/>
          <cell r="X5754"/>
          <cell r="Y5754" t="str">
            <v xml:space="preserve"> </v>
          </cell>
        </row>
        <row r="5755">
          <cell r="C5755"/>
          <cell r="D5755"/>
          <cell r="E5755"/>
          <cell r="F5755"/>
          <cell r="G5755"/>
          <cell r="H5755"/>
          <cell r="I5755"/>
          <cell r="J5755"/>
          <cell r="K5755"/>
          <cell r="L5755"/>
          <cell r="M5755"/>
          <cell r="N5755"/>
          <cell r="O5755"/>
          <cell r="P5755"/>
          <cell r="Q5755"/>
          <cell r="R5755"/>
          <cell r="S5755"/>
          <cell r="T5755"/>
          <cell r="U5755"/>
          <cell r="V5755"/>
          <cell r="W5755"/>
          <cell r="X5755"/>
          <cell r="Y5755" t="str">
            <v xml:space="preserve"> </v>
          </cell>
        </row>
        <row r="5756">
          <cell r="C5756"/>
          <cell r="D5756"/>
          <cell r="E5756"/>
          <cell r="F5756"/>
          <cell r="G5756"/>
          <cell r="H5756"/>
          <cell r="I5756"/>
          <cell r="J5756"/>
          <cell r="K5756"/>
          <cell r="L5756"/>
          <cell r="M5756"/>
          <cell r="N5756"/>
          <cell r="O5756"/>
          <cell r="P5756"/>
          <cell r="Q5756"/>
          <cell r="R5756"/>
          <cell r="S5756"/>
          <cell r="T5756"/>
          <cell r="U5756"/>
          <cell r="V5756"/>
          <cell r="W5756"/>
          <cell r="X5756"/>
          <cell r="Y5756" t="str">
            <v xml:space="preserve"> </v>
          </cell>
        </row>
        <row r="5757">
          <cell r="C5757"/>
          <cell r="D5757"/>
          <cell r="E5757"/>
          <cell r="F5757"/>
          <cell r="G5757"/>
          <cell r="H5757"/>
          <cell r="I5757"/>
          <cell r="J5757"/>
          <cell r="K5757"/>
          <cell r="L5757"/>
          <cell r="M5757"/>
          <cell r="N5757"/>
          <cell r="O5757"/>
          <cell r="P5757"/>
          <cell r="Q5757"/>
          <cell r="R5757"/>
          <cell r="S5757"/>
          <cell r="T5757"/>
          <cell r="U5757"/>
          <cell r="V5757"/>
          <cell r="W5757"/>
          <cell r="X5757"/>
          <cell r="Y5757" t="str">
            <v xml:space="preserve"> </v>
          </cell>
        </row>
        <row r="5758">
          <cell r="C5758"/>
          <cell r="D5758"/>
          <cell r="E5758"/>
          <cell r="F5758"/>
          <cell r="G5758"/>
          <cell r="H5758"/>
          <cell r="I5758"/>
          <cell r="J5758"/>
          <cell r="K5758"/>
          <cell r="L5758"/>
          <cell r="M5758"/>
          <cell r="N5758"/>
          <cell r="O5758"/>
          <cell r="P5758"/>
          <cell r="Q5758"/>
          <cell r="R5758"/>
          <cell r="S5758"/>
          <cell r="T5758"/>
          <cell r="U5758"/>
          <cell r="V5758"/>
          <cell r="W5758"/>
          <cell r="X5758"/>
          <cell r="Y5758" t="str">
            <v xml:space="preserve"> </v>
          </cell>
        </row>
        <row r="5759">
          <cell r="C5759"/>
          <cell r="D5759"/>
          <cell r="E5759"/>
          <cell r="F5759"/>
          <cell r="G5759"/>
          <cell r="H5759"/>
          <cell r="I5759"/>
          <cell r="J5759"/>
          <cell r="K5759"/>
          <cell r="L5759"/>
          <cell r="M5759"/>
          <cell r="N5759"/>
          <cell r="O5759"/>
          <cell r="P5759"/>
          <cell r="Q5759"/>
          <cell r="R5759"/>
          <cell r="S5759"/>
          <cell r="T5759"/>
          <cell r="U5759"/>
          <cell r="V5759"/>
          <cell r="W5759"/>
          <cell r="X5759"/>
          <cell r="Y5759" t="str">
            <v xml:space="preserve"> </v>
          </cell>
        </row>
        <row r="5760">
          <cell r="C5760"/>
          <cell r="D5760"/>
          <cell r="E5760"/>
          <cell r="F5760"/>
          <cell r="G5760"/>
          <cell r="H5760"/>
          <cell r="I5760"/>
          <cell r="J5760"/>
          <cell r="K5760"/>
          <cell r="L5760"/>
          <cell r="M5760"/>
          <cell r="N5760"/>
          <cell r="O5760"/>
          <cell r="P5760"/>
          <cell r="Q5760"/>
          <cell r="R5760"/>
          <cell r="S5760"/>
          <cell r="T5760"/>
          <cell r="U5760"/>
          <cell r="V5760"/>
          <cell r="W5760"/>
          <cell r="X5760"/>
          <cell r="Y5760" t="str">
            <v xml:space="preserve"> </v>
          </cell>
        </row>
        <row r="5761">
          <cell r="C5761"/>
          <cell r="D5761"/>
          <cell r="E5761"/>
          <cell r="F5761"/>
          <cell r="G5761"/>
          <cell r="H5761"/>
          <cell r="I5761"/>
          <cell r="J5761"/>
          <cell r="K5761"/>
          <cell r="L5761"/>
          <cell r="M5761"/>
          <cell r="N5761"/>
          <cell r="O5761"/>
          <cell r="P5761"/>
          <cell r="Q5761"/>
          <cell r="R5761"/>
          <cell r="S5761"/>
          <cell r="T5761"/>
          <cell r="U5761"/>
          <cell r="V5761"/>
          <cell r="W5761"/>
          <cell r="X5761"/>
          <cell r="Y5761" t="str">
            <v xml:space="preserve"> </v>
          </cell>
        </row>
        <row r="5762">
          <cell r="C5762"/>
          <cell r="D5762"/>
          <cell r="E5762"/>
          <cell r="F5762"/>
          <cell r="G5762"/>
          <cell r="H5762"/>
          <cell r="I5762"/>
          <cell r="J5762"/>
          <cell r="K5762"/>
          <cell r="L5762"/>
          <cell r="M5762"/>
          <cell r="N5762"/>
          <cell r="O5762"/>
          <cell r="P5762"/>
          <cell r="Q5762"/>
          <cell r="R5762"/>
          <cell r="S5762"/>
          <cell r="T5762"/>
          <cell r="U5762"/>
          <cell r="V5762"/>
          <cell r="W5762"/>
          <cell r="X5762"/>
          <cell r="Y5762" t="str">
            <v xml:space="preserve"> </v>
          </cell>
        </row>
        <row r="5763">
          <cell r="C5763"/>
          <cell r="D5763"/>
          <cell r="E5763"/>
          <cell r="F5763"/>
          <cell r="G5763"/>
          <cell r="H5763"/>
          <cell r="I5763"/>
          <cell r="J5763"/>
          <cell r="K5763"/>
          <cell r="L5763"/>
          <cell r="M5763"/>
          <cell r="N5763"/>
          <cell r="O5763"/>
          <cell r="P5763"/>
          <cell r="Q5763"/>
          <cell r="R5763"/>
          <cell r="S5763"/>
          <cell r="T5763"/>
          <cell r="U5763"/>
          <cell r="V5763"/>
          <cell r="W5763"/>
          <cell r="X5763"/>
          <cell r="Y5763" t="str">
            <v xml:space="preserve"> </v>
          </cell>
        </row>
        <row r="5764">
          <cell r="C5764"/>
          <cell r="D5764"/>
          <cell r="E5764"/>
          <cell r="F5764"/>
          <cell r="G5764"/>
          <cell r="H5764"/>
          <cell r="I5764"/>
          <cell r="J5764"/>
          <cell r="K5764"/>
          <cell r="L5764"/>
          <cell r="M5764"/>
          <cell r="N5764"/>
          <cell r="O5764"/>
          <cell r="P5764"/>
          <cell r="Q5764"/>
          <cell r="R5764"/>
          <cell r="S5764"/>
          <cell r="T5764"/>
          <cell r="U5764"/>
          <cell r="V5764"/>
          <cell r="W5764"/>
          <cell r="X5764"/>
          <cell r="Y5764" t="str">
            <v xml:space="preserve"> </v>
          </cell>
        </row>
        <row r="5765">
          <cell r="C5765"/>
          <cell r="D5765"/>
          <cell r="E5765"/>
          <cell r="F5765"/>
          <cell r="G5765"/>
          <cell r="H5765"/>
          <cell r="I5765"/>
          <cell r="J5765"/>
          <cell r="K5765"/>
          <cell r="L5765"/>
          <cell r="M5765"/>
          <cell r="N5765"/>
          <cell r="O5765"/>
          <cell r="P5765"/>
          <cell r="Q5765"/>
          <cell r="R5765"/>
          <cell r="S5765"/>
          <cell r="T5765"/>
          <cell r="U5765"/>
          <cell r="V5765"/>
          <cell r="W5765"/>
          <cell r="X5765"/>
          <cell r="Y5765" t="str">
            <v xml:space="preserve"> </v>
          </cell>
        </row>
        <row r="5766">
          <cell r="C5766"/>
          <cell r="D5766"/>
          <cell r="E5766"/>
          <cell r="F5766"/>
          <cell r="G5766"/>
          <cell r="H5766"/>
          <cell r="I5766"/>
          <cell r="J5766"/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  <cell r="U5766"/>
          <cell r="V5766"/>
          <cell r="W5766"/>
          <cell r="X5766"/>
          <cell r="Y5766" t="str">
            <v xml:space="preserve"> </v>
          </cell>
        </row>
        <row r="5767">
          <cell r="C5767"/>
          <cell r="D5767"/>
          <cell r="E5767"/>
          <cell r="F5767"/>
          <cell r="G5767"/>
          <cell r="H5767"/>
          <cell r="I5767"/>
          <cell r="J5767"/>
          <cell r="K5767"/>
          <cell r="L5767"/>
          <cell r="M5767"/>
          <cell r="N5767"/>
          <cell r="O5767"/>
          <cell r="P5767"/>
          <cell r="Q5767"/>
          <cell r="R5767"/>
          <cell r="S5767"/>
          <cell r="T5767"/>
          <cell r="U5767"/>
          <cell r="V5767"/>
          <cell r="W5767"/>
          <cell r="X5767"/>
          <cell r="Y5767" t="str">
            <v xml:space="preserve"> </v>
          </cell>
        </row>
        <row r="5768">
          <cell r="C5768"/>
          <cell r="D5768"/>
          <cell r="E5768"/>
          <cell r="F5768"/>
          <cell r="G5768"/>
          <cell r="H5768"/>
          <cell r="I5768"/>
          <cell r="J5768"/>
          <cell r="K5768"/>
          <cell r="L5768"/>
          <cell r="M5768"/>
          <cell r="N5768"/>
          <cell r="O5768"/>
          <cell r="P5768"/>
          <cell r="Q5768"/>
          <cell r="R5768"/>
          <cell r="S5768"/>
          <cell r="T5768"/>
          <cell r="U5768"/>
          <cell r="V5768"/>
          <cell r="W5768"/>
          <cell r="X5768"/>
          <cell r="Y5768" t="str">
            <v xml:space="preserve"> </v>
          </cell>
        </row>
        <row r="5769">
          <cell r="C5769"/>
          <cell r="D5769"/>
          <cell r="E5769"/>
          <cell r="F5769"/>
          <cell r="G5769"/>
          <cell r="H5769"/>
          <cell r="I5769"/>
          <cell r="J5769"/>
          <cell r="K5769"/>
          <cell r="L5769"/>
          <cell r="M5769"/>
          <cell r="N5769"/>
          <cell r="O5769"/>
          <cell r="P5769"/>
          <cell r="Q5769"/>
          <cell r="R5769"/>
          <cell r="S5769"/>
          <cell r="T5769"/>
          <cell r="U5769"/>
          <cell r="V5769"/>
          <cell r="W5769"/>
          <cell r="X5769"/>
          <cell r="Y5769" t="str">
            <v xml:space="preserve"> </v>
          </cell>
        </row>
        <row r="5770">
          <cell r="C5770"/>
          <cell r="D5770"/>
          <cell r="E5770"/>
          <cell r="F5770"/>
          <cell r="G5770"/>
          <cell r="H5770"/>
          <cell r="I5770"/>
          <cell r="J5770"/>
          <cell r="K5770"/>
          <cell r="L5770"/>
          <cell r="M5770"/>
          <cell r="N5770"/>
          <cell r="O5770"/>
          <cell r="P5770"/>
          <cell r="Q5770"/>
          <cell r="R5770"/>
          <cell r="S5770"/>
          <cell r="T5770"/>
          <cell r="U5770"/>
          <cell r="V5770"/>
          <cell r="W5770"/>
          <cell r="X5770"/>
          <cell r="Y5770" t="str">
            <v xml:space="preserve"> </v>
          </cell>
        </row>
        <row r="5771">
          <cell r="C5771"/>
          <cell r="D5771"/>
          <cell r="E5771"/>
          <cell r="F5771"/>
          <cell r="G5771"/>
          <cell r="H5771"/>
          <cell r="I5771"/>
          <cell r="J5771"/>
          <cell r="K5771"/>
          <cell r="L5771"/>
          <cell r="M5771"/>
          <cell r="N5771"/>
          <cell r="O5771"/>
          <cell r="P5771"/>
          <cell r="Q5771"/>
          <cell r="R5771"/>
          <cell r="S5771"/>
          <cell r="T5771"/>
          <cell r="U5771"/>
          <cell r="V5771"/>
          <cell r="W5771"/>
          <cell r="X5771"/>
          <cell r="Y5771" t="str">
            <v xml:space="preserve"> </v>
          </cell>
        </row>
        <row r="5772">
          <cell r="C5772"/>
          <cell r="D5772"/>
          <cell r="E5772"/>
          <cell r="F5772"/>
          <cell r="G5772"/>
          <cell r="H5772"/>
          <cell r="I5772"/>
          <cell r="J5772"/>
          <cell r="K5772"/>
          <cell r="L5772"/>
          <cell r="M5772"/>
          <cell r="N5772"/>
          <cell r="O5772"/>
          <cell r="P5772"/>
          <cell r="Q5772"/>
          <cell r="R5772"/>
          <cell r="S5772"/>
          <cell r="T5772"/>
          <cell r="U5772"/>
          <cell r="V5772"/>
          <cell r="W5772"/>
          <cell r="X5772"/>
          <cell r="Y5772" t="str">
            <v xml:space="preserve"> </v>
          </cell>
        </row>
        <row r="5773">
          <cell r="C5773"/>
          <cell r="D5773"/>
          <cell r="E5773"/>
          <cell r="F5773"/>
          <cell r="G5773"/>
          <cell r="H5773"/>
          <cell r="I5773"/>
          <cell r="J5773"/>
          <cell r="K5773"/>
          <cell r="L5773"/>
          <cell r="M5773"/>
          <cell r="N5773"/>
          <cell r="O5773"/>
          <cell r="P5773"/>
          <cell r="Q5773"/>
          <cell r="R5773"/>
          <cell r="S5773"/>
          <cell r="T5773"/>
          <cell r="U5773"/>
          <cell r="V5773"/>
          <cell r="W5773"/>
          <cell r="X5773"/>
          <cell r="Y5773" t="str">
            <v xml:space="preserve"> </v>
          </cell>
        </row>
        <row r="5774">
          <cell r="C5774"/>
          <cell r="D5774"/>
          <cell r="E5774"/>
          <cell r="F5774"/>
          <cell r="G5774"/>
          <cell r="H5774"/>
          <cell r="I5774"/>
          <cell r="J5774"/>
          <cell r="K5774"/>
          <cell r="L5774"/>
          <cell r="M5774"/>
          <cell r="N5774"/>
          <cell r="O5774"/>
          <cell r="P5774"/>
          <cell r="Q5774"/>
          <cell r="R5774"/>
          <cell r="S5774"/>
          <cell r="T5774"/>
          <cell r="U5774"/>
          <cell r="V5774"/>
          <cell r="W5774"/>
          <cell r="X5774"/>
          <cell r="Y5774" t="str">
            <v xml:space="preserve"> </v>
          </cell>
        </row>
        <row r="5775">
          <cell r="C5775"/>
          <cell r="D5775"/>
          <cell r="E5775"/>
          <cell r="F5775"/>
          <cell r="G5775"/>
          <cell r="H5775"/>
          <cell r="I5775"/>
          <cell r="J5775"/>
          <cell r="K5775"/>
          <cell r="L5775"/>
          <cell r="M5775"/>
          <cell r="N5775"/>
          <cell r="O5775"/>
          <cell r="P5775"/>
          <cell r="Q5775"/>
          <cell r="R5775"/>
          <cell r="S5775"/>
          <cell r="T5775"/>
          <cell r="U5775"/>
          <cell r="V5775"/>
          <cell r="W5775"/>
          <cell r="X5775"/>
          <cell r="Y5775" t="str">
            <v xml:space="preserve"> </v>
          </cell>
        </row>
        <row r="5776">
          <cell r="C5776"/>
          <cell r="D5776"/>
          <cell r="E5776"/>
          <cell r="F5776"/>
          <cell r="G5776"/>
          <cell r="H5776"/>
          <cell r="I5776"/>
          <cell r="J5776"/>
          <cell r="K5776"/>
          <cell r="L5776"/>
          <cell r="M5776"/>
          <cell r="N5776"/>
          <cell r="O5776"/>
          <cell r="P5776"/>
          <cell r="Q5776"/>
          <cell r="R5776"/>
          <cell r="S5776"/>
          <cell r="T5776"/>
          <cell r="U5776"/>
          <cell r="V5776"/>
          <cell r="W5776"/>
          <cell r="X5776"/>
          <cell r="Y5776" t="str">
            <v xml:space="preserve"> </v>
          </cell>
        </row>
        <row r="5777">
          <cell r="C5777"/>
          <cell r="D5777"/>
          <cell r="E5777"/>
          <cell r="F5777"/>
          <cell r="G5777"/>
          <cell r="H5777"/>
          <cell r="I5777"/>
          <cell r="J5777"/>
          <cell r="K5777"/>
          <cell r="L5777"/>
          <cell r="M5777"/>
          <cell r="N5777"/>
          <cell r="O5777"/>
          <cell r="P5777"/>
          <cell r="Q5777"/>
          <cell r="R5777"/>
          <cell r="S5777"/>
          <cell r="T5777"/>
          <cell r="U5777"/>
          <cell r="V5777"/>
          <cell r="W5777"/>
          <cell r="X5777"/>
          <cell r="Y5777" t="str">
            <v xml:space="preserve"> </v>
          </cell>
        </row>
        <row r="5778">
          <cell r="C5778"/>
          <cell r="D5778"/>
          <cell r="E5778"/>
          <cell r="F5778"/>
          <cell r="G5778"/>
          <cell r="H5778"/>
          <cell r="I5778"/>
          <cell r="J5778"/>
          <cell r="K5778"/>
          <cell r="L5778"/>
          <cell r="M5778"/>
          <cell r="N5778"/>
          <cell r="O5778"/>
          <cell r="P5778"/>
          <cell r="Q5778"/>
          <cell r="R5778"/>
          <cell r="S5778"/>
          <cell r="T5778"/>
          <cell r="U5778"/>
          <cell r="V5778"/>
          <cell r="W5778"/>
          <cell r="X5778"/>
          <cell r="Y5778" t="str">
            <v xml:space="preserve"> </v>
          </cell>
        </row>
        <row r="5779">
          <cell r="C5779"/>
          <cell r="D5779"/>
          <cell r="E5779"/>
          <cell r="F5779"/>
          <cell r="G5779"/>
          <cell r="H5779"/>
          <cell r="I5779"/>
          <cell r="J5779"/>
          <cell r="K5779"/>
          <cell r="L5779"/>
          <cell r="M5779"/>
          <cell r="N5779"/>
          <cell r="O5779"/>
          <cell r="P5779"/>
          <cell r="Q5779"/>
          <cell r="R5779"/>
          <cell r="S5779"/>
          <cell r="T5779"/>
          <cell r="U5779"/>
          <cell r="V5779"/>
          <cell r="W5779"/>
          <cell r="X5779"/>
          <cell r="Y5779" t="str">
            <v xml:space="preserve"> </v>
          </cell>
        </row>
        <row r="5780">
          <cell r="C5780"/>
          <cell r="D5780"/>
          <cell r="E5780"/>
          <cell r="F5780"/>
          <cell r="G5780"/>
          <cell r="H5780"/>
          <cell r="I5780"/>
          <cell r="J5780"/>
          <cell r="K5780"/>
          <cell r="L5780"/>
          <cell r="M5780"/>
          <cell r="N5780"/>
          <cell r="O5780"/>
          <cell r="P5780"/>
          <cell r="Q5780"/>
          <cell r="R5780"/>
          <cell r="S5780"/>
          <cell r="T5780"/>
          <cell r="U5780"/>
          <cell r="V5780"/>
          <cell r="W5780"/>
          <cell r="X5780"/>
          <cell r="Y5780" t="str">
            <v xml:space="preserve"> </v>
          </cell>
        </row>
        <row r="5781">
          <cell r="C5781"/>
          <cell r="D5781"/>
          <cell r="E5781"/>
          <cell r="F5781"/>
          <cell r="G5781"/>
          <cell r="H5781"/>
          <cell r="I5781"/>
          <cell r="J5781"/>
          <cell r="K5781"/>
          <cell r="L5781"/>
          <cell r="M5781"/>
          <cell r="N5781"/>
          <cell r="O5781"/>
          <cell r="P5781"/>
          <cell r="Q5781"/>
          <cell r="R5781"/>
          <cell r="S5781"/>
          <cell r="T5781"/>
          <cell r="U5781"/>
          <cell r="V5781"/>
          <cell r="W5781"/>
          <cell r="X5781"/>
          <cell r="Y5781" t="str">
            <v xml:space="preserve"> </v>
          </cell>
        </row>
        <row r="5782">
          <cell r="C5782"/>
          <cell r="D5782"/>
          <cell r="E5782"/>
          <cell r="F5782"/>
          <cell r="G5782"/>
          <cell r="H5782"/>
          <cell r="I5782"/>
          <cell r="J5782"/>
          <cell r="K5782"/>
          <cell r="L5782"/>
          <cell r="M5782"/>
          <cell r="N5782"/>
          <cell r="O5782"/>
          <cell r="P5782"/>
          <cell r="Q5782"/>
          <cell r="R5782"/>
          <cell r="S5782"/>
          <cell r="T5782"/>
          <cell r="U5782"/>
          <cell r="V5782"/>
          <cell r="W5782"/>
          <cell r="X5782"/>
          <cell r="Y5782" t="str">
            <v xml:space="preserve"> </v>
          </cell>
        </row>
        <row r="5783">
          <cell r="C5783"/>
          <cell r="D5783"/>
          <cell r="E5783"/>
          <cell r="F5783"/>
          <cell r="G5783"/>
          <cell r="H5783"/>
          <cell r="I5783"/>
          <cell r="J5783"/>
          <cell r="K5783"/>
          <cell r="L5783"/>
          <cell r="M5783"/>
          <cell r="N5783"/>
          <cell r="O5783"/>
          <cell r="P5783"/>
          <cell r="Q5783"/>
          <cell r="R5783"/>
          <cell r="S5783"/>
          <cell r="T5783"/>
          <cell r="U5783"/>
          <cell r="V5783"/>
          <cell r="W5783"/>
          <cell r="X5783"/>
          <cell r="Y5783" t="str">
            <v xml:space="preserve"> </v>
          </cell>
        </row>
        <row r="5784">
          <cell r="C5784"/>
          <cell r="D5784"/>
          <cell r="E5784"/>
          <cell r="F5784"/>
          <cell r="G5784"/>
          <cell r="H5784"/>
          <cell r="I5784"/>
          <cell r="J5784"/>
          <cell r="K5784"/>
          <cell r="L5784"/>
          <cell r="M5784"/>
          <cell r="N5784"/>
          <cell r="O5784"/>
          <cell r="P5784"/>
          <cell r="Q5784"/>
          <cell r="R5784"/>
          <cell r="S5784"/>
          <cell r="T5784"/>
          <cell r="U5784"/>
          <cell r="V5784"/>
          <cell r="W5784"/>
          <cell r="X5784"/>
          <cell r="Y5784" t="str">
            <v xml:space="preserve"> </v>
          </cell>
        </row>
        <row r="5785">
          <cell r="C5785"/>
          <cell r="D5785"/>
          <cell r="E5785"/>
          <cell r="F5785"/>
          <cell r="G5785"/>
          <cell r="H5785"/>
          <cell r="I5785"/>
          <cell r="J5785"/>
          <cell r="K5785"/>
          <cell r="L5785"/>
          <cell r="M5785"/>
          <cell r="N5785"/>
          <cell r="O5785"/>
          <cell r="P5785"/>
          <cell r="Q5785"/>
          <cell r="R5785"/>
          <cell r="S5785"/>
          <cell r="T5785"/>
          <cell r="U5785"/>
          <cell r="V5785"/>
          <cell r="W5785"/>
          <cell r="X5785"/>
          <cell r="Y5785" t="str">
            <v xml:space="preserve"> </v>
          </cell>
        </row>
        <row r="5786">
          <cell r="C5786"/>
          <cell r="D5786"/>
          <cell r="E5786"/>
          <cell r="F5786"/>
          <cell r="G5786"/>
          <cell r="H5786"/>
          <cell r="I5786"/>
          <cell r="J5786"/>
          <cell r="K5786"/>
          <cell r="L5786"/>
          <cell r="M5786"/>
          <cell r="N5786"/>
          <cell r="O5786"/>
          <cell r="P5786"/>
          <cell r="Q5786"/>
          <cell r="R5786"/>
          <cell r="S5786"/>
          <cell r="T5786"/>
          <cell r="U5786"/>
          <cell r="V5786"/>
          <cell r="W5786"/>
          <cell r="X5786"/>
          <cell r="Y5786" t="str">
            <v xml:space="preserve"> </v>
          </cell>
        </row>
        <row r="5787">
          <cell r="C5787"/>
          <cell r="D5787"/>
          <cell r="E5787"/>
          <cell r="F5787"/>
          <cell r="G5787"/>
          <cell r="H5787"/>
          <cell r="I5787"/>
          <cell r="J5787"/>
          <cell r="K5787"/>
          <cell r="L5787"/>
          <cell r="M5787"/>
          <cell r="N5787"/>
          <cell r="O5787"/>
          <cell r="P5787"/>
          <cell r="Q5787"/>
          <cell r="R5787"/>
          <cell r="S5787"/>
          <cell r="T5787"/>
          <cell r="U5787"/>
          <cell r="V5787"/>
          <cell r="W5787"/>
          <cell r="X5787"/>
          <cell r="Y5787" t="str">
            <v xml:space="preserve"> </v>
          </cell>
        </row>
        <row r="5788">
          <cell r="C5788"/>
          <cell r="D5788"/>
          <cell r="E5788"/>
          <cell r="F5788"/>
          <cell r="G5788"/>
          <cell r="H5788"/>
          <cell r="I5788"/>
          <cell r="J5788"/>
          <cell r="K5788"/>
          <cell r="L5788"/>
          <cell r="M5788"/>
          <cell r="N5788"/>
          <cell r="O5788"/>
          <cell r="P5788"/>
          <cell r="Q5788"/>
          <cell r="R5788"/>
          <cell r="S5788"/>
          <cell r="T5788"/>
          <cell r="U5788"/>
          <cell r="V5788"/>
          <cell r="W5788"/>
          <cell r="X5788"/>
          <cell r="Y5788" t="str">
            <v xml:space="preserve"> </v>
          </cell>
        </row>
        <row r="5789">
          <cell r="C5789"/>
          <cell r="D5789"/>
          <cell r="E5789"/>
          <cell r="F5789"/>
          <cell r="G5789"/>
          <cell r="H5789"/>
          <cell r="I5789"/>
          <cell r="J5789"/>
          <cell r="K5789"/>
          <cell r="L5789"/>
          <cell r="M5789"/>
          <cell r="N5789"/>
          <cell r="O5789"/>
          <cell r="P5789"/>
          <cell r="Q5789"/>
          <cell r="R5789"/>
          <cell r="S5789"/>
          <cell r="T5789"/>
          <cell r="U5789"/>
          <cell r="V5789"/>
          <cell r="W5789"/>
          <cell r="X5789"/>
          <cell r="Y5789" t="str">
            <v xml:space="preserve"> </v>
          </cell>
        </row>
        <row r="5790">
          <cell r="C5790"/>
          <cell r="D5790"/>
          <cell r="E5790"/>
          <cell r="F5790"/>
          <cell r="G5790"/>
          <cell r="H5790"/>
          <cell r="I5790"/>
          <cell r="J5790"/>
          <cell r="K5790"/>
          <cell r="L5790"/>
          <cell r="M5790"/>
          <cell r="N5790"/>
          <cell r="O5790"/>
          <cell r="P5790"/>
          <cell r="Q5790"/>
          <cell r="R5790"/>
          <cell r="S5790"/>
          <cell r="T5790"/>
          <cell r="U5790"/>
          <cell r="V5790"/>
          <cell r="W5790"/>
          <cell r="X5790"/>
          <cell r="Y5790" t="str">
            <v xml:space="preserve"> </v>
          </cell>
        </row>
        <row r="5791">
          <cell r="C5791"/>
          <cell r="D5791"/>
          <cell r="E5791"/>
          <cell r="F5791"/>
          <cell r="G5791"/>
          <cell r="H5791"/>
          <cell r="I5791"/>
          <cell r="J5791"/>
          <cell r="K5791"/>
          <cell r="L5791"/>
          <cell r="M5791"/>
          <cell r="N5791"/>
          <cell r="O5791"/>
          <cell r="P5791"/>
          <cell r="Q5791"/>
          <cell r="R5791"/>
          <cell r="S5791"/>
          <cell r="T5791"/>
          <cell r="U5791"/>
          <cell r="V5791"/>
          <cell r="W5791"/>
          <cell r="X5791"/>
          <cell r="Y5791" t="str">
            <v xml:space="preserve"> </v>
          </cell>
        </row>
        <row r="5792">
          <cell r="C5792"/>
          <cell r="D5792"/>
          <cell r="E5792"/>
          <cell r="F5792"/>
          <cell r="G5792"/>
          <cell r="H5792"/>
          <cell r="I5792"/>
          <cell r="J5792"/>
          <cell r="K5792"/>
          <cell r="L5792"/>
          <cell r="M5792"/>
          <cell r="N5792"/>
          <cell r="O5792"/>
          <cell r="P5792"/>
          <cell r="Q5792"/>
          <cell r="R5792"/>
          <cell r="S5792"/>
          <cell r="T5792"/>
          <cell r="U5792"/>
          <cell r="V5792"/>
          <cell r="W5792"/>
          <cell r="X5792"/>
          <cell r="Y5792" t="str">
            <v xml:space="preserve"> </v>
          </cell>
        </row>
        <row r="5793">
          <cell r="C5793"/>
          <cell r="D5793"/>
          <cell r="E5793"/>
          <cell r="F5793"/>
          <cell r="G5793"/>
          <cell r="H5793"/>
          <cell r="I5793"/>
          <cell r="J5793"/>
          <cell r="K5793"/>
          <cell r="L5793"/>
          <cell r="M5793"/>
          <cell r="N5793"/>
          <cell r="O5793"/>
          <cell r="P5793"/>
          <cell r="Q5793"/>
          <cell r="R5793"/>
          <cell r="S5793"/>
          <cell r="T5793"/>
          <cell r="U5793"/>
          <cell r="V5793"/>
          <cell r="W5793"/>
          <cell r="X5793"/>
          <cell r="Y5793" t="str">
            <v xml:space="preserve"> </v>
          </cell>
        </row>
        <row r="5794">
          <cell r="C5794"/>
          <cell r="D5794"/>
          <cell r="E5794"/>
          <cell r="F5794"/>
          <cell r="G5794"/>
          <cell r="H5794"/>
          <cell r="I5794"/>
          <cell r="J5794"/>
          <cell r="K5794"/>
          <cell r="L5794"/>
          <cell r="M5794"/>
          <cell r="N5794"/>
          <cell r="O5794"/>
          <cell r="P5794"/>
          <cell r="Q5794"/>
          <cell r="R5794"/>
          <cell r="S5794"/>
          <cell r="T5794"/>
          <cell r="U5794"/>
          <cell r="V5794"/>
          <cell r="W5794"/>
          <cell r="X5794"/>
          <cell r="Y5794" t="str">
            <v xml:space="preserve"> </v>
          </cell>
        </row>
        <row r="5795">
          <cell r="C5795"/>
          <cell r="D5795"/>
          <cell r="E5795"/>
          <cell r="F5795"/>
          <cell r="G5795"/>
          <cell r="H5795"/>
          <cell r="I5795"/>
          <cell r="J5795"/>
          <cell r="K5795"/>
          <cell r="L5795"/>
          <cell r="M5795"/>
          <cell r="N5795"/>
          <cell r="O5795"/>
          <cell r="P5795"/>
          <cell r="Q5795"/>
          <cell r="R5795"/>
          <cell r="S5795"/>
          <cell r="T5795"/>
          <cell r="U5795"/>
          <cell r="V5795"/>
          <cell r="W5795"/>
          <cell r="X5795"/>
          <cell r="Y5795" t="str">
            <v xml:space="preserve"> </v>
          </cell>
        </row>
        <row r="5796">
          <cell r="C5796"/>
          <cell r="D5796"/>
          <cell r="E5796"/>
          <cell r="F5796"/>
          <cell r="G5796"/>
          <cell r="H5796"/>
          <cell r="I5796"/>
          <cell r="J5796"/>
          <cell r="K5796"/>
          <cell r="L5796"/>
          <cell r="M5796"/>
          <cell r="N5796"/>
          <cell r="O5796"/>
          <cell r="P5796"/>
          <cell r="Q5796"/>
          <cell r="R5796"/>
          <cell r="S5796"/>
          <cell r="T5796"/>
          <cell r="U5796"/>
          <cell r="V5796"/>
          <cell r="W5796"/>
          <cell r="X5796"/>
          <cell r="Y5796" t="str">
            <v xml:space="preserve"> </v>
          </cell>
        </row>
        <row r="5797">
          <cell r="C5797"/>
          <cell r="D5797"/>
          <cell r="E5797"/>
          <cell r="F5797"/>
          <cell r="G5797"/>
          <cell r="H5797"/>
          <cell r="I5797"/>
          <cell r="J5797"/>
          <cell r="K5797"/>
          <cell r="L5797"/>
          <cell r="M5797"/>
          <cell r="N5797"/>
          <cell r="O5797"/>
          <cell r="P5797"/>
          <cell r="Q5797"/>
          <cell r="R5797"/>
          <cell r="S5797"/>
          <cell r="T5797"/>
          <cell r="U5797"/>
          <cell r="V5797"/>
          <cell r="W5797"/>
          <cell r="X5797"/>
          <cell r="Y5797" t="str">
            <v xml:space="preserve"> </v>
          </cell>
        </row>
        <row r="5798">
          <cell r="C5798"/>
          <cell r="D5798"/>
          <cell r="E5798"/>
          <cell r="F5798"/>
          <cell r="G5798"/>
          <cell r="H5798"/>
          <cell r="I5798"/>
          <cell r="J5798"/>
          <cell r="K5798"/>
          <cell r="L5798"/>
          <cell r="M5798"/>
          <cell r="N5798"/>
          <cell r="O5798"/>
          <cell r="P5798"/>
          <cell r="Q5798"/>
          <cell r="R5798"/>
          <cell r="S5798"/>
          <cell r="T5798"/>
          <cell r="U5798"/>
          <cell r="V5798"/>
          <cell r="W5798"/>
          <cell r="X5798"/>
          <cell r="Y5798" t="str">
            <v xml:space="preserve"> </v>
          </cell>
        </row>
        <row r="5799">
          <cell r="C5799"/>
          <cell r="D5799"/>
          <cell r="E5799"/>
          <cell r="F5799"/>
          <cell r="G5799"/>
          <cell r="H5799"/>
          <cell r="I5799"/>
          <cell r="J5799"/>
          <cell r="K5799"/>
          <cell r="L5799"/>
          <cell r="M5799"/>
          <cell r="N5799"/>
          <cell r="O5799"/>
          <cell r="P5799"/>
          <cell r="Q5799"/>
          <cell r="R5799"/>
          <cell r="S5799"/>
          <cell r="T5799"/>
          <cell r="U5799"/>
          <cell r="V5799"/>
          <cell r="W5799"/>
          <cell r="X5799"/>
          <cell r="Y5799" t="str">
            <v xml:space="preserve"> </v>
          </cell>
        </row>
        <row r="5800">
          <cell r="C5800"/>
          <cell r="D5800"/>
          <cell r="E5800"/>
          <cell r="F5800"/>
          <cell r="G5800"/>
          <cell r="H5800"/>
          <cell r="I5800"/>
          <cell r="J5800"/>
          <cell r="K5800"/>
          <cell r="L5800"/>
          <cell r="M5800"/>
          <cell r="N5800"/>
          <cell r="O5800"/>
          <cell r="P5800"/>
          <cell r="Q5800"/>
          <cell r="R5800"/>
          <cell r="S5800"/>
          <cell r="T5800"/>
          <cell r="U5800"/>
          <cell r="V5800"/>
          <cell r="W5800"/>
          <cell r="X5800"/>
          <cell r="Y5800" t="str">
            <v xml:space="preserve"> </v>
          </cell>
        </row>
        <row r="5801">
          <cell r="C5801"/>
          <cell r="D5801"/>
          <cell r="E5801"/>
          <cell r="F5801"/>
          <cell r="G5801"/>
          <cell r="H5801"/>
          <cell r="I5801"/>
          <cell r="J5801"/>
          <cell r="K5801"/>
          <cell r="L5801"/>
          <cell r="M5801"/>
          <cell r="N5801"/>
          <cell r="O5801"/>
          <cell r="P5801"/>
          <cell r="Q5801"/>
          <cell r="R5801"/>
          <cell r="S5801"/>
          <cell r="T5801"/>
          <cell r="U5801"/>
          <cell r="V5801"/>
          <cell r="W5801"/>
          <cell r="X5801"/>
          <cell r="Y5801" t="str">
            <v xml:space="preserve"> </v>
          </cell>
        </row>
        <row r="5802">
          <cell r="C5802"/>
          <cell r="D5802"/>
          <cell r="E5802"/>
          <cell r="F5802"/>
          <cell r="G5802"/>
          <cell r="H5802"/>
          <cell r="I5802"/>
          <cell r="J5802"/>
          <cell r="K5802"/>
          <cell r="L5802"/>
          <cell r="M5802"/>
          <cell r="N5802"/>
          <cell r="O5802"/>
          <cell r="P5802"/>
          <cell r="Q5802"/>
          <cell r="R5802"/>
          <cell r="S5802"/>
          <cell r="T5802"/>
          <cell r="U5802"/>
          <cell r="V5802"/>
          <cell r="W5802"/>
          <cell r="X5802"/>
          <cell r="Y5802" t="str">
            <v xml:space="preserve"> </v>
          </cell>
        </row>
        <row r="5803">
          <cell r="C5803"/>
          <cell r="D5803"/>
          <cell r="E5803"/>
          <cell r="F5803"/>
          <cell r="G5803"/>
          <cell r="H5803"/>
          <cell r="I5803"/>
          <cell r="J5803"/>
          <cell r="K5803"/>
          <cell r="L5803"/>
          <cell r="M5803"/>
          <cell r="N5803"/>
          <cell r="O5803"/>
          <cell r="P5803"/>
          <cell r="Q5803"/>
          <cell r="R5803"/>
          <cell r="S5803"/>
          <cell r="T5803"/>
          <cell r="U5803"/>
          <cell r="V5803"/>
          <cell r="W5803"/>
          <cell r="X5803"/>
          <cell r="Y5803" t="str">
            <v xml:space="preserve"> </v>
          </cell>
        </row>
        <row r="5804">
          <cell r="C5804"/>
          <cell r="D5804"/>
          <cell r="E5804"/>
          <cell r="F5804"/>
          <cell r="G5804"/>
          <cell r="H5804"/>
          <cell r="I5804"/>
          <cell r="J5804"/>
          <cell r="K5804"/>
          <cell r="L5804"/>
          <cell r="M5804"/>
          <cell r="N5804"/>
          <cell r="O5804"/>
          <cell r="P5804"/>
          <cell r="Q5804"/>
          <cell r="R5804"/>
          <cell r="S5804"/>
          <cell r="T5804"/>
          <cell r="U5804"/>
          <cell r="V5804"/>
          <cell r="W5804"/>
          <cell r="X5804"/>
          <cell r="Y5804" t="str">
            <v xml:space="preserve"> </v>
          </cell>
        </row>
        <row r="5805">
          <cell r="C5805"/>
          <cell r="D5805"/>
          <cell r="E5805"/>
          <cell r="F5805"/>
          <cell r="G5805"/>
          <cell r="H5805"/>
          <cell r="I5805"/>
          <cell r="J5805"/>
          <cell r="K5805"/>
          <cell r="L5805"/>
          <cell r="M5805"/>
          <cell r="N5805"/>
          <cell r="O5805"/>
          <cell r="P5805"/>
          <cell r="Q5805"/>
          <cell r="R5805"/>
          <cell r="S5805"/>
          <cell r="T5805"/>
          <cell r="U5805"/>
          <cell r="V5805"/>
          <cell r="W5805"/>
          <cell r="X5805"/>
          <cell r="Y5805" t="str">
            <v xml:space="preserve"> </v>
          </cell>
        </row>
        <row r="5806">
          <cell r="C5806"/>
          <cell r="D5806"/>
          <cell r="E5806"/>
          <cell r="F5806"/>
          <cell r="G5806"/>
          <cell r="H5806"/>
          <cell r="I5806"/>
          <cell r="J5806"/>
          <cell r="K5806"/>
          <cell r="L5806"/>
          <cell r="M5806"/>
          <cell r="N5806"/>
          <cell r="O5806"/>
          <cell r="P5806"/>
          <cell r="Q5806"/>
          <cell r="R5806"/>
          <cell r="S5806"/>
          <cell r="T5806"/>
          <cell r="U5806"/>
          <cell r="V5806"/>
          <cell r="W5806"/>
          <cell r="X5806"/>
          <cell r="Y5806" t="str">
            <v xml:space="preserve"> </v>
          </cell>
        </row>
        <row r="5807">
          <cell r="C5807"/>
          <cell r="D5807"/>
          <cell r="E5807"/>
          <cell r="F5807"/>
          <cell r="G5807"/>
          <cell r="H5807"/>
          <cell r="I5807"/>
          <cell r="J5807"/>
          <cell r="K5807"/>
          <cell r="L5807"/>
          <cell r="M5807"/>
          <cell r="N5807"/>
          <cell r="O5807"/>
          <cell r="P5807"/>
          <cell r="Q5807"/>
          <cell r="R5807"/>
          <cell r="S5807"/>
          <cell r="T5807"/>
          <cell r="U5807"/>
          <cell r="V5807"/>
          <cell r="W5807"/>
          <cell r="X5807"/>
          <cell r="Y5807" t="str">
            <v xml:space="preserve"> </v>
          </cell>
        </row>
        <row r="5808">
          <cell r="C5808"/>
          <cell r="D5808"/>
          <cell r="E5808"/>
          <cell r="F5808"/>
          <cell r="G5808"/>
          <cell r="H5808"/>
          <cell r="I5808"/>
          <cell r="J5808"/>
          <cell r="K5808"/>
          <cell r="L5808"/>
          <cell r="M5808"/>
          <cell r="N5808"/>
          <cell r="O5808"/>
          <cell r="P5808"/>
          <cell r="Q5808"/>
          <cell r="R5808"/>
          <cell r="S5808"/>
          <cell r="T5808"/>
          <cell r="U5808"/>
          <cell r="V5808"/>
          <cell r="W5808"/>
          <cell r="X5808"/>
          <cell r="Y5808" t="str">
            <v xml:space="preserve"> </v>
          </cell>
        </row>
        <row r="5809">
          <cell r="C5809"/>
          <cell r="D5809"/>
          <cell r="E5809"/>
          <cell r="F5809"/>
          <cell r="G5809"/>
          <cell r="H5809"/>
          <cell r="I5809"/>
          <cell r="J5809"/>
          <cell r="K5809"/>
          <cell r="L5809"/>
          <cell r="M5809"/>
          <cell r="N5809"/>
          <cell r="O5809"/>
          <cell r="P5809"/>
          <cell r="Q5809"/>
          <cell r="R5809"/>
          <cell r="S5809"/>
          <cell r="T5809"/>
          <cell r="U5809"/>
          <cell r="V5809"/>
          <cell r="W5809"/>
          <cell r="X5809"/>
          <cell r="Y5809" t="str">
            <v xml:space="preserve"> </v>
          </cell>
        </row>
        <row r="5810">
          <cell r="C5810"/>
          <cell r="D5810"/>
          <cell r="E5810"/>
          <cell r="F5810"/>
          <cell r="G5810"/>
          <cell r="H5810"/>
          <cell r="I5810"/>
          <cell r="J5810"/>
          <cell r="K5810"/>
          <cell r="L5810"/>
          <cell r="M5810"/>
          <cell r="N5810"/>
          <cell r="O5810"/>
          <cell r="P5810"/>
          <cell r="Q5810"/>
          <cell r="R5810"/>
          <cell r="S5810"/>
          <cell r="T5810"/>
          <cell r="U5810"/>
          <cell r="V5810"/>
          <cell r="W5810"/>
          <cell r="X5810"/>
          <cell r="Y5810" t="str">
            <v xml:space="preserve"> </v>
          </cell>
        </row>
        <row r="5811">
          <cell r="C5811"/>
          <cell r="D5811"/>
          <cell r="E5811"/>
          <cell r="F5811"/>
          <cell r="G5811"/>
          <cell r="H5811"/>
          <cell r="I5811"/>
          <cell r="J5811"/>
          <cell r="K5811"/>
          <cell r="L5811"/>
          <cell r="M5811"/>
          <cell r="N5811"/>
          <cell r="O5811"/>
          <cell r="P5811"/>
          <cell r="Q5811"/>
          <cell r="R5811"/>
          <cell r="S5811"/>
          <cell r="T5811"/>
          <cell r="U5811"/>
          <cell r="V5811"/>
          <cell r="W5811"/>
          <cell r="X5811"/>
          <cell r="Y5811" t="str">
            <v xml:space="preserve"> </v>
          </cell>
        </row>
        <row r="5812">
          <cell r="C5812"/>
          <cell r="D5812"/>
          <cell r="E5812"/>
          <cell r="F5812"/>
          <cell r="G5812"/>
          <cell r="H5812"/>
          <cell r="I5812"/>
          <cell r="J5812"/>
          <cell r="K5812"/>
          <cell r="L5812"/>
          <cell r="M5812"/>
          <cell r="N5812"/>
          <cell r="O5812"/>
          <cell r="P5812"/>
          <cell r="Q5812"/>
          <cell r="R5812"/>
          <cell r="S5812"/>
          <cell r="T5812"/>
          <cell r="U5812"/>
          <cell r="V5812"/>
          <cell r="W5812"/>
          <cell r="X5812"/>
          <cell r="Y5812" t="str">
            <v xml:space="preserve"> </v>
          </cell>
        </row>
        <row r="5813">
          <cell r="C5813"/>
          <cell r="D5813"/>
          <cell r="E5813"/>
          <cell r="F5813"/>
          <cell r="G5813"/>
          <cell r="H5813"/>
          <cell r="I5813"/>
          <cell r="J5813"/>
          <cell r="K5813"/>
          <cell r="L5813"/>
          <cell r="M5813"/>
          <cell r="N5813"/>
          <cell r="O5813"/>
          <cell r="P5813"/>
          <cell r="Q5813"/>
          <cell r="R5813"/>
          <cell r="S5813"/>
          <cell r="T5813"/>
          <cell r="U5813"/>
          <cell r="V5813"/>
          <cell r="W5813"/>
          <cell r="X5813"/>
          <cell r="Y5813" t="str">
            <v xml:space="preserve"> </v>
          </cell>
        </row>
        <row r="5814">
          <cell r="C5814"/>
          <cell r="D5814"/>
          <cell r="E5814"/>
          <cell r="F5814"/>
          <cell r="G5814"/>
          <cell r="H5814"/>
          <cell r="I5814"/>
          <cell r="J5814"/>
          <cell r="K5814"/>
          <cell r="L5814"/>
          <cell r="M5814"/>
          <cell r="N5814"/>
          <cell r="O5814"/>
          <cell r="P5814"/>
          <cell r="Q5814"/>
          <cell r="R5814"/>
          <cell r="S5814"/>
          <cell r="T5814"/>
          <cell r="U5814"/>
          <cell r="V5814"/>
          <cell r="W5814"/>
          <cell r="X5814"/>
          <cell r="Y5814" t="str">
            <v xml:space="preserve"> </v>
          </cell>
        </row>
        <row r="5815">
          <cell r="C5815"/>
          <cell r="D5815"/>
          <cell r="E5815"/>
          <cell r="F5815"/>
          <cell r="G5815"/>
          <cell r="H5815"/>
          <cell r="I5815"/>
          <cell r="J5815"/>
          <cell r="K5815"/>
          <cell r="L5815"/>
          <cell r="M5815"/>
          <cell r="N5815"/>
          <cell r="O5815"/>
          <cell r="P5815"/>
          <cell r="Q5815"/>
          <cell r="R5815"/>
          <cell r="S5815"/>
          <cell r="T5815"/>
          <cell r="U5815"/>
          <cell r="V5815"/>
          <cell r="W5815"/>
          <cell r="X5815"/>
          <cell r="Y5815" t="str">
            <v xml:space="preserve"> </v>
          </cell>
        </row>
        <row r="5816">
          <cell r="C5816"/>
          <cell r="D5816"/>
          <cell r="E5816"/>
          <cell r="F5816"/>
          <cell r="G5816"/>
          <cell r="H5816"/>
          <cell r="I5816"/>
          <cell r="J5816"/>
          <cell r="K5816"/>
          <cell r="L5816"/>
          <cell r="M5816"/>
          <cell r="N5816"/>
          <cell r="O5816"/>
          <cell r="P5816"/>
          <cell r="Q5816"/>
          <cell r="R5816"/>
          <cell r="S5816"/>
          <cell r="T5816"/>
          <cell r="U5816"/>
          <cell r="V5816"/>
          <cell r="W5816"/>
          <cell r="X5816"/>
          <cell r="Y5816" t="str">
            <v xml:space="preserve"> </v>
          </cell>
        </row>
        <row r="5817">
          <cell r="C5817"/>
          <cell r="D5817"/>
          <cell r="E5817"/>
          <cell r="F5817"/>
          <cell r="G5817"/>
          <cell r="H5817"/>
          <cell r="I5817"/>
          <cell r="J5817"/>
          <cell r="K5817"/>
          <cell r="L5817"/>
          <cell r="M5817"/>
          <cell r="N5817"/>
          <cell r="O5817"/>
          <cell r="P5817"/>
          <cell r="Q5817"/>
          <cell r="R5817"/>
          <cell r="S5817"/>
          <cell r="T5817"/>
          <cell r="U5817"/>
          <cell r="V5817"/>
          <cell r="W5817"/>
          <cell r="X5817"/>
          <cell r="Y5817" t="str">
            <v xml:space="preserve"> </v>
          </cell>
        </row>
        <row r="5818">
          <cell r="C5818"/>
          <cell r="D5818"/>
          <cell r="E5818"/>
          <cell r="F5818"/>
          <cell r="G5818"/>
          <cell r="H5818"/>
          <cell r="I5818"/>
          <cell r="J5818"/>
          <cell r="K5818"/>
          <cell r="L5818"/>
          <cell r="M5818"/>
          <cell r="N5818"/>
          <cell r="O5818"/>
          <cell r="P5818"/>
          <cell r="Q5818"/>
          <cell r="R5818"/>
          <cell r="S5818"/>
          <cell r="T5818"/>
          <cell r="U5818"/>
          <cell r="V5818"/>
          <cell r="W5818"/>
          <cell r="X5818"/>
          <cell r="Y5818" t="str">
            <v xml:space="preserve"> </v>
          </cell>
        </row>
        <row r="5819">
          <cell r="C5819"/>
          <cell r="D5819"/>
          <cell r="E5819"/>
          <cell r="F5819"/>
          <cell r="G5819"/>
          <cell r="H5819"/>
          <cell r="I5819"/>
          <cell r="J5819"/>
          <cell r="K5819"/>
          <cell r="L5819"/>
          <cell r="M5819"/>
          <cell r="N5819"/>
          <cell r="O5819"/>
          <cell r="P5819"/>
          <cell r="Q5819"/>
          <cell r="R5819"/>
          <cell r="S5819"/>
          <cell r="T5819"/>
          <cell r="U5819"/>
          <cell r="V5819"/>
          <cell r="W5819"/>
          <cell r="X5819"/>
          <cell r="Y5819" t="str">
            <v xml:space="preserve"> </v>
          </cell>
        </row>
        <row r="5820">
          <cell r="C5820"/>
          <cell r="D5820"/>
          <cell r="E5820"/>
          <cell r="F5820"/>
          <cell r="G5820"/>
          <cell r="H5820"/>
          <cell r="I5820"/>
          <cell r="J5820"/>
          <cell r="K5820"/>
          <cell r="L5820"/>
          <cell r="M5820"/>
          <cell r="N5820"/>
          <cell r="O5820"/>
          <cell r="P5820"/>
          <cell r="Q5820"/>
          <cell r="R5820"/>
          <cell r="S5820"/>
          <cell r="T5820"/>
          <cell r="U5820"/>
          <cell r="V5820"/>
          <cell r="W5820"/>
          <cell r="X5820"/>
          <cell r="Y5820" t="str">
            <v xml:space="preserve"> </v>
          </cell>
        </row>
        <row r="5821">
          <cell r="C5821"/>
          <cell r="D5821"/>
          <cell r="E5821"/>
          <cell r="F5821"/>
          <cell r="G5821"/>
          <cell r="H5821"/>
          <cell r="I5821"/>
          <cell r="J5821"/>
          <cell r="K5821"/>
          <cell r="L5821"/>
          <cell r="M5821"/>
          <cell r="N5821"/>
          <cell r="O5821"/>
          <cell r="P5821"/>
          <cell r="Q5821"/>
          <cell r="R5821"/>
          <cell r="S5821"/>
          <cell r="T5821"/>
          <cell r="U5821"/>
          <cell r="V5821"/>
          <cell r="W5821"/>
          <cell r="X5821"/>
          <cell r="Y5821" t="str">
            <v xml:space="preserve"> </v>
          </cell>
        </row>
        <row r="5822">
          <cell r="C5822"/>
          <cell r="D5822"/>
          <cell r="E5822"/>
          <cell r="F5822"/>
          <cell r="G5822"/>
          <cell r="H5822"/>
          <cell r="I5822"/>
          <cell r="J5822"/>
          <cell r="K5822"/>
          <cell r="L5822"/>
          <cell r="M5822"/>
          <cell r="N5822"/>
          <cell r="O5822"/>
          <cell r="P5822"/>
          <cell r="Q5822"/>
          <cell r="R5822"/>
          <cell r="S5822"/>
          <cell r="T5822"/>
          <cell r="U5822"/>
          <cell r="V5822"/>
          <cell r="W5822"/>
          <cell r="X5822"/>
          <cell r="Y5822" t="str">
            <v xml:space="preserve"> </v>
          </cell>
        </row>
        <row r="5823">
          <cell r="C5823"/>
          <cell r="D5823"/>
          <cell r="E5823"/>
          <cell r="F5823"/>
          <cell r="G5823"/>
          <cell r="H5823"/>
          <cell r="I5823"/>
          <cell r="J5823"/>
          <cell r="K5823"/>
          <cell r="L5823"/>
          <cell r="M5823"/>
          <cell r="N5823"/>
          <cell r="O5823"/>
          <cell r="P5823"/>
          <cell r="Q5823"/>
          <cell r="R5823"/>
          <cell r="S5823"/>
          <cell r="T5823"/>
          <cell r="U5823"/>
          <cell r="V5823"/>
          <cell r="W5823"/>
          <cell r="X5823"/>
          <cell r="Y5823" t="str">
            <v xml:space="preserve"> </v>
          </cell>
        </row>
        <row r="5824">
          <cell r="C5824"/>
          <cell r="D5824"/>
          <cell r="E5824"/>
          <cell r="F5824"/>
          <cell r="G5824"/>
          <cell r="H5824"/>
          <cell r="I5824"/>
          <cell r="J5824"/>
          <cell r="K5824"/>
          <cell r="L5824"/>
          <cell r="M5824"/>
          <cell r="N5824"/>
          <cell r="O5824"/>
          <cell r="P5824"/>
          <cell r="Q5824"/>
          <cell r="R5824"/>
          <cell r="S5824"/>
          <cell r="T5824"/>
          <cell r="U5824"/>
          <cell r="V5824"/>
          <cell r="W5824"/>
          <cell r="X5824"/>
          <cell r="Y5824" t="str">
            <v xml:space="preserve"> </v>
          </cell>
        </row>
        <row r="5825">
          <cell r="C5825"/>
          <cell r="D5825"/>
          <cell r="E5825"/>
          <cell r="F5825"/>
          <cell r="G5825"/>
          <cell r="H5825"/>
          <cell r="I5825"/>
          <cell r="J5825"/>
          <cell r="K5825"/>
          <cell r="L5825"/>
          <cell r="M5825"/>
          <cell r="N5825"/>
          <cell r="O5825"/>
          <cell r="P5825"/>
          <cell r="Q5825"/>
          <cell r="R5825"/>
          <cell r="S5825"/>
          <cell r="T5825"/>
          <cell r="U5825"/>
          <cell r="V5825"/>
          <cell r="W5825"/>
          <cell r="X5825"/>
          <cell r="Y5825" t="str">
            <v xml:space="preserve"> </v>
          </cell>
        </row>
        <row r="5826">
          <cell r="C5826"/>
          <cell r="D5826"/>
          <cell r="E5826"/>
          <cell r="F5826"/>
          <cell r="G5826"/>
          <cell r="H5826"/>
          <cell r="I5826"/>
          <cell r="J5826"/>
          <cell r="K5826"/>
          <cell r="L5826"/>
          <cell r="M5826"/>
          <cell r="N5826"/>
          <cell r="O5826"/>
          <cell r="P5826"/>
          <cell r="Q5826"/>
          <cell r="R5826"/>
          <cell r="S5826"/>
          <cell r="T5826"/>
          <cell r="U5826"/>
          <cell r="V5826"/>
          <cell r="W5826"/>
          <cell r="X5826"/>
          <cell r="Y5826" t="str">
            <v xml:space="preserve"> </v>
          </cell>
        </row>
        <row r="5827">
          <cell r="C5827"/>
          <cell r="D5827"/>
          <cell r="E5827"/>
          <cell r="F5827"/>
          <cell r="G5827"/>
          <cell r="H5827"/>
          <cell r="I5827"/>
          <cell r="J5827"/>
          <cell r="K5827"/>
          <cell r="L5827"/>
          <cell r="M5827"/>
          <cell r="N5827"/>
          <cell r="O5827"/>
          <cell r="P5827"/>
          <cell r="Q5827"/>
          <cell r="R5827"/>
          <cell r="S5827"/>
          <cell r="T5827"/>
          <cell r="U5827"/>
          <cell r="V5827"/>
          <cell r="W5827"/>
          <cell r="X5827"/>
          <cell r="Y5827" t="str">
            <v xml:space="preserve"> </v>
          </cell>
        </row>
        <row r="5828">
          <cell r="C5828"/>
          <cell r="D5828"/>
          <cell r="E5828"/>
          <cell r="F5828"/>
          <cell r="G5828"/>
          <cell r="H5828"/>
          <cell r="I5828"/>
          <cell r="J5828"/>
          <cell r="K5828"/>
          <cell r="L5828"/>
          <cell r="M5828"/>
          <cell r="N5828"/>
          <cell r="O5828"/>
          <cell r="P5828"/>
          <cell r="Q5828"/>
          <cell r="R5828"/>
          <cell r="S5828"/>
          <cell r="T5828"/>
          <cell r="U5828"/>
          <cell r="V5828"/>
          <cell r="W5828"/>
          <cell r="X5828"/>
          <cell r="Y5828" t="str">
            <v xml:space="preserve"> </v>
          </cell>
        </row>
        <row r="5829">
          <cell r="C5829"/>
          <cell r="D5829"/>
          <cell r="E5829"/>
          <cell r="F5829"/>
          <cell r="G5829"/>
          <cell r="H5829"/>
          <cell r="I5829"/>
          <cell r="J5829"/>
          <cell r="K5829"/>
          <cell r="L5829"/>
          <cell r="M5829"/>
          <cell r="N5829"/>
          <cell r="O5829"/>
          <cell r="P5829"/>
          <cell r="Q5829"/>
          <cell r="R5829"/>
          <cell r="S5829"/>
          <cell r="T5829"/>
          <cell r="U5829"/>
          <cell r="V5829"/>
          <cell r="W5829"/>
          <cell r="X5829"/>
          <cell r="Y5829" t="str">
            <v xml:space="preserve"> </v>
          </cell>
        </row>
        <row r="5830">
          <cell r="C5830"/>
          <cell r="D5830"/>
          <cell r="E5830"/>
          <cell r="F5830"/>
          <cell r="G5830"/>
          <cell r="H5830"/>
          <cell r="I5830"/>
          <cell r="J5830"/>
          <cell r="K5830"/>
          <cell r="L5830"/>
          <cell r="M5830"/>
          <cell r="N5830"/>
          <cell r="O5830"/>
          <cell r="P5830"/>
          <cell r="Q5830"/>
          <cell r="R5830"/>
          <cell r="S5830"/>
          <cell r="T5830"/>
          <cell r="U5830"/>
          <cell r="V5830"/>
          <cell r="W5830"/>
          <cell r="X5830"/>
          <cell r="Y5830" t="str">
            <v xml:space="preserve"> </v>
          </cell>
        </row>
        <row r="5831">
          <cell r="C5831"/>
          <cell r="D5831"/>
          <cell r="E5831"/>
          <cell r="F5831"/>
          <cell r="G5831"/>
          <cell r="H5831"/>
          <cell r="I5831"/>
          <cell r="J5831"/>
          <cell r="K5831"/>
          <cell r="L5831"/>
          <cell r="M5831"/>
          <cell r="N5831"/>
          <cell r="O5831"/>
          <cell r="P5831"/>
          <cell r="Q5831"/>
          <cell r="R5831"/>
          <cell r="S5831"/>
          <cell r="T5831"/>
          <cell r="U5831"/>
          <cell r="V5831"/>
          <cell r="W5831"/>
          <cell r="X5831"/>
          <cell r="Y5831" t="str">
            <v xml:space="preserve"> </v>
          </cell>
        </row>
        <row r="5832">
          <cell r="C5832"/>
          <cell r="D5832"/>
          <cell r="E5832"/>
          <cell r="F5832"/>
          <cell r="G5832"/>
          <cell r="H5832"/>
          <cell r="I5832"/>
          <cell r="J5832"/>
          <cell r="K5832"/>
          <cell r="L5832"/>
          <cell r="M5832"/>
          <cell r="N5832"/>
          <cell r="O5832"/>
          <cell r="P5832"/>
          <cell r="Q5832"/>
          <cell r="R5832"/>
          <cell r="S5832"/>
          <cell r="T5832"/>
          <cell r="U5832"/>
          <cell r="V5832"/>
          <cell r="W5832"/>
          <cell r="X5832"/>
          <cell r="Y5832" t="str">
            <v xml:space="preserve"> </v>
          </cell>
        </row>
        <row r="5833">
          <cell r="C5833"/>
          <cell r="D5833"/>
          <cell r="E5833"/>
          <cell r="F5833"/>
          <cell r="G5833"/>
          <cell r="H5833"/>
          <cell r="I5833"/>
          <cell r="J5833"/>
          <cell r="K5833"/>
          <cell r="L5833"/>
          <cell r="M5833"/>
          <cell r="N5833"/>
          <cell r="O5833"/>
          <cell r="P5833"/>
          <cell r="Q5833"/>
          <cell r="R5833"/>
          <cell r="S5833"/>
          <cell r="T5833"/>
          <cell r="U5833"/>
          <cell r="V5833"/>
          <cell r="W5833"/>
          <cell r="X5833"/>
          <cell r="Y5833" t="str">
            <v xml:space="preserve"> </v>
          </cell>
        </row>
        <row r="5834">
          <cell r="C5834"/>
          <cell r="D5834"/>
          <cell r="E5834"/>
          <cell r="F5834"/>
          <cell r="G5834"/>
          <cell r="H5834"/>
          <cell r="I5834"/>
          <cell r="J5834"/>
          <cell r="K5834"/>
          <cell r="L5834"/>
          <cell r="M5834"/>
          <cell r="N5834"/>
          <cell r="O5834"/>
          <cell r="P5834"/>
          <cell r="Q5834"/>
          <cell r="R5834"/>
          <cell r="S5834"/>
          <cell r="T5834"/>
          <cell r="U5834"/>
          <cell r="V5834"/>
          <cell r="W5834"/>
          <cell r="X5834"/>
          <cell r="Y5834" t="str">
            <v xml:space="preserve"> </v>
          </cell>
        </row>
        <row r="5835">
          <cell r="C5835"/>
          <cell r="D5835"/>
          <cell r="E5835"/>
          <cell r="F5835"/>
          <cell r="G5835"/>
          <cell r="H5835"/>
          <cell r="I5835"/>
          <cell r="J5835"/>
          <cell r="K5835"/>
          <cell r="L5835"/>
          <cell r="M5835"/>
          <cell r="N5835"/>
          <cell r="O5835"/>
          <cell r="P5835"/>
          <cell r="Q5835"/>
          <cell r="R5835"/>
          <cell r="S5835"/>
          <cell r="T5835"/>
          <cell r="U5835"/>
          <cell r="V5835"/>
          <cell r="W5835"/>
          <cell r="X5835"/>
          <cell r="Y5835" t="str">
            <v xml:space="preserve"> </v>
          </cell>
        </row>
        <row r="5836">
          <cell r="C5836"/>
          <cell r="D5836"/>
          <cell r="E5836"/>
          <cell r="F5836"/>
          <cell r="G5836"/>
          <cell r="H5836"/>
          <cell r="I5836"/>
          <cell r="J5836"/>
          <cell r="K5836"/>
          <cell r="L5836"/>
          <cell r="M5836"/>
          <cell r="N5836"/>
          <cell r="O5836"/>
          <cell r="P5836"/>
          <cell r="Q5836"/>
          <cell r="R5836"/>
          <cell r="S5836"/>
          <cell r="T5836"/>
          <cell r="U5836"/>
          <cell r="V5836"/>
          <cell r="W5836"/>
          <cell r="X5836"/>
          <cell r="Y5836" t="str">
            <v xml:space="preserve"> </v>
          </cell>
        </row>
        <row r="5837">
          <cell r="C5837"/>
          <cell r="D5837"/>
          <cell r="E5837"/>
          <cell r="F5837"/>
          <cell r="G5837"/>
          <cell r="H5837"/>
          <cell r="I5837"/>
          <cell r="J5837"/>
          <cell r="K5837"/>
          <cell r="L5837"/>
          <cell r="M5837"/>
          <cell r="N5837"/>
          <cell r="O5837"/>
          <cell r="P5837"/>
          <cell r="Q5837"/>
          <cell r="R5837"/>
          <cell r="S5837"/>
          <cell r="T5837"/>
          <cell r="U5837"/>
          <cell r="V5837"/>
          <cell r="W5837"/>
          <cell r="X5837"/>
          <cell r="Y5837" t="str">
            <v xml:space="preserve"> </v>
          </cell>
        </row>
        <row r="5838">
          <cell r="C5838"/>
          <cell r="D5838"/>
          <cell r="E5838"/>
          <cell r="F5838"/>
          <cell r="G5838"/>
          <cell r="H5838"/>
          <cell r="I5838"/>
          <cell r="J5838"/>
          <cell r="K5838"/>
          <cell r="L5838"/>
          <cell r="M5838"/>
          <cell r="N5838"/>
          <cell r="O5838"/>
          <cell r="P5838"/>
          <cell r="Q5838"/>
          <cell r="R5838"/>
          <cell r="S5838"/>
          <cell r="T5838"/>
          <cell r="U5838"/>
          <cell r="V5838"/>
          <cell r="W5838"/>
          <cell r="X5838"/>
          <cell r="Y5838" t="str">
            <v xml:space="preserve"> </v>
          </cell>
        </row>
        <row r="5839">
          <cell r="C5839"/>
          <cell r="D5839"/>
          <cell r="E5839"/>
          <cell r="F5839"/>
          <cell r="G5839"/>
          <cell r="H5839"/>
          <cell r="I5839"/>
          <cell r="J5839"/>
          <cell r="K5839"/>
          <cell r="L5839"/>
          <cell r="M5839"/>
          <cell r="N5839"/>
          <cell r="O5839"/>
          <cell r="P5839"/>
          <cell r="Q5839"/>
          <cell r="R5839"/>
          <cell r="S5839"/>
          <cell r="T5839"/>
          <cell r="U5839"/>
          <cell r="V5839"/>
          <cell r="W5839"/>
          <cell r="X5839"/>
          <cell r="Y5839" t="str">
            <v xml:space="preserve"> </v>
          </cell>
        </row>
        <row r="5840">
          <cell r="C5840"/>
          <cell r="D5840"/>
          <cell r="E5840"/>
          <cell r="F5840"/>
          <cell r="G5840"/>
          <cell r="H5840"/>
          <cell r="I5840"/>
          <cell r="J5840"/>
          <cell r="K5840"/>
          <cell r="L5840"/>
          <cell r="M5840"/>
          <cell r="N5840"/>
          <cell r="O5840"/>
          <cell r="P5840"/>
          <cell r="Q5840"/>
          <cell r="R5840"/>
          <cell r="S5840"/>
          <cell r="T5840"/>
          <cell r="U5840"/>
          <cell r="V5840"/>
          <cell r="W5840"/>
          <cell r="X5840"/>
          <cell r="Y5840" t="str">
            <v xml:space="preserve"> </v>
          </cell>
        </row>
        <row r="5841">
          <cell r="C5841"/>
          <cell r="D5841"/>
          <cell r="E5841"/>
          <cell r="F5841"/>
          <cell r="G5841"/>
          <cell r="H5841"/>
          <cell r="I5841"/>
          <cell r="J5841"/>
          <cell r="K5841"/>
          <cell r="L5841"/>
          <cell r="M5841"/>
          <cell r="N5841"/>
          <cell r="O5841"/>
          <cell r="P5841"/>
          <cell r="Q5841"/>
          <cell r="R5841"/>
          <cell r="S5841"/>
          <cell r="T5841"/>
          <cell r="U5841"/>
          <cell r="V5841"/>
          <cell r="W5841"/>
          <cell r="X5841"/>
          <cell r="Y5841" t="str">
            <v xml:space="preserve"> </v>
          </cell>
        </row>
        <row r="5842">
          <cell r="C5842"/>
          <cell r="D5842"/>
          <cell r="E5842"/>
          <cell r="F5842"/>
          <cell r="G5842"/>
          <cell r="H5842"/>
          <cell r="I5842"/>
          <cell r="J5842"/>
          <cell r="K5842"/>
          <cell r="L5842"/>
          <cell r="M5842"/>
          <cell r="N5842"/>
          <cell r="O5842"/>
          <cell r="P5842"/>
          <cell r="Q5842"/>
          <cell r="R5842"/>
          <cell r="S5842"/>
          <cell r="T5842"/>
          <cell r="U5842"/>
          <cell r="V5842"/>
          <cell r="W5842"/>
          <cell r="X5842"/>
          <cell r="Y5842" t="str">
            <v xml:space="preserve"> </v>
          </cell>
        </row>
        <row r="5843">
          <cell r="C5843"/>
          <cell r="D5843"/>
          <cell r="E5843"/>
          <cell r="F5843"/>
          <cell r="G5843"/>
          <cell r="H5843"/>
          <cell r="I5843"/>
          <cell r="J5843"/>
          <cell r="K5843"/>
          <cell r="L5843"/>
          <cell r="M5843"/>
          <cell r="N5843"/>
          <cell r="O5843"/>
          <cell r="P5843"/>
          <cell r="Q5843"/>
          <cell r="R5843"/>
          <cell r="S5843"/>
          <cell r="T5843"/>
          <cell r="U5843"/>
          <cell r="V5843"/>
          <cell r="W5843"/>
          <cell r="X5843"/>
          <cell r="Y5843" t="str">
            <v xml:space="preserve"> </v>
          </cell>
        </row>
        <row r="5844">
          <cell r="C5844"/>
          <cell r="D5844"/>
          <cell r="E5844"/>
          <cell r="F5844"/>
          <cell r="G5844"/>
          <cell r="H5844"/>
          <cell r="I5844"/>
          <cell r="J5844"/>
          <cell r="K5844"/>
          <cell r="L5844"/>
          <cell r="M5844"/>
          <cell r="N5844"/>
          <cell r="O5844"/>
          <cell r="P5844"/>
          <cell r="Q5844"/>
          <cell r="R5844"/>
          <cell r="S5844"/>
          <cell r="T5844"/>
          <cell r="U5844"/>
          <cell r="V5844"/>
          <cell r="W5844"/>
          <cell r="X5844"/>
          <cell r="Y5844" t="str">
            <v xml:space="preserve"> </v>
          </cell>
        </row>
        <row r="5845">
          <cell r="C5845"/>
          <cell r="D5845"/>
          <cell r="E5845"/>
          <cell r="F5845"/>
          <cell r="G5845"/>
          <cell r="H5845"/>
          <cell r="I5845"/>
          <cell r="J5845"/>
          <cell r="K5845"/>
          <cell r="L5845"/>
          <cell r="M5845"/>
          <cell r="N5845"/>
          <cell r="O5845"/>
          <cell r="P5845"/>
          <cell r="Q5845"/>
          <cell r="R5845"/>
          <cell r="S5845"/>
          <cell r="T5845"/>
          <cell r="U5845"/>
          <cell r="V5845"/>
          <cell r="W5845"/>
          <cell r="X5845"/>
          <cell r="Y5845" t="str">
            <v xml:space="preserve"> </v>
          </cell>
        </row>
        <row r="5846">
          <cell r="C5846"/>
          <cell r="D5846"/>
          <cell r="E5846"/>
          <cell r="F5846"/>
          <cell r="G5846"/>
          <cell r="H5846"/>
          <cell r="I5846"/>
          <cell r="J5846"/>
          <cell r="K5846"/>
          <cell r="L5846"/>
          <cell r="M5846"/>
          <cell r="N5846"/>
          <cell r="O5846"/>
          <cell r="P5846"/>
          <cell r="Q5846"/>
          <cell r="R5846"/>
          <cell r="S5846"/>
          <cell r="T5846"/>
          <cell r="U5846"/>
          <cell r="V5846"/>
          <cell r="W5846"/>
          <cell r="X5846"/>
          <cell r="Y5846" t="str">
            <v xml:space="preserve"> </v>
          </cell>
        </row>
        <row r="5847">
          <cell r="C5847"/>
          <cell r="D5847"/>
          <cell r="E5847"/>
          <cell r="F5847"/>
          <cell r="G5847"/>
          <cell r="H5847"/>
          <cell r="I5847"/>
          <cell r="J5847"/>
          <cell r="K5847"/>
          <cell r="L5847"/>
          <cell r="M5847"/>
          <cell r="N5847"/>
          <cell r="O5847"/>
          <cell r="P5847"/>
          <cell r="Q5847"/>
          <cell r="R5847"/>
          <cell r="S5847"/>
          <cell r="T5847"/>
          <cell r="U5847"/>
          <cell r="V5847"/>
          <cell r="W5847"/>
          <cell r="X5847"/>
          <cell r="Y5847" t="str">
            <v xml:space="preserve"> </v>
          </cell>
        </row>
        <row r="5848">
          <cell r="C5848"/>
          <cell r="D5848"/>
          <cell r="E5848"/>
          <cell r="F5848"/>
          <cell r="G5848"/>
          <cell r="H5848"/>
          <cell r="I5848"/>
          <cell r="J5848"/>
          <cell r="K5848"/>
          <cell r="L5848"/>
          <cell r="M5848"/>
          <cell r="N5848"/>
          <cell r="O5848"/>
          <cell r="P5848"/>
          <cell r="Q5848"/>
          <cell r="R5848"/>
          <cell r="S5848"/>
          <cell r="T5848"/>
          <cell r="U5848"/>
          <cell r="V5848"/>
          <cell r="W5848"/>
          <cell r="X5848"/>
          <cell r="Y5848" t="str">
            <v xml:space="preserve"> </v>
          </cell>
        </row>
        <row r="5849">
          <cell r="C5849"/>
          <cell r="D5849"/>
          <cell r="E5849"/>
          <cell r="F5849"/>
          <cell r="G5849"/>
          <cell r="H5849"/>
          <cell r="I5849"/>
          <cell r="J5849"/>
          <cell r="K5849"/>
          <cell r="L5849"/>
          <cell r="M5849"/>
          <cell r="N5849"/>
          <cell r="O5849"/>
          <cell r="P5849"/>
          <cell r="Q5849"/>
          <cell r="R5849"/>
          <cell r="S5849"/>
          <cell r="T5849"/>
          <cell r="U5849"/>
          <cell r="V5849"/>
          <cell r="W5849"/>
          <cell r="X5849"/>
          <cell r="Y5849" t="str">
            <v xml:space="preserve"> </v>
          </cell>
        </row>
        <row r="5850">
          <cell r="C5850"/>
          <cell r="D5850"/>
          <cell r="E5850"/>
          <cell r="F5850"/>
          <cell r="G5850"/>
          <cell r="H5850"/>
          <cell r="I5850"/>
          <cell r="J5850"/>
          <cell r="K5850"/>
          <cell r="L5850"/>
          <cell r="M5850"/>
          <cell r="N5850"/>
          <cell r="O5850"/>
          <cell r="P5850"/>
          <cell r="Q5850"/>
          <cell r="R5850"/>
          <cell r="S5850"/>
          <cell r="T5850"/>
          <cell r="U5850"/>
          <cell r="V5850"/>
          <cell r="W5850"/>
          <cell r="X5850"/>
          <cell r="Y5850" t="str">
            <v xml:space="preserve"> </v>
          </cell>
        </row>
        <row r="5851">
          <cell r="C5851"/>
          <cell r="D5851"/>
          <cell r="E5851"/>
          <cell r="F5851"/>
          <cell r="G5851"/>
          <cell r="H5851"/>
          <cell r="I5851"/>
          <cell r="J5851"/>
          <cell r="K5851"/>
          <cell r="L5851"/>
          <cell r="M5851"/>
          <cell r="N5851"/>
          <cell r="O5851"/>
          <cell r="P5851"/>
          <cell r="Q5851"/>
          <cell r="R5851"/>
          <cell r="S5851"/>
          <cell r="T5851"/>
          <cell r="U5851"/>
          <cell r="V5851"/>
          <cell r="W5851"/>
          <cell r="X5851"/>
          <cell r="Y5851" t="str">
            <v xml:space="preserve"> </v>
          </cell>
        </row>
        <row r="5852">
          <cell r="C5852"/>
          <cell r="D5852"/>
          <cell r="E5852"/>
          <cell r="F5852"/>
          <cell r="G5852"/>
          <cell r="H5852"/>
          <cell r="I5852"/>
          <cell r="J5852"/>
          <cell r="K5852"/>
          <cell r="L5852"/>
          <cell r="M5852"/>
          <cell r="N5852"/>
          <cell r="O5852"/>
          <cell r="P5852"/>
          <cell r="Q5852"/>
          <cell r="R5852"/>
          <cell r="S5852"/>
          <cell r="T5852"/>
          <cell r="U5852"/>
          <cell r="V5852"/>
          <cell r="W5852"/>
          <cell r="X5852"/>
          <cell r="Y5852" t="str">
            <v xml:space="preserve"> </v>
          </cell>
        </row>
        <row r="5853">
          <cell r="C5853"/>
          <cell r="D5853"/>
          <cell r="E5853"/>
          <cell r="F5853"/>
          <cell r="G5853"/>
          <cell r="H5853"/>
          <cell r="I5853"/>
          <cell r="J5853"/>
          <cell r="K5853"/>
          <cell r="L5853"/>
          <cell r="M5853"/>
          <cell r="N5853"/>
          <cell r="O5853"/>
          <cell r="P5853"/>
          <cell r="Q5853"/>
          <cell r="R5853"/>
          <cell r="S5853"/>
          <cell r="T5853"/>
          <cell r="U5853"/>
          <cell r="V5853"/>
          <cell r="W5853"/>
          <cell r="X5853"/>
          <cell r="Y5853" t="str">
            <v xml:space="preserve"> </v>
          </cell>
        </row>
        <row r="5854">
          <cell r="C5854"/>
          <cell r="D5854"/>
          <cell r="E5854"/>
          <cell r="F5854"/>
          <cell r="G5854"/>
          <cell r="H5854"/>
          <cell r="I5854"/>
          <cell r="J5854"/>
          <cell r="K5854"/>
          <cell r="L5854"/>
          <cell r="M5854"/>
          <cell r="N5854"/>
          <cell r="O5854"/>
          <cell r="P5854"/>
          <cell r="Q5854"/>
          <cell r="R5854"/>
          <cell r="S5854"/>
          <cell r="T5854"/>
          <cell r="U5854"/>
          <cell r="V5854"/>
          <cell r="W5854"/>
          <cell r="X5854"/>
          <cell r="Y5854" t="str">
            <v xml:space="preserve"> </v>
          </cell>
        </row>
        <row r="5855">
          <cell r="C5855"/>
          <cell r="D5855"/>
          <cell r="E5855"/>
          <cell r="F5855"/>
          <cell r="G5855"/>
          <cell r="H5855"/>
          <cell r="I5855"/>
          <cell r="J5855"/>
          <cell r="K5855"/>
          <cell r="L5855"/>
          <cell r="M5855"/>
          <cell r="N5855"/>
          <cell r="O5855"/>
          <cell r="P5855"/>
          <cell r="Q5855"/>
          <cell r="R5855"/>
          <cell r="S5855"/>
          <cell r="T5855"/>
          <cell r="U5855"/>
          <cell r="V5855"/>
          <cell r="W5855"/>
          <cell r="X5855"/>
          <cell r="Y5855" t="str">
            <v xml:space="preserve"> </v>
          </cell>
        </row>
        <row r="5856">
          <cell r="C5856"/>
          <cell r="D5856"/>
          <cell r="E5856"/>
          <cell r="F5856"/>
          <cell r="G5856"/>
          <cell r="H5856"/>
          <cell r="I5856"/>
          <cell r="J5856"/>
          <cell r="K5856"/>
          <cell r="L5856"/>
          <cell r="M5856"/>
          <cell r="N5856"/>
          <cell r="O5856"/>
          <cell r="P5856"/>
          <cell r="Q5856"/>
          <cell r="R5856"/>
          <cell r="S5856"/>
          <cell r="T5856"/>
          <cell r="U5856"/>
          <cell r="V5856"/>
          <cell r="W5856"/>
          <cell r="X5856"/>
          <cell r="Y5856" t="str">
            <v xml:space="preserve"> </v>
          </cell>
        </row>
        <row r="5857">
          <cell r="C5857"/>
          <cell r="D5857"/>
          <cell r="E5857"/>
          <cell r="F5857"/>
          <cell r="G5857"/>
          <cell r="H5857"/>
          <cell r="I5857"/>
          <cell r="J5857"/>
          <cell r="K5857"/>
          <cell r="L5857"/>
          <cell r="M5857"/>
          <cell r="N5857"/>
          <cell r="O5857"/>
          <cell r="P5857"/>
          <cell r="Q5857"/>
          <cell r="R5857"/>
          <cell r="S5857"/>
          <cell r="T5857"/>
          <cell r="U5857"/>
          <cell r="V5857"/>
          <cell r="W5857"/>
          <cell r="X5857"/>
          <cell r="Y5857" t="str">
            <v xml:space="preserve"> </v>
          </cell>
        </row>
        <row r="5858">
          <cell r="C5858"/>
          <cell r="D5858"/>
          <cell r="E5858"/>
          <cell r="F5858"/>
          <cell r="G5858"/>
          <cell r="H5858"/>
          <cell r="I5858"/>
          <cell r="J5858"/>
          <cell r="K5858"/>
          <cell r="L5858"/>
          <cell r="M5858"/>
          <cell r="N5858"/>
          <cell r="O5858"/>
          <cell r="P5858"/>
          <cell r="Q5858"/>
          <cell r="R5858"/>
          <cell r="S5858"/>
          <cell r="T5858"/>
          <cell r="U5858"/>
          <cell r="V5858"/>
          <cell r="W5858"/>
          <cell r="X5858"/>
          <cell r="Y5858" t="str">
            <v xml:space="preserve"> </v>
          </cell>
        </row>
        <row r="5859">
          <cell r="C5859"/>
          <cell r="D5859"/>
          <cell r="E5859"/>
          <cell r="F5859"/>
          <cell r="G5859"/>
          <cell r="H5859"/>
          <cell r="I5859"/>
          <cell r="J5859"/>
          <cell r="K5859"/>
          <cell r="L5859"/>
          <cell r="M5859"/>
          <cell r="N5859"/>
          <cell r="O5859"/>
          <cell r="P5859"/>
          <cell r="Q5859"/>
          <cell r="R5859"/>
          <cell r="S5859"/>
          <cell r="T5859"/>
          <cell r="U5859"/>
          <cell r="V5859"/>
          <cell r="W5859"/>
          <cell r="X5859"/>
          <cell r="Y5859" t="str">
            <v xml:space="preserve"> </v>
          </cell>
        </row>
        <row r="5860">
          <cell r="C5860"/>
          <cell r="D5860"/>
          <cell r="E5860"/>
          <cell r="F5860"/>
          <cell r="G5860"/>
          <cell r="H5860"/>
          <cell r="I5860"/>
          <cell r="J5860"/>
          <cell r="K5860"/>
          <cell r="L5860"/>
          <cell r="M5860"/>
          <cell r="N5860"/>
          <cell r="O5860"/>
          <cell r="P5860"/>
          <cell r="Q5860"/>
          <cell r="R5860"/>
          <cell r="S5860"/>
          <cell r="T5860"/>
          <cell r="U5860"/>
          <cell r="V5860"/>
          <cell r="W5860"/>
          <cell r="X5860"/>
          <cell r="Y5860" t="str">
            <v xml:space="preserve"> </v>
          </cell>
        </row>
        <row r="5861">
          <cell r="C5861"/>
          <cell r="D5861"/>
          <cell r="E5861"/>
          <cell r="F5861"/>
          <cell r="G5861"/>
          <cell r="H5861"/>
          <cell r="I5861"/>
          <cell r="J5861"/>
          <cell r="K5861"/>
          <cell r="L5861"/>
          <cell r="M5861"/>
          <cell r="N5861"/>
          <cell r="O5861"/>
          <cell r="P5861"/>
          <cell r="Q5861"/>
          <cell r="R5861"/>
          <cell r="S5861"/>
          <cell r="T5861"/>
          <cell r="U5861"/>
          <cell r="V5861"/>
          <cell r="W5861"/>
          <cell r="X5861"/>
          <cell r="Y5861" t="str">
            <v xml:space="preserve"> </v>
          </cell>
        </row>
        <row r="5862">
          <cell r="C5862"/>
          <cell r="D5862"/>
          <cell r="E5862"/>
          <cell r="F5862"/>
          <cell r="G5862"/>
          <cell r="H5862"/>
          <cell r="I5862"/>
          <cell r="J5862"/>
          <cell r="K5862"/>
          <cell r="L5862"/>
          <cell r="M5862"/>
          <cell r="N5862"/>
          <cell r="O5862"/>
          <cell r="P5862"/>
          <cell r="Q5862"/>
          <cell r="R5862"/>
          <cell r="S5862"/>
          <cell r="T5862"/>
          <cell r="U5862"/>
          <cell r="V5862"/>
          <cell r="W5862"/>
          <cell r="X5862"/>
          <cell r="Y5862" t="str">
            <v xml:space="preserve"> </v>
          </cell>
        </row>
        <row r="5863">
          <cell r="C5863"/>
          <cell r="D5863"/>
          <cell r="E5863"/>
          <cell r="F5863"/>
          <cell r="G5863"/>
          <cell r="H5863"/>
          <cell r="I5863"/>
          <cell r="J5863"/>
          <cell r="K5863"/>
          <cell r="L5863"/>
          <cell r="M5863"/>
          <cell r="N5863"/>
          <cell r="O5863"/>
          <cell r="P5863"/>
          <cell r="Q5863"/>
          <cell r="R5863"/>
          <cell r="S5863"/>
          <cell r="T5863"/>
          <cell r="U5863"/>
          <cell r="V5863"/>
          <cell r="W5863"/>
          <cell r="X5863"/>
          <cell r="Y5863" t="str">
            <v xml:space="preserve"> </v>
          </cell>
        </row>
        <row r="5864">
          <cell r="C5864"/>
          <cell r="D5864"/>
          <cell r="E5864"/>
          <cell r="F5864"/>
          <cell r="G5864"/>
          <cell r="H5864"/>
          <cell r="I5864"/>
          <cell r="J5864"/>
          <cell r="K5864"/>
          <cell r="L5864"/>
          <cell r="M5864"/>
          <cell r="N5864"/>
          <cell r="O5864"/>
          <cell r="P5864"/>
          <cell r="Q5864"/>
          <cell r="R5864"/>
          <cell r="S5864"/>
          <cell r="T5864"/>
          <cell r="U5864"/>
          <cell r="V5864"/>
          <cell r="W5864"/>
          <cell r="X5864"/>
          <cell r="Y5864" t="str">
            <v xml:space="preserve"> </v>
          </cell>
        </row>
        <row r="5865">
          <cell r="C5865"/>
          <cell r="D5865"/>
          <cell r="E5865"/>
          <cell r="F5865"/>
          <cell r="G5865"/>
          <cell r="H5865"/>
          <cell r="I5865"/>
          <cell r="J5865"/>
          <cell r="K5865"/>
          <cell r="L5865"/>
          <cell r="M5865"/>
          <cell r="N5865"/>
          <cell r="O5865"/>
          <cell r="P5865"/>
          <cell r="Q5865"/>
          <cell r="R5865"/>
          <cell r="S5865"/>
          <cell r="T5865"/>
          <cell r="U5865"/>
          <cell r="V5865"/>
          <cell r="W5865"/>
          <cell r="X5865"/>
          <cell r="Y5865" t="str">
            <v xml:space="preserve"> </v>
          </cell>
        </row>
        <row r="5866">
          <cell r="C5866"/>
          <cell r="D5866"/>
          <cell r="E5866"/>
          <cell r="F5866"/>
          <cell r="G5866"/>
          <cell r="H5866"/>
          <cell r="I5866"/>
          <cell r="J5866"/>
          <cell r="K5866"/>
          <cell r="L5866"/>
          <cell r="M5866"/>
          <cell r="N5866"/>
          <cell r="O5866"/>
          <cell r="P5866"/>
          <cell r="Q5866"/>
          <cell r="R5866"/>
          <cell r="S5866"/>
          <cell r="T5866"/>
          <cell r="U5866"/>
          <cell r="V5866"/>
          <cell r="W5866"/>
          <cell r="X5866"/>
          <cell r="Y5866" t="str">
            <v xml:space="preserve"> </v>
          </cell>
        </row>
        <row r="5867">
          <cell r="C5867"/>
          <cell r="D5867"/>
          <cell r="E5867"/>
          <cell r="F5867"/>
          <cell r="G5867"/>
          <cell r="H5867"/>
          <cell r="I5867"/>
          <cell r="J5867"/>
          <cell r="K5867"/>
          <cell r="L5867"/>
          <cell r="M5867"/>
          <cell r="N5867"/>
          <cell r="O5867"/>
          <cell r="P5867"/>
          <cell r="Q5867"/>
          <cell r="R5867"/>
          <cell r="S5867"/>
          <cell r="T5867"/>
          <cell r="U5867"/>
          <cell r="V5867"/>
          <cell r="W5867"/>
          <cell r="X5867"/>
          <cell r="Y5867" t="str">
            <v xml:space="preserve"> </v>
          </cell>
        </row>
        <row r="5868">
          <cell r="C5868"/>
          <cell r="D5868"/>
          <cell r="E5868"/>
          <cell r="F5868"/>
          <cell r="G5868"/>
          <cell r="H5868"/>
          <cell r="I5868"/>
          <cell r="J5868"/>
          <cell r="K5868"/>
          <cell r="L5868"/>
          <cell r="M5868"/>
          <cell r="N5868"/>
          <cell r="O5868"/>
          <cell r="P5868"/>
          <cell r="Q5868"/>
          <cell r="R5868"/>
          <cell r="S5868"/>
          <cell r="T5868"/>
          <cell r="U5868"/>
          <cell r="V5868"/>
          <cell r="W5868"/>
          <cell r="X5868"/>
          <cell r="Y5868" t="str">
            <v xml:space="preserve"> </v>
          </cell>
        </row>
        <row r="5869">
          <cell r="C5869"/>
          <cell r="D5869"/>
          <cell r="E5869"/>
          <cell r="F5869"/>
          <cell r="G5869"/>
          <cell r="H5869"/>
          <cell r="I5869"/>
          <cell r="J5869"/>
          <cell r="K5869"/>
          <cell r="L5869"/>
          <cell r="M5869"/>
          <cell r="N5869"/>
          <cell r="O5869"/>
          <cell r="P5869"/>
          <cell r="Q5869"/>
          <cell r="R5869"/>
          <cell r="S5869"/>
          <cell r="T5869"/>
          <cell r="U5869"/>
          <cell r="V5869"/>
          <cell r="W5869"/>
          <cell r="X5869"/>
          <cell r="Y5869" t="str">
            <v xml:space="preserve"> </v>
          </cell>
        </row>
        <row r="5870">
          <cell r="C5870"/>
          <cell r="D5870"/>
          <cell r="E5870"/>
          <cell r="F5870"/>
          <cell r="G5870"/>
          <cell r="H5870"/>
          <cell r="I5870"/>
          <cell r="J5870"/>
          <cell r="K5870"/>
          <cell r="L5870"/>
          <cell r="M5870"/>
          <cell r="N5870"/>
          <cell r="O5870"/>
          <cell r="P5870"/>
          <cell r="Q5870"/>
          <cell r="R5870"/>
          <cell r="S5870"/>
          <cell r="T5870"/>
          <cell r="U5870"/>
          <cell r="V5870"/>
          <cell r="W5870"/>
          <cell r="X5870"/>
          <cell r="Y5870" t="str">
            <v xml:space="preserve"> </v>
          </cell>
        </row>
        <row r="5871">
          <cell r="C5871"/>
          <cell r="D5871"/>
          <cell r="E5871"/>
          <cell r="F5871"/>
          <cell r="G5871"/>
          <cell r="H5871"/>
          <cell r="I5871"/>
          <cell r="J5871"/>
          <cell r="K5871"/>
          <cell r="L5871"/>
          <cell r="M5871"/>
          <cell r="N5871"/>
          <cell r="O5871"/>
          <cell r="P5871"/>
          <cell r="Q5871"/>
          <cell r="R5871"/>
          <cell r="S5871"/>
          <cell r="T5871"/>
          <cell r="U5871"/>
          <cell r="V5871"/>
          <cell r="W5871"/>
          <cell r="X5871"/>
          <cell r="Y5871" t="str">
            <v xml:space="preserve"> </v>
          </cell>
        </row>
        <row r="5872">
          <cell r="C5872"/>
          <cell r="D5872"/>
          <cell r="E5872"/>
          <cell r="F5872"/>
          <cell r="G5872"/>
          <cell r="H5872"/>
          <cell r="I5872"/>
          <cell r="J5872"/>
          <cell r="K5872"/>
          <cell r="L5872"/>
          <cell r="M5872"/>
          <cell r="N5872"/>
          <cell r="O5872"/>
          <cell r="P5872"/>
          <cell r="Q5872"/>
          <cell r="R5872"/>
          <cell r="S5872"/>
          <cell r="T5872"/>
          <cell r="U5872"/>
          <cell r="V5872"/>
          <cell r="W5872"/>
          <cell r="X5872"/>
          <cell r="Y5872" t="str">
            <v xml:space="preserve"> </v>
          </cell>
        </row>
        <row r="5873">
          <cell r="C5873"/>
          <cell r="D5873"/>
          <cell r="E5873"/>
          <cell r="F5873"/>
          <cell r="G5873"/>
          <cell r="H5873"/>
          <cell r="I5873"/>
          <cell r="J5873"/>
          <cell r="K5873"/>
          <cell r="L5873"/>
          <cell r="M5873"/>
          <cell r="N5873"/>
          <cell r="O5873"/>
          <cell r="P5873"/>
          <cell r="Q5873"/>
          <cell r="R5873"/>
          <cell r="S5873"/>
          <cell r="T5873"/>
          <cell r="U5873"/>
          <cell r="V5873"/>
          <cell r="W5873"/>
          <cell r="X5873"/>
          <cell r="Y5873" t="str">
            <v xml:space="preserve"> </v>
          </cell>
        </row>
        <row r="5874">
          <cell r="C5874"/>
          <cell r="D5874"/>
          <cell r="E5874"/>
          <cell r="F5874"/>
          <cell r="G5874"/>
          <cell r="H5874"/>
          <cell r="I5874"/>
          <cell r="J5874"/>
          <cell r="K5874"/>
          <cell r="L5874"/>
          <cell r="M5874"/>
          <cell r="N5874"/>
          <cell r="O5874"/>
          <cell r="P5874"/>
          <cell r="Q5874"/>
          <cell r="R5874"/>
          <cell r="S5874"/>
          <cell r="T5874"/>
          <cell r="U5874"/>
          <cell r="V5874"/>
          <cell r="W5874"/>
          <cell r="X5874"/>
          <cell r="Y5874" t="str">
            <v xml:space="preserve"> </v>
          </cell>
        </row>
        <row r="5875">
          <cell r="C5875"/>
          <cell r="D5875"/>
          <cell r="E5875"/>
          <cell r="F5875"/>
          <cell r="G5875"/>
          <cell r="H5875"/>
          <cell r="I5875"/>
          <cell r="J5875"/>
          <cell r="K5875"/>
          <cell r="L5875"/>
          <cell r="M5875"/>
          <cell r="N5875"/>
          <cell r="O5875"/>
          <cell r="P5875"/>
          <cell r="Q5875"/>
          <cell r="R5875"/>
          <cell r="S5875"/>
          <cell r="T5875"/>
          <cell r="U5875"/>
          <cell r="V5875"/>
          <cell r="W5875"/>
          <cell r="X5875"/>
          <cell r="Y5875" t="str">
            <v xml:space="preserve"> </v>
          </cell>
        </row>
        <row r="5876">
          <cell r="C5876"/>
          <cell r="D5876"/>
          <cell r="E5876"/>
          <cell r="F5876"/>
          <cell r="G5876"/>
          <cell r="H5876"/>
          <cell r="I5876"/>
          <cell r="J5876"/>
          <cell r="K5876"/>
          <cell r="L5876"/>
          <cell r="M5876"/>
          <cell r="N5876"/>
          <cell r="O5876"/>
          <cell r="P5876"/>
          <cell r="Q5876"/>
          <cell r="R5876"/>
          <cell r="S5876"/>
          <cell r="T5876"/>
          <cell r="U5876"/>
          <cell r="V5876"/>
          <cell r="W5876"/>
          <cell r="X5876"/>
          <cell r="Y5876" t="str">
            <v xml:space="preserve"> </v>
          </cell>
        </row>
        <row r="5877">
          <cell r="C5877"/>
          <cell r="D5877"/>
          <cell r="E5877"/>
          <cell r="F5877"/>
          <cell r="G5877"/>
          <cell r="H5877"/>
          <cell r="I5877"/>
          <cell r="J5877"/>
          <cell r="K5877"/>
          <cell r="L5877"/>
          <cell r="M5877"/>
          <cell r="N5877"/>
          <cell r="O5877"/>
          <cell r="P5877"/>
          <cell r="Q5877"/>
          <cell r="R5877"/>
          <cell r="S5877"/>
          <cell r="T5877"/>
          <cell r="U5877"/>
          <cell r="V5877"/>
          <cell r="W5877"/>
          <cell r="X5877"/>
          <cell r="Y5877" t="str">
            <v xml:space="preserve"> </v>
          </cell>
        </row>
        <row r="5878">
          <cell r="C5878"/>
          <cell r="D5878"/>
          <cell r="E5878"/>
          <cell r="F5878"/>
          <cell r="G5878"/>
          <cell r="H5878"/>
          <cell r="I5878"/>
          <cell r="J5878"/>
          <cell r="K5878"/>
          <cell r="L5878"/>
          <cell r="M5878"/>
          <cell r="N5878"/>
          <cell r="O5878"/>
          <cell r="P5878"/>
          <cell r="Q5878"/>
          <cell r="R5878"/>
          <cell r="S5878"/>
          <cell r="T5878"/>
          <cell r="U5878"/>
          <cell r="V5878"/>
          <cell r="W5878"/>
          <cell r="X5878"/>
          <cell r="Y5878" t="str">
            <v xml:space="preserve"> </v>
          </cell>
        </row>
        <row r="5879">
          <cell r="C5879"/>
          <cell r="D5879"/>
          <cell r="E5879"/>
          <cell r="F5879"/>
          <cell r="G5879"/>
          <cell r="H5879"/>
          <cell r="I5879"/>
          <cell r="J5879"/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  <cell r="U5879"/>
          <cell r="V5879"/>
          <cell r="W5879"/>
          <cell r="X5879"/>
          <cell r="Y5879" t="str">
            <v xml:space="preserve"> </v>
          </cell>
        </row>
        <row r="5880">
          <cell r="C5880"/>
          <cell r="D5880"/>
          <cell r="E5880"/>
          <cell r="F5880"/>
          <cell r="G5880"/>
          <cell r="H5880"/>
          <cell r="I5880"/>
          <cell r="J5880"/>
          <cell r="K5880"/>
          <cell r="L5880"/>
          <cell r="M5880"/>
          <cell r="N5880"/>
          <cell r="O5880"/>
          <cell r="P5880"/>
          <cell r="Q5880"/>
          <cell r="R5880"/>
          <cell r="S5880"/>
          <cell r="T5880"/>
          <cell r="U5880"/>
          <cell r="V5880"/>
          <cell r="W5880"/>
          <cell r="X5880"/>
          <cell r="Y5880" t="str">
            <v xml:space="preserve"> </v>
          </cell>
        </row>
        <row r="5881">
          <cell r="C5881"/>
          <cell r="D5881"/>
          <cell r="E5881"/>
          <cell r="F5881"/>
          <cell r="G5881"/>
          <cell r="H5881"/>
          <cell r="I5881"/>
          <cell r="J5881"/>
          <cell r="K5881"/>
          <cell r="L5881"/>
          <cell r="M5881"/>
          <cell r="N5881"/>
          <cell r="O5881"/>
          <cell r="P5881"/>
          <cell r="Q5881"/>
          <cell r="R5881"/>
          <cell r="S5881"/>
          <cell r="T5881"/>
          <cell r="U5881"/>
          <cell r="V5881"/>
          <cell r="W5881"/>
          <cell r="X5881"/>
          <cell r="Y5881" t="str">
            <v xml:space="preserve"> </v>
          </cell>
        </row>
        <row r="5882">
          <cell r="C5882"/>
          <cell r="D5882"/>
          <cell r="E5882"/>
          <cell r="F5882"/>
          <cell r="G5882"/>
          <cell r="H5882"/>
          <cell r="I5882"/>
          <cell r="J5882"/>
          <cell r="K5882"/>
          <cell r="L5882"/>
          <cell r="M5882"/>
          <cell r="N5882"/>
          <cell r="O5882"/>
          <cell r="P5882"/>
          <cell r="Q5882"/>
          <cell r="R5882"/>
          <cell r="S5882"/>
          <cell r="T5882"/>
          <cell r="U5882"/>
          <cell r="V5882"/>
          <cell r="W5882"/>
          <cell r="X5882"/>
          <cell r="Y5882" t="str">
            <v xml:space="preserve"> </v>
          </cell>
        </row>
        <row r="5883">
          <cell r="C5883"/>
          <cell r="D5883"/>
          <cell r="E5883"/>
          <cell r="F5883"/>
          <cell r="G5883"/>
          <cell r="H5883"/>
          <cell r="I5883"/>
          <cell r="J5883"/>
          <cell r="K5883"/>
          <cell r="L5883"/>
          <cell r="M5883"/>
          <cell r="N5883"/>
          <cell r="O5883"/>
          <cell r="P5883"/>
          <cell r="Q5883"/>
          <cell r="R5883"/>
          <cell r="S5883"/>
          <cell r="T5883"/>
          <cell r="U5883"/>
          <cell r="V5883"/>
          <cell r="W5883"/>
          <cell r="X5883"/>
          <cell r="Y5883" t="str">
            <v xml:space="preserve"> </v>
          </cell>
        </row>
        <row r="5884">
          <cell r="C5884"/>
          <cell r="D5884"/>
          <cell r="E5884"/>
          <cell r="F5884"/>
          <cell r="G5884"/>
          <cell r="H5884"/>
          <cell r="I5884"/>
          <cell r="J5884"/>
          <cell r="K5884"/>
          <cell r="L5884"/>
          <cell r="M5884"/>
          <cell r="N5884"/>
          <cell r="O5884"/>
          <cell r="P5884"/>
          <cell r="Q5884"/>
          <cell r="R5884"/>
          <cell r="S5884"/>
          <cell r="T5884"/>
          <cell r="U5884"/>
          <cell r="V5884"/>
          <cell r="W5884"/>
          <cell r="X5884"/>
          <cell r="Y5884" t="str">
            <v xml:space="preserve"> </v>
          </cell>
        </row>
        <row r="5885">
          <cell r="C5885"/>
          <cell r="D5885"/>
          <cell r="E5885"/>
          <cell r="F5885"/>
          <cell r="G5885"/>
          <cell r="H5885"/>
          <cell r="I5885"/>
          <cell r="J5885"/>
          <cell r="K5885"/>
          <cell r="L5885"/>
          <cell r="M5885"/>
          <cell r="N5885"/>
          <cell r="O5885"/>
          <cell r="P5885"/>
          <cell r="Q5885"/>
          <cell r="R5885"/>
          <cell r="S5885"/>
          <cell r="T5885"/>
          <cell r="U5885"/>
          <cell r="V5885"/>
          <cell r="W5885"/>
          <cell r="X5885"/>
          <cell r="Y5885" t="str">
            <v xml:space="preserve"> </v>
          </cell>
        </row>
        <row r="5886">
          <cell r="C5886"/>
          <cell r="D5886"/>
          <cell r="E5886"/>
          <cell r="F5886"/>
          <cell r="G5886"/>
          <cell r="H5886"/>
          <cell r="I5886"/>
          <cell r="J5886"/>
          <cell r="K5886"/>
          <cell r="L5886"/>
          <cell r="M5886"/>
          <cell r="N5886"/>
          <cell r="O5886"/>
          <cell r="P5886"/>
          <cell r="Q5886"/>
          <cell r="R5886"/>
          <cell r="S5886"/>
          <cell r="T5886"/>
          <cell r="U5886"/>
          <cell r="V5886"/>
          <cell r="W5886"/>
          <cell r="X5886"/>
          <cell r="Y5886" t="str">
            <v xml:space="preserve"> </v>
          </cell>
        </row>
        <row r="5887">
          <cell r="C5887"/>
          <cell r="D5887"/>
          <cell r="E5887"/>
          <cell r="F5887"/>
          <cell r="G5887"/>
          <cell r="H5887"/>
          <cell r="I5887"/>
          <cell r="J5887"/>
          <cell r="K5887"/>
          <cell r="L5887"/>
          <cell r="M5887"/>
          <cell r="N5887"/>
          <cell r="O5887"/>
          <cell r="P5887"/>
          <cell r="Q5887"/>
          <cell r="R5887"/>
          <cell r="S5887"/>
          <cell r="T5887"/>
          <cell r="U5887"/>
          <cell r="V5887"/>
          <cell r="W5887"/>
          <cell r="X5887"/>
          <cell r="Y5887" t="str">
            <v xml:space="preserve"> </v>
          </cell>
        </row>
        <row r="5888">
          <cell r="C5888"/>
          <cell r="D5888"/>
          <cell r="E5888"/>
          <cell r="F5888"/>
          <cell r="G5888"/>
          <cell r="H5888"/>
          <cell r="I5888"/>
          <cell r="J5888"/>
          <cell r="K5888"/>
          <cell r="L5888"/>
          <cell r="M5888"/>
          <cell r="N5888"/>
          <cell r="O5888"/>
          <cell r="P5888"/>
          <cell r="Q5888"/>
          <cell r="R5888"/>
          <cell r="S5888"/>
          <cell r="T5888"/>
          <cell r="U5888"/>
          <cell r="V5888"/>
          <cell r="W5888"/>
          <cell r="X5888"/>
          <cell r="Y5888" t="str">
            <v xml:space="preserve"> </v>
          </cell>
        </row>
        <row r="5889">
          <cell r="C5889"/>
          <cell r="D5889"/>
          <cell r="E5889"/>
          <cell r="F5889"/>
          <cell r="G5889"/>
          <cell r="H5889"/>
          <cell r="I5889"/>
          <cell r="J5889"/>
          <cell r="K5889"/>
          <cell r="L5889"/>
          <cell r="M5889"/>
          <cell r="N5889"/>
          <cell r="O5889"/>
          <cell r="P5889"/>
          <cell r="Q5889"/>
          <cell r="R5889"/>
          <cell r="S5889"/>
          <cell r="T5889"/>
          <cell r="U5889"/>
          <cell r="V5889"/>
          <cell r="W5889"/>
          <cell r="X5889"/>
          <cell r="Y5889" t="str">
            <v xml:space="preserve"> </v>
          </cell>
        </row>
        <row r="5890">
          <cell r="C5890"/>
          <cell r="D5890"/>
          <cell r="E5890"/>
          <cell r="F5890"/>
          <cell r="G5890"/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U5890"/>
          <cell r="V5890"/>
          <cell r="W5890"/>
          <cell r="X5890"/>
          <cell r="Y5890" t="str">
            <v xml:space="preserve"> </v>
          </cell>
        </row>
        <row r="5891">
          <cell r="C5891"/>
          <cell r="D5891"/>
          <cell r="E5891"/>
          <cell r="F5891"/>
          <cell r="G5891"/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U5891"/>
          <cell r="V5891"/>
          <cell r="W5891"/>
          <cell r="X5891"/>
          <cell r="Y5891" t="str">
            <v xml:space="preserve"> </v>
          </cell>
        </row>
        <row r="5892">
          <cell r="C5892"/>
          <cell r="D5892"/>
          <cell r="E5892"/>
          <cell r="F5892"/>
          <cell r="G5892"/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U5892"/>
          <cell r="V5892"/>
          <cell r="W5892"/>
          <cell r="X5892"/>
          <cell r="Y5892" t="str">
            <v xml:space="preserve"> </v>
          </cell>
        </row>
        <row r="5893">
          <cell r="C5893"/>
          <cell r="D5893"/>
          <cell r="E5893"/>
          <cell r="F5893"/>
          <cell r="G5893"/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U5893"/>
          <cell r="V5893"/>
          <cell r="W5893"/>
          <cell r="X5893"/>
          <cell r="Y5893" t="str">
            <v xml:space="preserve"> </v>
          </cell>
        </row>
        <row r="5894">
          <cell r="C5894"/>
          <cell r="D5894"/>
          <cell r="E5894"/>
          <cell r="F5894"/>
          <cell r="G5894"/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U5894"/>
          <cell r="V5894"/>
          <cell r="W5894"/>
          <cell r="X5894"/>
          <cell r="Y5894" t="str">
            <v xml:space="preserve"> </v>
          </cell>
        </row>
        <row r="5895">
          <cell r="C5895"/>
          <cell r="D5895"/>
          <cell r="E5895"/>
          <cell r="F5895"/>
          <cell r="G5895"/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U5895"/>
          <cell r="V5895"/>
          <cell r="W5895"/>
          <cell r="X5895"/>
          <cell r="Y5895" t="str">
            <v xml:space="preserve"> </v>
          </cell>
        </row>
        <row r="5896">
          <cell r="C5896"/>
          <cell r="D5896"/>
          <cell r="E5896"/>
          <cell r="F5896"/>
          <cell r="G5896"/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U5896"/>
          <cell r="V5896"/>
          <cell r="W5896"/>
          <cell r="X5896"/>
          <cell r="Y5896" t="str">
            <v xml:space="preserve"> </v>
          </cell>
        </row>
        <row r="5897">
          <cell r="C5897"/>
          <cell r="D5897"/>
          <cell r="E5897"/>
          <cell r="F5897"/>
          <cell r="G5897"/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U5897"/>
          <cell r="V5897"/>
          <cell r="W5897"/>
          <cell r="X5897"/>
          <cell r="Y5897" t="str">
            <v xml:space="preserve"> </v>
          </cell>
        </row>
        <row r="5898">
          <cell r="C5898"/>
          <cell r="D5898"/>
          <cell r="E5898"/>
          <cell r="F5898"/>
          <cell r="G5898"/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U5898"/>
          <cell r="V5898"/>
          <cell r="W5898"/>
          <cell r="X5898"/>
          <cell r="Y5898" t="str">
            <v xml:space="preserve"> </v>
          </cell>
        </row>
        <row r="5899">
          <cell r="C5899"/>
          <cell r="D5899"/>
          <cell r="E5899"/>
          <cell r="F5899"/>
          <cell r="G5899"/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U5899"/>
          <cell r="V5899"/>
          <cell r="W5899"/>
          <cell r="X5899"/>
          <cell r="Y5899" t="str">
            <v xml:space="preserve"> </v>
          </cell>
        </row>
        <row r="5900">
          <cell r="C5900"/>
          <cell r="D5900"/>
          <cell r="E5900"/>
          <cell r="F5900"/>
          <cell r="G5900"/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U5900"/>
          <cell r="V5900"/>
          <cell r="W5900"/>
          <cell r="X5900"/>
          <cell r="Y5900" t="str">
            <v xml:space="preserve"> </v>
          </cell>
        </row>
        <row r="5901">
          <cell r="C5901"/>
          <cell r="D5901"/>
          <cell r="E5901"/>
          <cell r="F5901"/>
          <cell r="G5901"/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U5901"/>
          <cell r="V5901"/>
          <cell r="W5901"/>
          <cell r="X5901"/>
          <cell r="Y5901" t="str">
            <v xml:space="preserve"> </v>
          </cell>
        </row>
        <row r="5902">
          <cell r="C5902"/>
          <cell r="D5902"/>
          <cell r="E5902"/>
          <cell r="F5902"/>
          <cell r="G5902"/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U5902"/>
          <cell r="V5902"/>
          <cell r="W5902"/>
          <cell r="X5902"/>
          <cell r="Y5902" t="str">
            <v xml:space="preserve"> </v>
          </cell>
        </row>
        <row r="5903">
          <cell r="C5903"/>
          <cell r="D5903"/>
          <cell r="E5903"/>
          <cell r="F5903"/>
          <cell r="G5903"/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U5903"/>
          <cell r="V5903"/>
          <cell r="W5903"/>
          <cell r="X5903"/>
          <cell r="Y5903" t="str">
            <v xml:space="preserve"> </v>
          </cell>
        </row>
        <row r="5904">
          <cell r="C5904"/>
          <cell r="D5904"/>
          <cell r="E5904"/>
          <cell r="F5904"/>
          <cell r="G5904"/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U5904"/>
          <cell r="V5904"/>
          <cell r="W5904"/>
          <cell r="X5904"/>
          <cell r="Y5904" t="str">
            <v xml:space="preserve"> </v>
          </cell>
        </row>
        <row r="5905">
          <cell r="C5905"/>
          <cell r="D5905"/>
          <cell r="E5905"/>
          <cell r="F5905"/>
          <cell r="G5905"/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U5905"/>
          <cell r="V5905"/>
          <cell r="W5905"/>
          <cell r="X5905"/>
          <cell r="Y5905" t="str">
            <v xml:space="preserve"> </v>
          </cell>
        </row>
        <row r="5906">
          <cell r="C5906"/>
          <cell r="D5906"/>
          <cell r="E5906"/>
          <cell r="F5906"/>
          <cell r="G5906"/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U5906"/>
          <cell r="V5906"/>
          <cell r="W5906"/>
          <cell r="X5906"/>
          <cell r="Y5906" t="str">
            <v xml:space="preserve"> </v>
          </cell>
        </row>
        <row r="5907">
          <cell r="C5907"/>
          <cell r="D5907"/>
          <cell r="E5907"/>
          <cell r="F5907"/>
          <cell r="G5907"/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U5907"/>
          <cell r="V5907"/>
          <cell r="W5907"/>
          <cell r="X5907"/>
          <cell r="Y5907" t="str">
            <v xml:space="preserve"> </v>
          </cell>
        </row>
        <row r="5908">
          <cell r="C5908"/>
          <cell r="D5908"/>
          <cell r="E5908"/>
          <cell r="F5908"/>
          <cell r="G5908"/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/>
          <cell r="Y5908" t="str">
            <v xml:space="preserve"> </v>
          </cell>
        </row>
        <row r="5909">
          <cell r="C5909"/>
          <cell r="D5909"/>
          <cell r="E5909"/>
          <cell r="F5909"/>
          <cell r="G5909"/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U5909"/>
          <cell r="V5909"/>
          <cell r="W5909"/>
          <cell r="X5909"/>
          <cell r="Y5909" t="str">
            <v xml:space="preserve"> </v>
          </cell>
        </row>
        <row r="5910">
          <cell r="C5910"/>
          <cell r="D5910"/>
          <cell r="E5910"/>
          <cell r="F5910"/>
          <cell r="G5910"/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U5910"/>
          <cell r="V5910"/>
          <cell r="W5910"/>
          <cell r="X5910"/>
          <cell r="Y5910" t="str">
            <v xml:space="preserve"> </v>
          </cell>
        </row>
        <row r="5911">
          <cell r="C5911"/>
          <cell r="D5911"/>
          <cell r="E5911"/>
          <cell r="F5911"/>
          <cell r="G5911"/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U5911"/>
          <cell r="V5911"/>
          <cell r="W5911"/>
          <cell r="X5911"/>
          <cell r="Y5911" t="str">
            <v xml:space="preserve"> </v>
          </cell>
        </row>
        <row r="5912">
          <cell r="C5912"/>
          <cell r="D5912"/>
          <cell r="E5912"/>
          <cell r="F5912"/>
          <cell r="G5912"/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U5912"/>
          <cell r="V5912"/>
          <cell r="W5912"/>
          <cell r="X5912"/>
          <cell r="Y5912" t="str">
            <v xml:space="preserve"> </v>
          </cell>
        </row>
        <row r="5913">
          <cell r="C5913"/>
          <cell r="D5913"/>
          <cell r="E5913"/>
          <cell r="F5913"/>
          <cell r="G5913"/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U5913"/>
          <cell r="V5913"/>
          <cell r="W5913"/>
          <cell r="X5913"/>
          <cell r="Y5913" t="str">
            <v xml:space="preserve"> </v>
          </cell>
        </row>
        <row r="5914">
          <cell r="C5914"/>
          <cell r="D5914"/>
          <cell r="E5914"/>
          <cell r="F5914"/>
          <cell r="G5914"/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U5914"/>
          <cell r="V5914"/>
          <cell r="W5914"/>
          <cell r="X5914"/>
          <cell r="Y5914" t="str">
            <v xml:space="preserve"> </v>
          </cell>
        </row>
        <row r="5915">
          <cell r="C5915"/>
          <cell r="D5915"/>
          <cell r="E5915"/>
          <cell r="F5915"/>
          <cell r="G5915"/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U5915"/>
          <cell r="V5915"/>
          <cell r="W5915"/>
          <cell r="X5915"/>
          <cell r="Y5915" t="str">
            <v xml:space="preserve"> </v>
          </cell>
        </row>
        <row r="5916">
          <cell r="C5916"/>
          <cell r="D5916"/>
          <cell r="E5916"/>
          <cell r="F5916"/>
          <cell r="G5916"/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U5916"/>
          <cell r="V5916"/>
          <cell r="W5916"/>
          <cell r="X5916"/>
          <cell r="Y5916" t="str">
            <v xml:space="preserve"> </v>
          </cell>
        </row>
        <row r="5917">
          <cell r="C5917"/>
          <cell r="D5917"/>
          <cell r="E5917"/>
          <cell r="F5917"/>
          <cell r="G5917"/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U5917"/>
          <cell r="V5917"/>
          <cell r="W5917"/>
          <cell r="X5917"/>
          <cell r="Y5917" t="str">
            <v xml:space="preserve"> </v>
          </cell>
        </row>
        <row r="5918">
          <cell r="C5918"/>
          <cell r="D5918"/>
          <cell r="E5918"/>
          <cell r="F5918"/>
          <cell r="G5918"/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U5918"/>
          <cell r="V5918"/>
          <cell r="W5918"/>
          <cell r="X5918"/>
          <cell r="Y5918" t="str">
            <v xml:space="preserve"> </v>
          </cell>
        </row>
        <row r="5919">
          <cell r="C5919"/>
          <cell r="D5919"/>
          <cell r="E5919"/>
          <cell r="F5919"/>
          <cell r="G5919"/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U5919"/>
          <cell r="V5919"/>
          <cell r="W5919"/>
          <cell r="X5919"/>
          <cell r="Y5919" t="str">
            <v xml:space="preserve"> </v>
          </cell>
        </row>
        <row r="5920">
          <cell r="C5920"/>
          <cell r="D5920"/>
          <cell r="E5920"/>
          <cell r="F5920"/>
          <cell r="G5920"/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U5920"/>
          <cell r="V5920"/>
          <cell r="W5920"/>
          <cell r="X5920"/>
          <cell r="Y5920" t="str">
            <v xml:space="preserve"> </v>
          </cell>
        </row>
        <row r="5921">
          <cell r="C5921"/>
          <cell r="D5921"/>
          <cell r="E5921"/>
          <cell r="F5921"/>
          <cell r="G5921"/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U5921"/>
          <cell r="V5921"/>
          <cell r="W5921"/>
          <cell r="X5921"/>
          <cell r="Y5921" t="str">
            <v xml:space="preserve"> </v>
          </cell>
        </row>
        <row r="5922">
          <cell r="C5922"/>
          <cell r="D5922"/>
          <cell r="E5922"/>
          <cell r="F5922"/>
          <cell r="G5922"/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U5922"/>
          <cell r="V5922"/>
          <cell r="W5922"/>
          <cell r="X5922"/>
          <cell r="Y5922" t="str">
            <v xml:space="preserve"> </v>
          </cell>
        </row>
        <row r="5923">
          <cell r="C5923"/>
          <cell r="D5923"/>
          <cell r="E5923"/>
          <cell r="F5923"/>
          <cell r="G5923"/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U5923"/>
          <cell r="V5923"/>
          <cell r="W5923"/>
          <cell r="X5923"/>
          <cell r="Y5923" t="str">
            <v xml:space="preserve"> </v>
          </cell>
        </row>
        <row r="5924">
          <cell r="C5924"/>
          <cell r="D5924"/>
          <cell r="E5924"/>
          <cell r="F5924"/>
          <cell r="G5924"/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U5924"/>
          <cell r="V5924"/>
          <cell r="W5924"/>
          <cell r="X5924"/>
          <cell r="Y5924" t="str">
            <v xml:space="preserve"> </v>
          </cell>
        </row>
        <row r="5925">
          <cell r="C5925"/>
          <cell r="D5925"/>
          <cell r="E5925"/>
          <cell r="F5925"/>
          <cell r="G5925"/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U5925"/>
          <cell r="V5925"/>
          <cell r="W5925"/>
          <cell r="X5925"/>
          <cell r="Y5925" t="str">
            <v xml:space="preserve"> </v>
          </cell>
        </row>
        <row r="5926">
          <cell r="C5926"/>
          <cell r="D5926"/>
          <cell r="E5926"/>
          <cell r="F5926"/>
          <cell r="G5926"/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U5926"/>
          <cell r="V5926"/>
          <cell r="W5926"/>
          <cell r="X5926"/>
          <cell r="Y5926" t="str">
            <v xml:space="preserve"> </v>
          </cell>
        </row>
        <row r="5927">
          <cell r="C5927"/>
          <cell r="D5927"/>
          <cell r="E5927"/>
          <cell r="F5927"/>
          <cell r="G5927"/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U5927"/>
          <cell r="V5927"/>
          <cell r="W5927"/>
          <cell r="X5927"/>
          <cell r="Y5927" t="str">
            <v xml:space="preserve"> </v>
          </cell>
        </row>
        <row r="5928">
          <cell r="C5928"/>
          <cell r="D5928"/>
          <cell r="E5928"/>
          <cell r="F5928"/>
          <cell r="G5928"/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U5928"/>
          <cell r="V5928"/>
          <cell r="W5928"/>
          <cell r="X5928"/>
          <cell r="Y5928" t="str">
            <v xml:space="preserve"> </v>
          </cell>
        </row>
        <row r="5929">
          <cell r="C5929"/>
          <cell r="D5929"/>
          <cell r="E5929"/>
          <cell r="F5929"/>
          <cell r="G5929"/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U5929"/>
          <cell r="V5929"/>
          <cell r="W5929"/>
          <cell r="X5929"/>
          <cell r="Y5929" t="str">
            <v xml:space="preserve"> </v>
          </cell>
        </row>
        <row r="5930">
          <cell r="C5930"/>
          <cell r="D5930"/>
          <cell r="E5930"/>
          <cell r="F5930"/>
          <cell r="G5930"/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U5930"/>
          <cell r="V5930"/>
          <cell r="W5930"/>
          <cell r="X5930"/>
          <cell r="Y5930" t="str">
            <v xml:space="preserve"> </v>
          </cell>
        </row>
        <row r="5931">
          <cell r="C5931"/>
          <cell r="D5931"/>
          <cell r="E5931"/>
          <cell r="F5931"/>
          <cell r="G5931"/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U5931"/>
          <cell r="V5931"/>
          <cell r="W5931"/>
          <cell r="X5931"/>
          <cell r="Y5931" t="str">
            <v xml:space="preserve"> </v>
          </cell>
        </row>
        <row r="5932">
          <cell r="C5932"/>
          <cell r="D5932"/>
          <cell r="E5932"/>
          <cell r="F5932"/>
          <cell r="G5932"/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U5932"/>
          <cell r="V5932"/>
          <cell r="W5932"/>
          <cell r="X5932"/>
          <cell r="Y5932" t="str">
            <v xml:space="preserve"> </v>
          </cell>
        </row>
        <row r="5933">
          <cell r="C5933"/>
          <cell r="D5933"/>
          <cell r="E5933"/>
          <cell r="F5933"/>
          <cell r="G5933"/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U5933"/>
          <cell r="V5933"/>
          <cell r="W5933"/>
          <cell r="X5933"/>
          <cell r="Y5933" t="str">
            <v xml:space="preserve"> </v>
          </cell>
        </row>
        <row r="5934">
          <cell r="C5934"/>
          <cell r="D5934"/>
          <cell r="E5934"/>
          <cell r="F5934"/>
          <cell r="G5934"/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U5934"/>
          <cell r="V5934"/>
          <cell r="W5934"/>
          <cell r="X5934"/>
          <cell r="Y5934" t="str">
            <v xml:space="preserve"> </v>
          </cell>
        </row>
        <row r="5935">
          <cell r="C5935"/>
          <cell r="D5935"/>
          <cell r="E5935"/>
          <cell r="F5935"/>
          <cell r="G5935"/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U5935"/>
          <cell r="V5935"/>
          <cell r="W5935"/>
          <cell r="X5935"/>
          <cell r="Y5935" t="str">
            <v xml:space="preserve"> </v>
          </cell>
        </row>
        <row r="5936">
          <cell r="C5936"/>
          <cell r="D5936"/>
          <cell r="E5936"/>
          <cell r="F5936"/>
          <cell r="G5936"/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U5936"/>
          <cell r="V5936"/>
          <cell r="W5936"/>
          <cell r="X5936"/>
          <cell r="Y5936" t="str">
            <v xml:space="preserve"> </v>
          </cell>
        </row>
        <row r="5937">
          <cell r="C5937"/>
          <cell r="D5937"/>
          <cell r="E5937"/>
          <cell r="F5937"/>
          <cell r="G5937"/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U5937"/>
          <cell r="V5937"/>
          <cell r="W5937"/>
          <cell r="X5937"/>
          <cell r="Y5937" t="str">
            <v xml:space="preserve"> </v>
          </cell>
        </row>
        <row r="5938">
          <cell r="C5938"/>
          <cell r="D5938"/>
          <cell r="E5938"/>
          <cell r="F5938"/>
          <cell r="G5938"/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U5938"/>
          <cell r="V5938"/>
          <cell r="W5938"/>
          <cell r="X5938"/>
          <cell r="Y5938" t="str">
            <v xml:space="preserve"> </v>
          </cell>
        </row>
        <row r="5939">
          <cell r="C5939"/>
          <cell r="D5939"/>
          <cell r="E5939"/>
          <cell r="F5939"/>
          <cell r="G5939"/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U5939"/>
          <cell r="V5939"/>
          <cell r="W5939"/>
          <cell r="X5939"/>
          <cell r="Y5939" t="str">
            <v xml:space="preserve"> </v>
          </cell>
        </row>
        <row r="5940">
          <cell r="C5940"/>
          <cell r="D5940"/>
          <cell r="E5940"/>
          <cell r="F5940"/>
          <cell r="G5940"/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U5940"/>
          <cell r="V5940"/>
          <cell r="W5940"/>
          <cell r="X5940"/>
          <cell r="Y5940" t="str">
            <v xml:space="preserve"> </v>
          </cell>
        </row>
        <row r="5941">
          <cell r="C5941"/>
          <cell r="D5941"/>
          <cell r="E5941"/>
          <cell r="F5941"/>
          <cell r="G5941"/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U5941"/>
          <cell r="V5941"/>
          <cell r="W5941"/>
          <cell r="X5941"/>
          <cell r="Y5941" t="str">
            <v xml:space="preserve"> </v>
          </cell>
        </row>
        <row r="5942">
          <cell r="C5942"/>
          <cell r="D5942"/>
          <cell r="E5942"/>
          <cell r="F5942"/>
          <cell r="G5942"/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U5942"/>
          <cell r="V5942"/>
          <cell r="W5942"/>
          <cell r="X5942"/>
          <cell r="Y5942" t="str">
            <v xml:space="preserve"> </v>
          </cell>
        </row>
        <row r="5943">
          <cell r="C5943"/>
          <cell r="D5943"/>
          <cell r="E5943"/>
          <cell r="F5943"/>
          <cell r="G5943"/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U5943"/>
          <cell r="V5943"/>
          <cell r="W5943"/>
          <cell r="X5943"/>
          <cell r="Y5943" t="str">
            <v xml:space="preserve"> </v>
          </cell>
        </row>
        <row r="5944">
          <cell r="C5944"/>
          <cell r="D5944"/>
          <cell r="E5944"/>
          <cell r="F5944"/>
          <cell r="G5944"/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U5944"/>
          <cell r="V5944"/>
          <cell r="W5944"/>
          <cell r="X5944"/>
          <cell r="Y5944" t="str">
            <v xml:space="preserve"> </v>
          </cell>
        </row>
        <row r="5945">
          <cell r="C5945"/>
          <cell r="D5945"/>
          <cell r="E5945"/>
          <cell r="F5945"/>
          <cell r="G5945"/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U5945"/>
          <cell r="V5945"/>
          <cell r="W5945"/>
          <cell r="X5945"/>
          <cell r="Y5945" t="str">
            <v xml:space="preserve"> </v>
          </cell>
        </row>
        <row r="5946">
          <cell r="C5946"/>
          <cell r="D5946"/>
          <cell r="E5946"/>
          <cell r="F5946"/>
          <cell r="G5946"/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U5946"/>
          <cell r="V5946"/>
          <cell r="W5946"/>
          <cell r="X5946"/>
          <cell r="Y5946" t="str">
            <v xml:space="preserve"> </v>
          </cell>
        </row>
        <row r="5947">
          <cell r="C5947"/>
          <cell r="D5947"/>
          <cell r="E5947"/>
          <cell r="F5947"/>
          <cell r="G5947"/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U5947"/>
          <cell r="V5947"/>
          <cell r="W5947"/>
          <cell r="X5947"/>
          <cell r="Y5947" t="str">
            <v xml:space="preserve"> </v>
          </cell>
        </row>
        <row r="5948">
          <cell r="C5948"/>
          <cell r="D5948"/>
          <cell r="E5948"/>
          <cell r="F5948"/>
          <cell r="G5948"/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U5948"/>
          <cell r="V5948"/>
          <cell r="W5948"/>
          <cell r="X5948"/>
          <cell r="Y5948" t="str">
            <v xml:space="preserve"> </v>
          </cell>
        </row>
        <row r="5949">
          <cell r="C5949"/>
          <cell r="D5949"/>
          <cell r="E5949"/>
          <cell r="F5949"/>
          <cell r="G5949"/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U5949"/>
          <cell r="V5949"/>
          <cell r="W5949"/>
          <cell r="X5949"/>
          <cell r="Y5949" t="str">
            <v xml:space="preserve"> </v>
          </cell>
        </row>
        <row r="5950">
          <cell r="C5950"/>
          <cell r="D5950"/>
          <cell r="E5950"/>
          <cell r="F5950"/>
          <cell r="G5950"/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U5950"/>
          <cell r="V5950"/>
          <cell r="W5950"/>
          <cell r="X5950"/>
          <cell r="Y5950" t="str">
            <v xml:space="preserve"> </v>
          </cell>
        </row>
        <row r="5951">
          <cell r="C5951"/>
          <cell r="D5951"/>
          <cell r="E5951"/>
          <cell r="F5951"/>
          <cell r="G5951"/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U5951"/>
          <cell r="V5951"/>
          <cell r="W5951"/>
          <cell r="X5951"/>
          <cell r="Y5951" t="str">
            <v xml:space="preserve"> </v>
          </cell>
        </row>
        <row r="5952">
          <cell r="C5952"/>
          <cell r="D5952"/>
          <cell r="E5952"/>
          <cell r="F5952"/>
          <cell r="G5952"/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U5952"/>
          <cell r="V5952"/>
          <cell r="W5952"/>
          <cell r="X5952"/>
          <cell r="Y5952" t="str">
            <v xml:space="preserve"> </v>
          </cell>
        </row>
        <row r="5953">
          <cell r="C5953"/>
          <cell r="D5953"/>
          <cell r="E5953"/>
          <cell r="F5953"/>
          <cell r="G5953"/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U5953"/>
          <cell r="V5953"/>
          <cell r="W5953"/>
          <cell r="X5953"/>
          <cell r="Y5953" t="str">
            <v xml:space="preserve"> </v>
          </cell>
        </row>
        <row r="5954">
          <cell r="C5954"/>
          <cell r="D5954"/>
          <cell r="E5954"/>
          <cell r="F5954"/>
          <cell r="G5954"/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U5954"/>
          <cell r="V5954"/>
          <cell r="W5954"/>
          <cell r="X5954"/>
          <cell r="Y5954" t="str">
            <v xml:space="preserve"> </v>
          </cell>
        </row>
        <row r="5955">
          <cell r="C5955"/>
          <cell r="D5955"/>
          <cell r="E5955"/>
          <cell r="F5955"/>
          <cell r="G5955"/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U5955"/>
          <cell r="V5955"/>
          <cell r="W5955"/>
          <cell r="X5955"/>
          <cell r="Y5955" t="str">
            <v xml:space="preserve"> </v>
          </cell>
        </row>
        <row r="5956">
          <cell r="C5956"/>
          <cell r="D5956"/>
          <cell r="E5956"/>
          <cell r="F5956"/>
          <cell r="G5956"/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U5956"/>
          <cell r="V5956"/>
          <cell r="W5956"/>
          <cell r="X5956"/>
          <cell r="Y5956" t="str">
            <v xml:space="preserve"> </v>
          </cell>
        </row>
        <row r="5957">
          <cell r="C5957"/>
          <cell r="D5957"/>
          <cell r="E5957"/>
          <cell r="F5957"/>
          <cell r="G5957"/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U5957"/>
          <cell r="V5957"/>
          <cell r="W5957"/>
          <cell r="X5957"/>
          <cell r="Y5957" t="str">
            <v xml:space="preserve"> </v>
          </cell>
        </row>
        <row r="5958">
          <cell r="C5958"/>
          <cell r="D5958"/>
          <cell r="E5958"/>
          <cell r="F5958"/>
          <cell r="G5958"/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U5958"/>
          <cell r="V5958"/>
          <cell r="W5958"/>
          <cell r="X5958"/>
          <cell r="Y5958" t="str">
            <v xml:space="preserve"> </v>
          </cell>
        </row>
        <row r="5959">
          <cell r="C5959"/>
          <cell r="D5959"/>
          <cell r="E5959"/>
          <cell r="F5959"/>
          <cell r="G5959"/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U5959"/>
          <cell r="V5959"/>
          <cell r="W5959"/>
          <cell r="X5959"/>
          <cell r="Y5959" t="str">
            <v xml:space="preserve"> </v>
          </cell>
        </row>
        <row r="5960">
          <cell r="C5960"/>
          <cell r="D5960"/>
          <cell r="E5960"/>
          <cell r="F5960"/>
          <cell r="G5960"/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U5960"/>
          <cell r="V5960"/>
          <cell r="W5960"/>
          <cell r="X5960"/>
          <cell r="Y5960" t="str">
            <v xml:space="preserve"> </v>
          </cell>
        </row>
        <row r="5961">
          <cell r="C5961"/>
          <cell r="D5961"/>
          <cell r="E5961"/>
          <cell r="F5961"/>
          <cell r="G5961"/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U5961"/>
          <cell r="V5961"/>
          <cell r="W5961"/>
          <cell r="X5961"/>
          <cell r="Y5961" t="str">
            <v xml:space="preserve"> </v>
          </cell>
        </row>
        <row r="5962">
          <cell r="C5962"/>
          <cell r="D5962"/>
          <cell r="E5962"/>
          <cell r="F5962"/>
          <cell r="G5962"/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U5962"/>
          <cell r="V5962"/>
          <cell r="W5962"/>
          <cell r="X5962"/>
          <cell r="Y5962" t="str">
            <v xml:space="preserve"> </v>
          </cell>
        </row>
        <row r="5963">
          <cell r="C5963"/>
          <cell r="D5963"/>
          <cell r="E5963"/>
          <cell r="F5963"/>
          <cell r="G5963"/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U5963"/>
          <cell r="V5963"/>
          <cell r="W5963"/>
          <cell r="X5963"/>
          <cell r="Y5963" t="str">
            <v xml:space="preserve"> </v>
          </cell>
        </row>
        <row r="5964">
          <cell r="C5964"/>
          <cell r="D5964"/>
          <cell r="E5964"/>
          <cell r="F5964"/>
          <cell r="G5964"/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U5964"/>
          <cell r="V5964"/>
          <cell r="W5964"/>
          <cell r="X5964"/>
          <cell r="Y5964" t="str">
            <v xml:space="preserve"> </v>
          </cell>
        </row>
        <row r="5965">
          <cell r="C5965"/>
          <cell r="D5965"/>
          <cell r="E5965"/>
          <cell r="F5965"/>
          <cell r="G5965"/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U5965"/>
          <cell r="V5965"/>
          <cell r="W5965"/>
          <cell r="X5965"/>
          <cell r="Y5965" t="str">
            <v xml:space="preserve"> </v>
          </cell>
        </row>
        <row r="5966">
          <cell r="C5966"/>
          <cell r="D5966"/>
          <cell r="E5966"/>
          <cell r="F5966"/>
          <cell r="G5966"/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U5966"/>
          <cell r="V5966"/>
          <cell r="W5966"/>
          <cell r="X5966"/>
          <cell r="Y5966" t="str">
            <v xml:space="preserve"> </v>
          </cell>
        </row>
        <row r="5967">
          <cell r="C5967"/>
          <cell r="D5967"/>
          <cell r="E5967"/>
          <cell r="F5967"/>
          <cell r="G5967"/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U5967"/>
          <cell r="V5967"/>
          <cell r="W5967"/>
          <cell r="X5967"/>
          <cell r="Y5967" t="str">
            <v xml:space="preserve"> </v>
          </cell>
        </row>
        <row r="5968">
          <cell r="C5968"/>
          <cell r="D5968"/>
          <cell r="E5968"/>
          <cell r="F5968"/>
          <cell r="G5968"/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U5968"/>
          <cell r="V5968"/>
          <cell r="W5968"/>
          <cell r="X5968"/>
          <cell r="Y5968" t="str">
            <v xml:space="preserve"> </v>
          </cell>
        </row>
        <row r="5969">
          <cell r="C5969"/>
          <cell r="D5969"/>
          <cell r="E5969"/>
          <cell r="F5969"/>
          <cell r="G5969"/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U5969"/>
          <cell r="V5969"/>
          <cell r="W5969"/>
          <cell r="X5969"/>
          <cell r="Y5969" t="str">
            <v xml:space="preserve"> </v>
          </cell>
        </row>
        <row r="5970">
          <cell r="C5970"/>
          <cell r="D5970"/>
          <cell r="E5970"/>
          <cell r="F5970"/>
          <cell r="G5970"/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U5970"/>
          <cell r="V5970"/>
          <cell r="W5970"/>
          <cell r="X5970"/>
          <cell r="Y5970" t="str">
            <v xml:space="preserve"> </v>
          </cell>
        </row>
        <row r="5971">
          <cell r="C5971"/>
          <cell r="D5971"/>
          <cell r="E5971"/>
          <cell r="F5971"/>
          <cell r="G5971"/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U5971"/>
          <cell r="V5971"/>
          <cell r="W5971"/>
          <cell r="X5971"/>
          <cell r="Y5971" t="str">
            <v xml:space="preserve"> </v>
          </cell>
        </row>
        <row r="5972">
          <cell r="C5972"/>
          <cell r="D5972"/>
          <cell r="E5972"/>
          <cell r="F5972"/>
          <cell r="G5972"/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U5972"/>
          <cell r="V5972"/>
          <cell r="W5972"/>
          <cell r="X5972"/>
          <cell r="Y5972" t="str">
            <v xml:space="preserve"> </v>
          </cell>
        </row>
        <row r="5973">
          <cell r="C5973"/>
          <cell r="D5973"/>
          <cell r="E5973"/>
          <cell r="F5973"/>
          <cell r="G5973"/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U5973"/>
          <cell r="V5973"/>
          <cell r="W5973"/>
          <cell r="X5973"/>
          <cell r="Y5973" t="str">
            <v xml:space="preserve"> </v>
          </cell>
        </row>
        <row r="5974">
          <cell r="C5974"/>
          <cell r="D5974"/>
          <cell r="E5974"/>
          <cell r="F5974"/>
          <cell r="G5974"/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U5974"/>
          <cell r="V5974"/>
          <cell r="W5974"/>
          <cell r="X5974"/>
          <cell r="Y5974" t="str">
            <v xml:space="preserve"> </v>
          </cell>
        </row>
        <row r="5975">
          <cell r="C5975"/>
          <cell r="D5975"/>
          <cell r="E5975"/>
          <cell r="F5975"/>
          <cell r="G5975"/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U5975"/>
          <cell r="V5975"/>
          <cell r="W5975"/>
          <cell r="X5975"/>
          <cell r="Y5975" t="str">
            <v xml:space="preserve"> </v>
          </cell>
        </row>
        <row r="5976">
          <cell r="C5976"/>
          <cell r="D5976"/>
          <cell r="E5976"/>
          <cell r="F5976"/>
          <cell r="G5976"/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U5976"/>
          <cell r="V5976"/>
          <cell r="W5976"/>
          <cell r="X5976"/>
          <cell r="Y5976" t="str">
            <v xml:space="preserve"> </v>
          </cell>
        </row>
        <row r="5977">
          <cell r="C5977"/>
          <cell r="D5977"/>
          <cell r="E5977"/>
          <cell r="F5977"/>
          <cell r="G5977"/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U5977"/>
          <cell r="V5977"/>
          <cell r="W5977"/>
          <cell r="X5977"/>
          <cell r="Y5977" t="str">
            <v xml:space="preserve"> </v>
          </cell>
        </row>
        <row r="5978">
          <cell r="C5978"/>
          <cell r="D5978"/>
          <cell r="E5978"/>
          <cell r="F5978"/>
          <cell r="G5978"/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U5978"/>
          <cell r="V5978"/>
          <cell r="W5978"/>
          <cell r="X5978"/>
          <cell r="Y5978" t="str">
            <v xml:space="preserve"> </v>
          </cell>
        </row>
        <row r="5979">
          <cell r="C5979"/>
          <cell r="D5979"/>
          <cell r="E5979"/>
          <cell r="F5979"/>
          <cell r="G5979"/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U5979"/>
          <cell r="V5979"/>
          <cell r="W5979"/>
          <cell r="X5979"/>
          <cell r="Y5979" t="str">
            <v xml:space="preserve"> </v>
          </cell>
        </row>
        <row r="5980">
          <cell r="C5980"/>
          <cell r="D5980"/>
          <cell r="E5980"/>
          <cell r="F5980"/>
          <cell r="G5980"/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U5980"/>
          <cell r="V5980"/>
          <cell r="W5980"/>
          <cell r="X5980"/>
          <cell r="Y5980" t="str">
            <v xml:space="preserve"> </v>
          </cell>
        </row>
        <row r="5981">
          <cell r="C5981"/>
          <cell r="D5981"/>
          <cell r="E5981"/>
          <cell r="F5981"/>
          <cell r="G5981"/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U5981"/>
          <cell r="V5981"/>
          <cell r="W5981"/>
          <cell r="X5981"/>
          <cell r="Y5981" t="str">
            <v xml:space="preserve"> </v>
          </cell>
        </row>
        <row r="5982">
          <cell r="C5982"/>
          <cell r="D5982"/>
          <cell r="E5982"/>
          <cell r="F5982"/>
          <cell r="G5982"/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U5982"/>
          <cell r="V5982"/>
          <cell r="W5982"/>
          <cell r="X5982"/>
          <cell r="Y5982" t="str">
            <v xml:space="preserve"> </v>
          </cell>
        </row>
        <row r="5983">
          <cell r="C5983"/>
          <cell r="D5983"/>
          <cell r="E5983"/>
          <cell r="F5983"/>
          <cell r="G5983"/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U5983"/>
          <cell r="V5983"/>
          <cell r="W5983"/>
          <cell r="X5983"/>
          <cell r="Y5983" t="str">
            <v xml:space="preserve"> </v>
          </cell>
        </row>
        <row r="5984">
          <cell r="C5984"/>
          <cell r="D5984"/>
          <cell r="E5984"/>
          <cell r="F5984"/>
          <cell r="G5984"/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U5984"/>
          <cell r="V5984"/>
          <cell r="W5984"/>
          <cell r="X5984"/>
          <cell r="Y5984" t="str">
            <v xml:space="preserve"> </v>
          </cell>
        </row>
        <row r="5985">
          <cell r="C5985"/>
          <cell r="D5985"/>
          <cell r="E5985"/>
          <cell r="F5985"/>
          <cell r="G5985"/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U5985"/>
          <cell r="V5985"/>
          <cell r="W5985"/>
          <cell r="X5985"/>
          <cell r="Y5985" t="str">
            <v xml:space="preserve"> </v>
          </cell>
        </row>
        <row r="5986">
          <cell r="C5986"/>
          <cell r="D5986"/>
          <cell r="E5986"/>
          <cell r="F5986"/>
          <cell r="G5986"/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U5986"/>
          <cell r="V5986"/>
          <cell r="W5986"/>
          <cell r="X5986"/>
          <cell r="Y5986" t="str">
            <v xml:space="preserve"> </v>
          </cell>
        </row>
        <row r="5987">
          <cell r="C5987"/>
          <cell r="D5987"/>
          <cell r="E5987"/>
          <cell r="F5987"/>
          <cell r="G5987"/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U5987"/>
          <cell r="V5987"/>
          <cell r="W5987"/>
          <cell r="X5987"/>
          <cell r="Y5987" t="str">
            <v xml:space="preserve"> </v>
          </cell>
        </row>
        <row r="5988">
          <cell r="C5988"/>
          <cell r="D5988"/>
          <cell r="E5988"/>
          <cell r="F5988"/>
          <cell r="G5988"/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U5988"/>
          <cell r="V5988"/>
          <cell r="W5988"/>
          <cell r="X5988"/>
          <cell r="Y5988" t="str">
            <v xml:space="preserve"> </v>
          </cell>
        </row>
        <row r="5989">
          <cell r="C5989"/>
          <cell r="D5989"/>
          <cell r="E5989"/>
          <cell r="F5989"/>
          <cell r="G5989"/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U5989"/>
          <cell r="V5989"/>
          <cell r="W5989"/>
          <cell r="X5989"/>
          <cell r="Y5989" t="str">
            <v xml:space="preserve"> </v>
          </cell>
        </row>
        <row r="5990">
          <cell r="C5990"/>
          <cell r="D5990"/>
          <cell r="E5990"/>
          <cell r="F5990"/>
          <cell r="G5990"/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U5990"/>
          <cell r="V5990"/>
          <cell r="W5990"/>
          <cell r="X5990"/>
          <cell r="Y5990" t="str">
            <v xml:space="preserve"> </v>
          </cell>
        </row>
        <row r="5991">
          <cell r="C5991"/>
          <cell r="D5991"/>
          <cell r="E5991"/>
          <cell r="F5991"/>
          <cell r="G5991"/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U5991"/>
          <cell r="V5991"/>
          <cell r="W5991"/>
          <cell r="X5991"/>
          <cell r="Y5991" t="str">
            <v xml:space="preserve"> </v>
          </cell>
        </row>
        <row r="5992">
          <cell r="C5992"/>
          <cell r="D5992"/>
          <cell r="E5992"/>
          <cell r="F5992"/>
          <cell r="G5992"/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U5992"/>
          <cell r="V5992"/>
          <cell r="W5992"/>
          <cell r="X5992"/>
          <cell r="Y5992" t="str">
            <v xml:space="preserve"> </v>
          </cell>
        </row>
        <row r="5993">
          <cell r="C5993"/>
          <cell r="D5993"/>
          <cell r="E5993"/>
          <cell r="F5993"/>
          <cell r="G5993"/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U5993"/>
          <cell r="V5993"/>
          <cell r="W5993"/>
          <cell r="X5993"/>
          <cell r="Y5993" t="str">
            <v xml:space="preserve"> </v>
          </cell>
        </row>
        <row r="5994">
          <cell r="C5994"/>
          <cell r="D5994"/>
          <cell r="E5994"/>
          <cell r="F5994"/>
          <cell r="G5994"/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U5994"/>
          <cell r="V5994"/>
          <cell r="W5994"/>
          <cell r="X5994"/>
          <cell r="Y5994" t="str">
            <v xml:space="preserve"> </v>
          </cell>
        </row>
        <row r="5995">
          <cell r="C5995"/>
          <cell r="D5995"/>
          <cell r="E5995"/>
          <cell r="F5995"/>
          <cell r="G5995"/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U5995"/>
          <cell r="V5995"/>
          <cell r="W5995"/>
          <cell r="X5995"/>
          <cell r="Y5995" t="str">
            <v xml:space="preserve"> </v>
          </cell>
        </row>
        <row r="5996">
          <cell r="C5996"/>
          <cell r="D5996"/>
          <cell r="E5996"/>
          <cell r="F5996"/>
          <cell r="G5996"/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U5996"/>
          <cell r="V5996"/>
          <cell r="W5996"/>
          <cell r="X5996"/>
          <cell r="Y5996" t="str">
            <v xml:space="preserve"> </v>
          </cell>
        </row>
        <row r="5997">
          <cell r="C5997"/>
          <cell r="D5997"/>
          <cell r="E5997"/>
          <cell r="F5997"/>
          <cell r="G5997"/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U5997"/>
          <cell r="V5997"/>
          <cell r="W5997"/>
          <cell r="X5997"/>
          <cell r="Y5997" t="str">
            <v xml:space="preserve"> </v>
          </cell>
        </row>
        <row r="5998">
          <cell r="C5998"/>
          <cell r="D5998"/>
          <cell r="E5998"/>
          <cell r="F5998"/>
          <cell r="G5998"/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U5998"/>
          <cell r="V5998"/>
          <cell r="W5998"/>
          <cell r="X5998"/>
          <cell r="Y5998" t="str">
            <v xml:space="preserve"> </v>
          </cell>
        </row>
        <row r="5999">
          <cell r="C5999"/>
          <cell r="D5999"/>
          <cell r="E5999"/>
          <cell r="F5999"/>
          <cell r="G5999"/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U5999"/>
          <cell r="V5999"/>
          <cell r="W5999"/>
          <cell r="X5999"/>
          <cell r="Y5999" t="str">
            <v xml:space="preserve"> </v>
          </cell>
        </row>
        <row r="6000">
          <cell r="C6000"/>
          <cell r="D6000"/>
          <cell r="E6000"/>
          <cell r="F6000"/>
          <cell r="G6000"/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U6000"/>
          <cell r="V6000"/>
          <cell r="W6000"/>
          <cell r="X6000"/>
          <cell r="Y6000" t="str">
            <v xml:space="preserve"> </v>
          </cell>
        </row>
        <row r="6001">
          <cell r="C6001"/>
          <cell r="D6001"/>
          <cell r="E6001"/>
          <cell r="F6001"/>
          <cell r="G6001"/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U6001"/>
          <cell r="V6001"/>
          <cell r="W6001"/>
          <cell r="X6001"/>
          <cell r="Y6001" t="str">
            <v xml:space="preserve"> </v>
          </cell>
        </row>
        <row r="6002">
          <cell r="C6002"/>
          <cell r="D6002"/>
          <cell r="E6002"/>
          <cell r="F6002"/>
          <cell r="G6002"/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U6002"/>
          <cell r="V6002"/>
          <cell r="W6002"/>
          <cell r="X6002"/>
          <cell r="Y6002" t="str">
            <v xml:space="preserve"> </v>
          </cell>
        </row>
        <row r="6003">
          <cell r="C6003"/>
          <cell r="D6003"/>
          <cell r="E6003"/>
          <cell r="F6003"/>
          <cell r="G6003"/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U6003"/>
          <cell r="V6003"/>
          <cell r="W6003"/>
          <cell r="X6003"/>
          <cell r="Y6003" t="str">
            <v xml:space="preserve"> </v>
          </cell>
        </row>
        <row r="6004">
          <cell r="C6004"/>
          <cell r="D6004"/>
          <cell r="E6004"/>
          <cell r="F6004"/>
          <cell r="G6004"/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U6004"/>
          <cell r="V6004"/>
          <cell r="W6004"/>
          <cell r="X6004"/>
          <cell r="Y6004" t="str">
            <v xml:space="preserve"> </v>
          </cell>
        </row>
        <row r="6005">
          <cell r="C6005"/>
          <cell r="D6005"/>
          <cell r="E6005"/>
          <cell r="F6005"/>
          <cell r="G6005"/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U6005"/>
          <cell r="V6005"/>
          <cell r="W6005"/>
          <cell r="X6005"/>
          <cell r="Y6005" t="str">
            <v xml:space="preserve"> </v>
          </cell>
        </row>
        <row r="6006">
          <cell r="C6006"/>
          <cell r="D6006"/>
          <cell r="E6006"/>
          <cell r="F6006"/>
          <cell r="G6006"/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U6006"/>
          <cell r="V6006"/>
          <cell r="W6006"/>
          <cell r="X6006"/>
          <cell r="Y6006" t="str">
            <v xml:space="preserve"> </v>
          </cell>
        </row>
        <row r="6007">
          <cell r="C6007"/>
          <cell r="D6007"/>
          <cell r="E6007"/>
          <cell r="F6007"/>
          <cell r="G6007"/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U6007"/>
          <cell r="V6007"/>
          <cell r="W6007"/>
          <cell r="X6007"/>
          <cell r="Y6007" t="str">
            <v xml:space="preserve"> </v>
          </cell>
        </row>
        <row r="6008">
          <cell r="C6008"/>
          <cell r="D6008"/>
          <cell r="E6008"/>
          <cell r="F6008"/>
          <cell r="G6008"/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U6008"/>
          <cell r="V6008"/>
          <cell r="W6008"/>
          <cell r="X6008"/>
          <cell r="Y6008" t="str">
            <v xml:space="preserve"> </v>
          </cell>
        </row>
        <row r="6009">
          <cell r="C6009"/>
          <cell r="D6009"/>
          <cell r="E6009"/>
          <cell r="F6009"/>
          <cell r="G6009"/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U6009"/>
          <cell r="V6009"/>
          <cell r="W6009"/>
          <cell r="X6009"/>
          <cell r="Y6009" t="str">
            <v xml:space="preserve"> </v>
          </cell>
        </row>
        <row r="6010">
          <cell r="C6010"/>
          <cell r="D6010"/>
          <cell r="E6010"/>
          <cell r="F6010"/>
          <cell r="G6010"/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U6010"/>
          <cell r="V6010"/>
          <cell r="W6010"/>
          <cell r="X6010"/>
          <cell r="Y6010" t="str">
            <v xml:space="preserve"> </v>
          </cell>
        </row>
        <row r="6011">
          <cell r="C6011"/>
          <cell r="D6011"/>
          <cell r="E6011"/>
          <cell r="F6011"/>
          <cell r="G6011"/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/>
          <cell r="Y6011" t="str">
            <v xml:space="preserve"> </v>
          </cell>
        </row>
        <row r="6012">
          <cell r="C6012"/>
          <cell r="D6012"/>
          <cell r="E6012"/>
          <cell r="F6012"/>
          <cell r="G6012"/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/>
          <cell r="Y6012" t="str">
            <v xml:space="preserve"> </v>
          </cell>
        </row>
        <row r="6013">
          <cell r="C6013"/>
          <cell r="D6013"/>
          <cell r="E6013"/>
          <cell r="F6013"/>
          <cell r="G6013"/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/>
          <cell r="Y6013" t="str">
            <v xml:space="preserve"> </v>
          </cell>
        </row>
        <row r="6014">
          <cell r="C6014"/>
          <cell r="D6014"/>
          <cell r="E6014"/>
          <cell r="F6014"/>
          <cell r="G6014"/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/>
          <cell r="Y6014" t="str">
            <v xml:space="preserve"> </v>
          </cell>
        </row>
        <row r="6015">
          <cell r="C6015"/>
          <cell r="D6015"/>
          <cell r="E6015"/>
          <cell r="F6015"/>
          <cell r="G6015"/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/>
          <cell r="Y6015" t="str">
            <v xml:space="preserve"> </v>
          </cell>
        </row>
        <row r="6016">
          <cell r="C6016"/>
          <cell r="D6016"/>
          <cell r="E6016"/>
          <cell r="F6016"/>
          <cell r="G6016"/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/>
          <cell r="Y6016" t="str">
            <v xml:space="preserve"> </v>
          </cell>
        </row>
        <row r="6017">
          <cell r="C6017"/>
          <cell r="D6017"/>
          <cell r="E6017"/>
          <cell r="F6017"/>
          <cell r="G6017"/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/>
          <cell r="Y6017" t="str">
            <v xml:space="preserve"> </v>
          </cell>
        </row>
        <row r="6018">
          <cell r="C6018"/>
          <cell r="D6018"/>
          <cell r="E6018"/>
          <cell r="F6018"/>
          <cell r="G6018"/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/>
          <cell r="Y6018" t="str">
            <v xml:space="preserve"> </v>
          </cell>
        </row>
        <row r="6019">
          <cell r="C6019"/>
          <cell r="D6019"/>
          <cell r="E6019"/>
          <cell r="F6019"/>
          <cell r="G6019"/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/>
          <cell r="Y6019" t="str">
            <v xml:space="preserve"> </v>
          </cell>
        </row>
        <row r="6020">
          <cell r="C6020"/>
          <cell r="D6020"/>
          <cell r="E6020"/>
          <cell r="F6020"/>
          <cell r="G6020"/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/>
          <cell r="Y6020" t="str">
            <v xml:space="preserve"> </v>
          </cell>
        </row>
        <row r="6021">
          <cell r="C6021"/>
          <cell r="D6021"/>
          <cell r="E6021"/>
          <cell r="F6021"/>
          <cell r="G6021"/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U6021"/>
          <cell r="V6021"/>
          <cell r="W6021"/>
          <cell r="X6021"/>
          <cell r="Y6021" t="str">
            <v xml:space="preserve"> </v>
          </cell>
        </row>
        <row r="6022">
          <cell r="C6022"/>
          <cell r="D6022"/>
          <cell r="E6022"/>
          <cell r="F6022"/>
          <cell r="G6022"/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U6022"/>
          <cell r="V6022"/>
          <cell r="W6022"/>
          <cell r="X6022"/>
          <cell r="Y6022" t="str">
            <v xml:space="preserve"> </v>
          </cell>
        </row>
        <row r="6023">
          <cell r="C6023"/>
          <cell r="D6023"/>
          <cell r="E6023"/>
          <cell r="F6023"/>
          <cell r="G6023"/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U6023"/>
          <cell r="V6023"/>
          <cell r="W6023"/>
          <cell r="X6023"/>
          <cell r="Y6023" t="str">
            <v xml:space="preserve"> </v>
          </cell>
        </row>
        <row r="6024">
          <cell r="C6024"/>
          <cell r="D6024"/>
          <cell r="E6024"/>
          <cell r="F6024"/>
          <cell r="G6024"/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U6024"/>
          <cell r="V6024"/>
          <cell r="W6024"/>
          <cell r="X6024"/>
          <cell r="Y6024" t="str">
            <v xml:space="preserve"> </v>
          </cell>
        </row>
        <row r="6025">
          <cell r="C6025"/>
          <cell r="D6025"/>
          <cell r="E6025"/>
          <cell r="F6025"/>
          <cell r="G6025"/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U6025"/>
          <cell r="V6025"/>
          <cell r="W6025"/>
          <cell r="X6025"/>
          <cell r="Y6025" t="str">
            <v xml:space="preserve"> </v>
          </cell>
        </row>
        <row r="6026">
          <cell r="C6026"/>
          <cell r="D6026"/>
          <cell r="E6026"/>
          <cell r="F6026"/>
          <cell r="G6026"/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U6026"/>
          <cell r="V6026"/>
          <cell r="W6026"/>
          <cell r="X6026"/>
          <cell r="Y6026" t="str">
            <v xml:space="preserve"> </v>
          </cell>
        </row>
        <row r="6027">
          <cell r="C6027"/>
          <cell r="D6027"/>
          <cell r="E6027"/>
          <cell r="F6027"/>
          <cell r="G6027"/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U6027"/>
          <cell r="V6027"/>
          <cell r="W6027"/>
          <cell r="X6027"/>
          <cell r="Y6027" t="str">
            <v xml:space="preserve"> </v>
          </cell>
        </row>
        <row r="6028">
          <cell r="C6028"/>
          <cell r="D6028"/>
          <cell r="E6028"/>
          <cell r="F6028"/>
          <cell r="G6028"/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U6028"/>
          <cell r="V6028"/>
          <cell r="W6028"/>
          <cell r="X6028"/>
          <cell r="Y6028" t="str">
            <v xml:space="preserve"> </v>
          </cell>
        </row>
        <row r="6029">
          <cell r="C6029"/>
          <cell r="D6029"/>
          <cell r="E6029"/>
          <cell r="F6029"/>
          <cell r="G6029"/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U6029"/>
          <cell r="V6029"/>
          <cell r="W6029"/>
          <cell r="X6029"/>
          <cell r="Y6029" t="str">
            <v xml:space="preserve"> </v>
          </cell>
        </row>
        <row r="6030">
          <cell r="C6030"/>
          <cell r="D6030"/>
          <cell r="E6030"/>
          <cell r="F6030"/>
          <cell r="G6030"/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U6030"/>
          <cell r="V6030"/>
          <cell r="W6030"/>
          <cell r="X6030"/>
          <cell r="Y6030" t="str">
            <v xml:space="preserve"> </v>
          </cell>
        </row>
        <row r="6031">
          <cell r="C6031"/>
          <cell r="D6031"/>
          <cell r="E6031"/>
          <cell r="F6031"/>
          <cell r="G6031"/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U6031"/>
          <cell r="V6031"/>
          <cell r="W6031"/>
          <cell r="X6031"/>
          <cell r="Y6031" t="str">
            <v xml:space="preserve"> </v>
          </cell>
        </row>
        <row r="6032">
          <cell r="C6032"/>
          <cell r="D6032"/>
          <cell r="E6032"/>
          <cell r="F6032"/>
          <cell r="G6032"/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U6032"/>
          <cell r="V6032"/>
          <cell r="W6032"/>
          <cell r="X6032"/>
          <cell r="Y6032" t="str">
            <v xml:space="preserve"> </v>
          </cell>
        </row>
        <row r="6033">
          <cell r="C6033"/>
          <cell r="D6033"/>
          <cell r="E6033"/>
          <cell r="F6033"/>
          <cell r="G6033"/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U6033"/>
          <cell r="V6033"/>
          <cell r="W6033"/>
          <cell r="X6033"/>
          <cell r="Y6033" t="str">
            <v xml:space="preserve"> </v>
          </cell>
        </row>
        <row r="6034">
          <cell r="C6034"/>
          <cell r="D6034"/>
          <cell r="E6034"/>
          <cell r="F6034"/>
          <cell r="G6034"/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U6034"/>
          <cell r="V6034"/>
          <cell r="W6034"/>
          <cell r="X6034"/>
          <cell r="Y6034" t="str">
            <v xml:space="preserve"> </v>
          </cell>
        </row>
        <row r="6035">
          <cell r="C6035"/>
          <cell r="D6035"/>
          <cell r="E6035"/>
          <cell r="F6035"/>
          <cell r="G6035"/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U6035"/>
          <cell r="V6035"/>
          <cell r="W6035"/>
          <cell r="X6035"/>
          <cell r="Y6035" t="str">
            <v xml:space="preserve"> </v>
          </cell>
        </row>
        <row r="6036">
          <cell r="C6036"/>
          <cell r="D6036"/>
          <cell r="E6036"/>
          <cell r="F6036"/>
          <cell r="G6036"/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U6036"/>
          <cell r="V6036"/>
          <cell r="W6036"/>
          <cell r="X6036"/>
          <cell r="Y6036" t="str">
            <v xml:space="preserve"> </v>
          </cell>
        </row>
        <row r="6037">
          <cell r="C6037"/>
          <cell r="D6037"/>
          <cell r="E6037"/>
          <cell r="F6037"/>
          <cell r="G6037"/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U6037"/>
          <cell r="V6037"/>
          <cell r="W6037"/>
          <cell r="X6037"/>
          <cell r="Y6037" t="str">
            <v xml:space="preserve"> </v>
          </cell>
        </row>
        <row r="6038">
          <cell r="C6038"/>
          <cell r="D6038"/>
          <cell r="E6038"/>
          <cell r="F6038"/>
          <cell r="G6038"/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U6038"/>
          <cell r="V6038"/>
          <cell r="W6038"/>
          <cell r="X6038"/>
          <cell r="Y6038" t="str">
            <v xml:space="preserve"> </v>
          </cell>
        </row>
        <row r="6039">
          <cell r="C6039"/>
          <cell r="D6039"/>
          <cell r="E6039"/>
          <cell r="F6039"/>
          <cell r="G6039"/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U6039"/>
          <cell r="V6039"/>
          <cell r="W6039"/>
          <cell r="X6039"/>
          <cell r="Y6039" t="str">
            <v xml:space="preserve"> </v>
          </cell>
        </row>
        <row r="6040">
          <cell r="C6040"/>
          <cell r="D6040"/>
          <cell r="E6040"/>
          <cell r="F6040"/>
          <cell r="G6040"/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U6040"/>
          <cell r="V6040"/>
          <cell r="W6040"/>
          <cell r="X6040"/>
          <cell r="Y6040" t="str">
            <v xml:space="preserve"> </v>
          </cell>
        </row>
        <row r="6041">
          <cell r="C6041"/>
          <cell r="D6041"/>
          <cell r="E6041"/>
          <cell r="F6041"/>
          <cell r="G6041"/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U6041"/>
          <cell r="V6041"/>
          <cell r="W6041"/>
          <cell r="X6041"/>
          <cell r="Y6041" t="str">
            <v xml:space="preserve"> </v>
          </cell>
        </row>
        <row r="6042">
          <cell r="C6042"/>
          <cell r="D6042"/>
          <cell r="E6042"/>
          <cell r="F6042"/>
          <cell r="G6042"/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U6042"/>
          <cell r="V6042"/>
          <cell r="W6042"/>
          <cell r="X6042"/>
          <cell r="Y6042" t="str">
            <v xml:space="preserve"> </v>
          </cell>
        </row>
        <row r="6043">
          <cell r="C6043"/>
          <cell r="D6043"/>
          <cell r="E6043"/>
          <cell r="F6043"/>
          <cell r="G6043"/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U6043"/>
          <cell r="V6043"/>
          <cell r="W6043"/>
          <cell r="X6043"/>
          <cell r="Y6043" t="str">
            <v xml:space="preserve"> </v>
          </cell>
        </row>
        <row r="6044">
          <cell r="C6044"/>
          <cell r="D6044"/>
          <cell r="E6044"/>
          <cell r="F6044"/>
          <cell r="G6044"/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U6044"/>
          <cell r="V6044"/>
          <cell r="W6044"/>
          <cell r="X6044"/>
          <cell r="Y6044" t="str">
            <v xml:space="preserve"> </v>
          </cell>
        </row>
        <row r="6045">
          <cell r="C6045"/>
          <cell r="D6045"/>
          <cell r="E6045"/>
          <cell r="F6045"/>
          <cell r="G6045"/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U6045"/>
          <cell r="V6045"/>
          <cell r="W6045"/>
          <cell r="X6045"/>
          <cell r="Y6045" t="str">
            <v xml:space="preserve"> </v>
          </cell>
        </row>
        <row r="6046">
          <cell r="C6046"/>
          <cell r="D6046"/>
          <cell r="E6046"/>
          <cell r="F6046"/>
          <cell r="G6046"/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U6046"/>
          <cell r="V6046"/>
          <cell r="W6046"/>
          <cell r="X6046"/>
          <cell r="Y6046" t="str">
            <v xml:space="preserve"> </v>
          </cell>
        </row>
        <row r="6047">
          <cell r="C6047"/>
          <cell r="D6047"/>
          <cell r="E6047"/>
          <cell r="F6047"/>
          <cell r="G6047"/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U6047"/>
          <cell r="V6047"/>
          <cell r="W6047"/>
          <cell r="X6047"/>
          <cell r="Y6047" t="str">
            <v xml:space="preserve"> </v>
          </cell>
        </row>
        <row r="6048">
          <cell r="C6048"/>
          <cell r="D6048"/>
          <cell r="E6048"/>
          <cell r="F6048"/>
          <cell r="G6048"/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U6048"/>
          <cell r="V6048"/>
          <cell r="W6048"/>
          <cell r="X6048"/>
          <cell r="Y6048" t="str">
            <v xml:space="preserve"> </v>
          </cell>
        </row>
        <row r="6049">
          <cell r="C6049"/>
          <cell r="D6049"/>
          <cell r="E6049"/>
          <cell r="F6049"/>
          <cell r="G6049"/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U6049"/>
          <cell r="V6049"/>
          <cell r="W6049"/>
          <cell r="X6049"/>
          <cell r="Y6049" t="str">
            <v xml:space="preserve"> </v>
          </cell>
        </row>
        <row r="6050">
          <cell r="C6050"/>
          <cell r="D6050"/>
          <cell r="E6050"/>
          <cell r="F6050"/>
          <cell r="G6050"/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U6050"/>
          <cell r="V6050"/>
          <cell r="W6050"/>
          <cell r="X6050"/>
          <cell r="Y6050" t="str">
            <v xml:space="preserve"> </v>
          </cell>
        </row>
        <row r="6051">
          <cell r="C6051"/>
          <cell r="D6051"/>
          <cell r="E6051"/>
          <cell r="F6051"/>
          <cell r="G6051"/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U6051"/>
          <cell r="V6051"/>
          <cell r="W6051"/>
          <cell r="X6051"/>
          <cell r="Y6051" t="str">
            <v xml:space="preserve"> </v>
          </cell>
        </row>
        <row r="6052">
          <cell r="C6052"/>
          <cell r="D6052"/>
          <cell r="E6052"/>
          <cell r="F6052"/>
          <cell r="G6052"/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U6052"/>
          <cell r="V6052"/>
          <cell r="W6052"/>
          <cell r="X6052"/>
          <cell r="Y6052" t="str">
            <v xml:space="preserve"> </v>
          </cell>
        </row>
        <row r="6053">
          <cell r="C6053"/>
          <cell r="D6053"/>
          <cell r="E6053"/>
          <cell r="F6053"/>
          <cell r="G6053"/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U6053"/>
          <cell r="V6053"/>
          <cell r="W6053"/>
          <cell r="X6053"/>
          <cell r="Y6053" t="str">
            <v xml:space="preserve"> </v>
          </cell>
        </row>
        <row r="6054">
          <cell r="C6054"/>
          <cell r="D6054"/>
          <cell r="E6054"/>
          <cell r="F6054"/>
          <cell r="G6054"/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U6054"/>
          <cell r="V6054"/>
          <cell r="W6054"/>
          <cell r="X6054"/>
          <cell r="Y6054" t="str">
            <v xml:space="preserve"> </v>
          </cell>
        </row>
        <row r="6055">
          <cell r="C6055"/>
          <cell r="D6055"/>
          <cell r="E6055"/>
          <cell r="F6055"/>
          <cell r="G6055"/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U6055"/>
          <cell r="V6055"/>
          <cell r="W6055"/>
          <cell r="X6055"/>
          <cell r="Y6055" t="str">
            <v xml:space="preserve"> </v>
          </cell>
        </row>
        <row r="6056">
          <cell r="C6056"/>
          <cell r="D6056"/>
          <cell r="E6056"/>
          <cell r="F6056"/>
          <cell r="G6056"/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U6056"/>
          <cell r="V6056"/>
          <cell r="W6056"/>
          <cell r="X6056"/>
          <cell r="Y6056" t="str">
            <v xml:space="preserve"> </v>
          </cell>
        </row>
        <row r="6057">
          <cell r="C6057"/>
          <cell r="D6057"/>
          <cell r="E6057"/>
          <cell r="F6057"/>
          <cell r="G6057"/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U6057"/>
          <cell r="V6057"/>
          <cell r="W6057"/>
          <cell r="X6057"/>
          <cell r="Y6057" t="str">
            <v xml:space="preserve"> </v>
          </cell>
        </row>
        <row r="6058">
          <cell r="C6058"/>
          <cell r="D6058"/>
          <cell r="E6058"/>
          <cell r="F6058"/>
          <cell r="G6058"/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U6058"/>
          <cell r="V6058"/>
          <cell r="W6058"/>
          <cell r="X6058"/>
          <cell r="Y6058" t="str">
            <v xml:space="preserve"> </v>
          </cell>
        </row>
        <row r="6059">
          <cell r="C6059"/>
          <cell r="D6059"/>
          <cell r="E6059"/>
          <cell r="F6059"/>
          <cell r="G6059"/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U6059"/>
          <cell r="V6059"/>
          <cell r="W6059"/>
          <cell r="X6059"/>
          <cell r="Y6059" t="str">
            <v xml:space="preserve"> </v>
          </cell>
        </row>
        <row r="6060">
          <cell r="C6060"/>
          <cell r="D6060"/>
          <cell r="E6060"/>
          <cell r="F6060"/>
          <cell r="G6060"/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U6060"/>
          <cell r="V6060"/>
          <cell r="W6060"/>
          <cell r="X6060"/>
          <cell r="Y6060" t="str">
            <v xml:space="preserve"> </v>
          </cell>
        </row>
        <row r="6061">
          <cell r="C6061"/>
          <cell r="D6061"/>
          <cell r="E6061"/>
          <cell r="F6061"/>
          <cell r="G6061"/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U6061"/>
          <cell r="V6061"/>
          <cell r="W6061"/>
          <cell r="X6061"/>
          <cell r="Y6061" t="str">
            <v xml:space="preserve"> </v>
          </cell>
        </row>
        <row r="6062">
          <cell r="C6062"/>
          <cell r="D6062"/>
          <cell r="E6062"/>
          <cell r="F6062"/>
          <cell r="G6062"/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U6062"/>
          <cell r="V6062"/>
          <cell r="W6062"/>
          <cell r="X6062"/>
          <cell r="Y6062" t="str">
            <v xml:space="preserve"> </v>
          </cell>
        </row>
        <row r="6063">
          <cell r="C6063"/>
          <cell r="D6063"/>
          <cell r="E6063"/>
          <cell r="F6063"/>
          <cell r="G6063"/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U6063"/>
          <cell r="V6063"/>
          <cell r="W6063"/>
          <cell r="X6063"/>
          <cell r="Y6063" t="str">
            <v xml:space="preserve"> </v>
          </cell>
        </row>
        <row r="6064">
          <cell r="C6064"/>
          <cell r="D6064"/>
          <cell r="E6064"/>
          <cell r="F6064"/>
          <cell r="G6064"/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U6064"/>
          <cell r="V6064"/>
          <cell r="W6064"/>
          <cell r="X6064"/>
          <cell r="Y6064" t="str">
            <v xml:space="preserve"> </v>
          </cell>
        </row>
        <row r="6065">
          <cell r="C6065"/>
          <cell r="D6065"/>
          <cell r="E6065"/>
          <cell r="F6065"/>
          <cell r="G6065"/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U6065"/>
          <cell r="V6065"/>
          <cell r="W6065"/>
          <cell r="X6065"/>
          <cell r="Y6065" t="str">
            <v xml:space="preserve"> </v>
          </cell>
        </row>
        <row r="6066">
          <cell r="C6066"/>
          <cell r="D6066"/>
          <cell r="E6066"/>
          <cell r="F6066"/>
          <cell r="G6066"/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U6066"/>
          <cell r="V6066"/>
          <cell r="W6066"/>
          <cell r="X6066"/>
          <cell r="Y6066" t="str">
            <v xml:space="preserve"> </v>
          </cell>
        </row>
        <row r="6067">
          <cell r="C6067"/>
          <cell r="D6067"/>
          <cell r="E6067"/>
          <cell r="F6067"/>
          <cell r="G6067"/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U6067"/>
          <cell r="V6067"/>
          <cell r="W6067"/>
          <cell r="X6067"/>
          <cell r="Y6067" t="str">
            <v xml:space="preserve"> </v>
          </cell>
        </row>
        <row r="6068">
          <cell r="C6068"/>
          <cell r="D6068"/>
          <cell r="E6068"/>
          <cell r="F6068"/>
          <cell r="G6068"/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U6068"/>
          <cell r="V6068"/>
          <cell r="W6068"/>
          <cell r="X6068"/>
          <cell r="Y6068" t="str">
            <v xml:space="preserve"> </v>
          </cell>
        </row>
        <row r="6069">
          <cell r="C6069"/>
          <cell r="D6069"/>
          <cell r="E6069"/>
          <cell r="F6069"/>
          <cell r="G6069"/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U6069"/>
          <cell r="V6069"/>
          <cell r="W6069"/>
          <cell r="X6069"/>
          <cell r="Y6069" t="str">
            <v xml:space="preserve"> </v>
          </cell>
        </row>
        <row r="6070">
          <cell r="C6070"/>
          <cell r="D6070"/>
          <cell r="E6070"/>
          <cell r="F6070"/>
          <cell r="G6070"/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U6070"/>
          <cell r="V6070"/>
          <cell r="W6070"/>
          <cell r="X6070"/>
          <cell r="Y6070" t="str">
            <v xml:space="preserve"> </v>
          </cell>
        </row>
        <row r="6071">
          <cell r="C6071"/>
          <cell r="D6071"/>
          <cell r="E6071"/>
          <cell r="F6071"/>
          <cell r="G6071"/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U6071"/>
          <cell r="V6071"/>
          <cell r="W6071"/>
          <cell r="X6071"/>
          <cell r="Y6071" t="str">
            <v xml:space="preserve"> </v>
          </cell>
        </row>
        <row r="6072">
          <cell r="C6072"/>
          <cell r="D6072"/>
          <cell r="E6072"/>
          <cell r="F6072"/>
          <cell r="G6072"/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U6072"/>
          <cell r="V6072"/>
          <cell r="W6072"/>
          <cell r="X6072"/>
          <cell r="Y6072" t="str">
            <v xml:space="preserve"> </v>
          </cell>
        </row>
        <row r="6073">
          <cell r="C6073"/>
          <cell r="D6073"/>
          <cell r="E6073"/>
          <cell r="F6073"/>
          <cell r="G6073"/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U6073"/>
          <cell r="V6073"/>
          <cell r="W6073"/>
          <cell r="X6073"/>
          <cell r="Y6073" t="str">
            <v xml:space="preserve"> </v>
          </cell>
        </row>
        <row r="6074">
          <cell r="C6074"/>
          <cell r="D6074"/>
          <cell r="E6074"/>
          <cell r="F6074"/>
          <cell r="G6074"/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U6074"/>
          <cell r="V6074"/>
          <cell r="W6074"/>
          <cell r="X6074"/>
          <cell r="Y6074" t="str">
            <v xml:space="preserve"> </v>
          </cell>
        </row>
        <row r="6075">
          <cell r="C6075"/>
          <cell r="D6075"/>
          <cell r="E6075"/>
          <cell r="F6075"/>
          <cell r="G6075"/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U6075"/>
          <cell r="V6075"/>
          <cell r="W6075"/>
          <cell r="X6075"/>
          <cell r="Y6075" t="str">
            <v xml:space="preserve"> </v>
          </cell>
        </row>
        <row r="6076">
          <cell r="C6076"/>
          <cell r="D6076"/>
          <cell r="E6076"/>
          <cell r="F6076"/>
          <cell r="G6076"/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U6076"/>
          <cell r="V6076"/>
          <cell r="W6076"/>
          <cell r="X6076"/>
          <cell r="Y6076" t="str">
            <v xml:space="preserve"> </v>
          </cell>
        </row>
        <row r="6077">
          <cell r="C6077"/>
          <cell r="D6077"/>
          <cell r="E6077"/>
          <cell r="F6077"/>
          <cell r="G6077"/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U6077"/>
          <cell r="V6077"/>
          <cell r="W6077"/>
          <cell r="X6077"/>
          <cell r="Y6077" t="str">
            <v xml:space="preserve"> </v>
          </cell>
        </row>
        <row r="6078">
          <cell r="C6078"/>
          <cell r="D6078"/>
          <cell r="E6078"/>
          <cell r="F6078"/>
          <cell r="G6078"/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U6078"/>
          <cell r="V6078"/>
          <cell r="W6078"/>
          <cell r="X6078"/>
          <cell r="Y6078" t="str">
            <v xml:space="preserve"> </v>
          </cell>
        </row>
        <row r="6079">
          <cell r="C6079"/>
          <cell r="D6079"/>
          <cell r="E6079"/>
          <cell r="F6079"/>
          <cell r="G6079"/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U6079"/>
          <cell r="V6079"/>
          <cell r="W6079"/>
          <cell r="X6079"/>
          <cell r="Y6079" t="str">
            <v xml:space="preserve"> </v>
          </cell>
        </row>
        <row r="6080">
          <cell r="C6080"/>
          <cell r="D6080"/>
          <cell r="E6080"/>
          <cell r="F6080"/>
          <cell r="G6080"/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U6080"/>
          <cell r="V6080"/>
          <cell r="W6080"/>
          <cell r="X6080"/>
          <cell r="Y6080" t="str">
            <v xml:space="preserve"> </v>
          </cell>
        </row>
        <row r="6081">
          <cell r="C6081"/>
          <cell r="D6081"/>
          <cell r="E6081"/>
          <cell r="F6081"/>
          <cell r="G6081"/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U6081"/>
          <cell r="V6081"/>
          <cell r="W6081"/>
          <cell r="X6081"/>
          <cell r="Y6081" t="str">
            <v xml:space="preserve"> </v>
          </cell>
        </row>
        <row r="6082">
          <cell r="C6082"/>
          <cell r="D6082"/>
          <cell r="E6082"/>
          <cell r="F6082"/>
          <cell r="G6082"/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U6082"/>
          <cell r="V6082"/>
          <cell r="W6082"/>
          <cell r="X6082"/>
          <cell r="Y6082" t="str">
            <v xml:space="preserve"> </v>
          </cell>
        </row>
        <row r="6083">
          <cell r="C6083"/>
          <cell r="D6083"/>
          <cell r="E6083"/>
          <cell r="F6083"/>
          <cell r="G6083"/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U6083"/>
          <cell r="V6083"/>
          <cell r="W6083"/>
          <cell r="X6083"/>
          <cell r="Y6083" t="str">
            <v xml:space="preserve"> </v>
          </cell>
        </row>
        <row r="6084">
          <cell r="C6084"/>
          <cell r="D6084"/>
          <cell r="E6084"/>
          <cell r="F6084"/>
          <cell r="G6084"/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U6084"/>
          <cell r="V6084"/>
          <cell r="W6084"/>
          <cell r="X6084"/>
          <cell r="Y6084" t="str">
            <v xml:space="preserve"> </v>
          </cell>
        </row>
        <row r="6085">
          <cell r="C6085"/>
          <cell r="D6085"/>
          <cell r="E6085"/>
          <cell r="F6085"/>
          <cell r="G6085"/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U6085"/>
          <cell r="V6085"/>
          <cell r="W6085"/>
          <cell r="X6085"/>
          <cell r="Y6085" t="str">
            <v xml:space="preserve"> </v>
          </cell>
        </row>
        <row r="6086">
          <cell r="C6086"/>
          <cell r="D6086"/>
          <cell r="E6086"/>
          <cell r="F6086"/>
          <cell r="G6086"/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U6086"/>
          <cell r="V6086"/>
          <cell r="W6086"/>
          <cell r="X6086"/>
          <cell r="Y6086" t="str">
            <v xml:space="preserve"> </v>
          </cell>
        </row>
        <row r="6087">
          <cell r="C6087"/>
          <cell r="D6087"/>
          <cell r="E6087"/>
          <cell r="F6087"/>
          <cell r="G6087"/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U6087"/>
          <cell r="V6087"/>
          <cell r="W6087"/>
          <cell r="X6087"/>
          <cell r="Y6087" t="str">
            <v xml:space="preserve"> </v>
          </cell>
        </row>
        <row r="6088">
          <cell r="C6088"/>
          <cell r="D6088"/>
          <cell r="E6088"/>
          <cell r="F6088"/>
          <cell r="G6088"/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U6088"/>
          <cell r="V6088"/>
          <cell r="W6088"/>
          <cell r="X6088"/>
          <cell r="Y6088" t="str">
            <v xml:space="preserve"> </v>
          </cell>
        </row>
        <row r="6089">
          <cell r="C6089"/>
          <cell r="D6089"/>
          <cell r="E6089"/>
          <cell r="F6089"/>
          <cell r="G6089"/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U6089"/>
          <cell r="V6089"/>
          <cell r="W6089"/>
          <cell r="X6089"/>
          <cell r="Y6089" t="str">
            <v xml:space="preserve"> </v>
          </cell>
        </row>
        <row r="6090">
          <cell r="C6090"/>
          <cell r="D6090"/>
          <cell r="E6090"/>
          <cell r="F6090"/>
          <cell r="G6090"/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U6090"/>
          <cell r="V6090"/>
          <cell r="W6090"/>
          <cell r="X6090"/>
          <cell r="Y6090" t="str">
            <v xml:space="preserve"> </v>
          </cell>
        </row>
        <row r="6091">
          <cell r="C6091"/>
          <cell r="D6091"/>
          <cell r="E6091"/>
          <cell r="F6091"/>
          <cell r="G6091"/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U6091"/>
          <cell r="V6091"/>
          <cell r="W6091"/>
          <cell r="X6091"/>
          <cell r="Y6091" t="str">
            <v xml:space="preserve"> </v>
          </cell>
        </row>
        <row r="6092">
          <cell r="C6092"/>
          <cell r="D6092"/>
          <cell r="E6092"/>
          <cell r="F6092"/>
          <cell r="G6092"/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U6092"/>
          <cell r="V6092"/>
          <cell r="W6092"/>
          <cell r="X6092"/>
          <cell r="Y6092" t="str">
            <v xml:space="preserve"> </v>
          </cell>
        </row>
        <row r="6093">
          <cell r="C6093"/>
          <cell r="D6093"/>
          <cell r="E6093"/>
          <cell r="F6093"/>
          <cell r="G6093"/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U6093"/>
          <cell r="V6093"/>
          <cell r="W6093"/>
          <cell r="X6093"/>
          <cell r="Y6093" t="str">
            <v xml:space="preserve"> </v>
          </cell>
        </row>
        <row r="6094">
          <cell r="C6094"/>
          <cell r="D6094"/>
          <cell r="E6094"/>
          <cell r="F6094"/>
          <cell r="G6094"/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U6094"/>
          <cell r="V6094"/>
          <cell r="W6094"/>
          <cell r="X6094"/>
          <cell r="Y6094" t="str">
            <v xml:space="preserve"> </v>
          </cell>
        </row>
        <row r="6095">
          <cell r="C6095"/>
          <cell r="D6095"/>
          <cell r="E6095"/>
          <cell r="F6095"/>
          <cell r="G6095"/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U6095"/>
          <cell r="V6095"/>
          <cell r="W6095"/>
          <cell r="X6095"/>
          <cell r="Y6095" t="str">
            <v xml:space="preserve"> </v>
          </cell>
        </row>
        <row r="6096">
          <cell r="C6096"/>
          <cell r="D6096"/>
          <cell r="E6096"/>
          <cell r="F6096"/>
          <cell r="G6096"/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U6096"/>
          <cell r="V6096"/>
          <cell r="W6096"/>
          <cell r="X6096"/>
          <cell r="Y6096" t="str">
            <v xml:space="preserve"> </v>
          </cell>
        </row>
        <row r="6097">
          <cell r="C6097"/>
          <cell r="D6097"/>
          <cell r="E6097"/>
          <cell r="F6097"/>
          <cell r="G6097"/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U6097"/>
          <cell r="V6097"/>
          <cell r="W6097"/>
          <cell r="X6097"/>
          <cell r="Y6097" t="str">
            <v xml:space="preserve"> </v>
          </cell>
        </row>
        <row r="6098">
          <cell r="C6098"/>
          <cell r="D6098"/>
          <cell r="E6098"/>
          <cell r="F6098"/>
          <cell r="G6098"/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U6098"/>
          <cell r="V6098"/>
          <cell r="W6098"/>
          <cell r="X6098"/>
          <cell r="Y6098" t="str">
            <v xml:space="preserve"> </v>
          </cell>
        </row>
        <row r="6099">
          <cell r="C6099"/>
          <cell r="D6099"/>
          <cell r="E6099"/>
          <cell r="F6099"/>
          <cell r="G6099"/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U6099"/>
          <cell r="V6099"/>
          <cell r="W6099"/>
          <cell r="X6099"/>
          <cell r="Y6099" t="str">
            <v xml:space="preserve"> </v>
          </cell>
        </row>
        <row r="6100">
          <cell r="C6100"/>
          <cell r="D6100"/>
          <cell r="E6100"/>
          <cell r="F6100"/>
          <cell r="G6100"/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U6100"/>
          <cell r="V6100"/>
          <cell r="W6100"/>
          <cell r="X6100"/>
          <cell r="Y6100" t="str">
            <v xml:space="preserve"> </v>
          </cell>
        </row>
        <row r="6101">
          <cell r="C6101"/>
          <cell r="D6101"/>
          <cell r="E6101"/>
          <cell r="F6101"/>
          <cell r="G6101"/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U6101"/>
          <cell r="V6101"/>
          <cell r="W6101"/>
          <cell r="X6101"/>
          <cell r="Y6101" t="str">
            <v xml:space="preserve"> </v>
          </cell>
        </row>
        <row r="6102">
          <cell r="C6102"/>
          <cell r="D6102"/>
          <cell r="E6102"/>
          <cell r="F6102"/>
          <cell r="G6102"/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U6102"/>
          <cell r="V6102"/>
          <cell r="W6102"/>
          <cell r="X6102"/>
          <cell r="Y6102" t="str">
            <v xml:space="preserve"> </v>
          </cell>
        </row>
        <row r="6103">
          <cell r="C6103"/>
          <cell r="D6103"/>
          <cell r="E6103"/>
          <cell r="F6103"/>
          <cell r="G6103"/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U6103"/>
          <cell r="V6103"/>
          <cell r="W6103"/>
          <cell r="X6103"/>
          <cell r="Y6103" t="str">
            <v xml:space="preserve"> </v>
          </cell>
        </row>
        <row r="6104">
          <cell r="C6104"/>
          <cell r="D6104"/>
          <cell r="E6104"/>
          <cell r="F6104"/>
          <cell r="G6104"/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U6104"/>
          <cell r="V6104"/>
          <cell r="W6104"/>
          <cell r="X6104"/>
          <cell r="Y6104" t="str">
            <v xml:space="preserve"> </v>
          </cell>
        </row>
        <row r="6105">
          <cell r="C6105"/>
          <cell r="D6105"/>
          <cell r="E6105"/>
          <cell r="F6105"/>
          <cell r="G6105"/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U6105"/>
          <cell r="V6105"/>
          <cell r="W6105"/>
          <cell r="X6105"/>
          <cell r="Y6105" t="str">
            <v xml:space="preserve"> </v>
          </cell>
        </row>
        <row r="6106">
          <cell r="C6106"/>
          <cell r="D6106"/>
          <cell r="E6106"/>
          <cell r="F6106"/>
          <cell r="G6106"/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U6106"/>
          <cell r="V6106"/>
          <cell r="W6106"/>
          <cell r="X6106"/>
          <cell r="Y6106" t="str">
            <v xml:space="preserve"> </v>
          </cell>
        </row>
        <row r="6107">
          <cell r="C6107"/>
          <cell r="D6107"/>
          <cell r="E6107"/>
          <cell r="F6107"/>
          <cell r="G6107"/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U6107"/>
          <cell r="V6107"/>
          <cell r="W6107"/>
          <cell r="X6107"/>
          <cell r="Y6107" t="str">
            <v xml:space="preserve"> </v>
          </cell>
        </row>
        <row r="6108">
          <cell r="C6108"/>
          <cell r="D6108"/>
          <cell r="E6108"/>
          <cell r="F6108"/>
          <cell r="G6108"/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U6108"/>
          <cell r="V6108"/>
          <cell r="W6108"/>
          <cell r="X6108"/>
          <cell r="Y6108" t="str">
            <v xml:space="preserve"> </v>
          </cell>
        </row>
        <row r="6109">
          <cell r="C6109"/>
          <cell r="D6109"/>
          <cell r="E6109"/>
          <cell r="F6109"/>
          <cell r="G6109"/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U6109"/>
          <cell r="V6109"/>
          <cell r="W6109"/>
          <cell r="X6109"/>
          <cell r="Y6109" t="str">
            <v xml:space="preserve"> </v>
          </cell>
        </row>
        <row r="6110">
          <cell r="C6110"/>
          <cell r="D6110"/>
          <cell r="E6110"/>
          <cell r="F6110"/>
          <cell r="G6110"/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U6110"/>
          <cell r="V6110"/>
          <cell r="W6110"/>
          <cell r="X6110"/>
          <cell r="Y6110" t="str">
            <v xml:space="preserve"> </v>
          </cell>
        </row>
        <row r="6111">
          <cell r="C6111"/>
          <cell r="D6111"/>
          <cell r="E6111"/>
          <cell r="F6111"/>
          <cell r="G6111"/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U6111"/>
          <cell r="V6111"/>
          <cell r="W6111"/>
          <cell r="X6111"/>
          <cell r="Y6111" t="str">
            <v xml:space="preserve"> </v>
          </cell>
        </row>
        <row r="6112">
          <cell r="C6112"/>
          <cell r="D6112"/>
          <cell r="E6112"/>
          <cell r="F6112"/>
          <cell r="G6112"/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U6112"/>
          <cell r="V6112"/>
          <cell r="W6112"/>
          <cell r="X6112"/>
          <cell r="Y6112" t="str">
            <v xml:space="preserve"> </v>
          </cell>
        </row>
        <row r="6113">
          <cell r="C6113"/>
          <cell r="D6113"/>
          <cell r="E6113"/>
          <cell r="F6113"/>
          <cell r="G6113"/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U6113"/>
          <cell r="V6113"/>
          <cell r="W6113"/>
          <cell r="X6113"/>
          <cell r="Y6113" t="str">
            <v xml:space="preserve"> </v>
          </cell>
        </row>
        <row r="6114">
          <cell r="C6114"/>
          <cell r="D6114"/>
          <cell r="E6114"/>
          <cell r="F6114"/>
          <cell r="G6114"/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U6114"/>
          <cell r="V6114"/>
          <cell r="W6114"/>
          <cell r="X6114"/>
          <cell r="Y6114" t="str">
            <v xml:space="preserve"> </v>
          </cell>
        </row>
        <row r="6115">
          <cell r="C6115"/>
          <cell r="D6115"/>
          <cell r="E6115"/>
          <cell r="F6115"/>
          <cell r="G6115"/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U6115"/>
          <cell r="V6115"/>
          <cell r="W6115"/>
          <cell r="X6115"/>
          <cell r="Y6115" t="str">
            <v xml:space="preserve"> </v>
          </cell>
        </row>
        <row r="6116">
          <cell r="C6116"/>
          <cell r="D6116"/>
          <cell r="E6116"/>
          <cell r="F6116"/>
          <cell r="G6116"/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U6116"/>
          <cell r="V6116"/>
          <cell r="W6116"/>
          <cell r="X6116"/>
          <cell r="Y6116" t="str">
            <v xml:space="preserve"> </v>
          </cell>
        </row>
        <row r="6117">
          <cell r="C6117"/>
          <cell r="D6117"/>
          <cell r="E6117"/>
          <cell r="F6117"/>
          <cell r="G6117"/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U6117"/>
          <cell r="V6117"/>
          <cell r="W6117"/>
          <cell r="X6117"/>
          <cell r="Y6117" t="str">
            <v xml:space="preserve"> </v>
          </cell>
        </row>
        <row r="6118">
          <cell r="C6118"/>
          <cell r="D6118"/>
          <cell r="E6118"/>
          <cell r="F6118"/>
          <cell r="G6118"/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U6118"/>
          <cell r="V6118"/>
          <cell r="W6118"/>
          <cell r="X6118"/>
          <cell r="Y6118" t="str">
            <v xml:space="preserve"> </v>
          </cell>
        </row>
        <row r="6119">
          <cell r="C6119"/>
          <cell r="D6119"/>
          <cell r="E6119"/>
          <cell r="F6119"/>
          <cell r="G6119"/>
          <cell r="H6119"/>
          <cell r="I6119"/>
          <cell r="J6119"/>
          <cell r="K6119"/>
          <cell r="L6119"/>
          <cell r="M6119"/>
          <cell r="N6119"/>
          <cell r="O6119"/>
          <cell r="P6119"/>
          <cell r="Q6119"/>
          <cell r="R6119"/>
          <cell r="S6119"/>
          <cell r="T6119"/>
          <cell r="U6119"/>
          <cell r="V6119"/>
          <cell r="W6119"/>
          <cell r="X6119"/>
          <cell r="Y6119" t="str">
            <v xml:space="preserve"> </v>
          </cell>
        </row>
        <row r="6120">
          <cell r="C6120"/>
          <cell r="D6120"/>
          <cell r="E6120"/>
          <cell r="F6120"/>
          <cell r="G6120"/>
          <cell r="H6120"/>
          <cell r="I6120"/>
          <cell r="J6120"/>
          <cell r="K6120"/>
          <cell r="L6120"/>
          <cell r="M6120"/>
          <cell r="N6120"/>
          <cell r="O6120"/>
          <cell r="P6120"/>
          <cell r="Q6120"/>
          <cell r="R6120"/>
          <cell r="S6120"/>
          <cell r="T6120"/>
          <cell r="U6120"/>
          <cell r="V6120"/>
          <cell r="W6120"/>
          <cell r="X6120"/>
          <cell r="Y6120" t="str">
            <v xml:space="preserve"> </v>
          </cell>
        </row>
        <row r="6121">
          <cell r="C6121"/>
          <cell r="D6121"/>
          <cell r="E6121"/>
          <cell r="F6121"/>
          <cell r="G6121"/>
          <cell r="H6121"/>
          <cell r="I6121"/>
          <cell r="J6121"/>
          <cell r="K6121"/>
          <cell r="L6121"/>
          <cell r="M6121"/>
          <cell r="N6121"/>
          <cell r="O6121"/>
          <cell r="P6121"/>
          <cell r="Q6121"/>
          <cell r="R6121"/>
          <cell r="S6121"/>
          <cell r="T6121"/>
          <cell r="U6121"/>
          <cell r="V6121"/>
          <cell r="W6121"/>
          <cell r="X6121"/>
          <cell r="Y6121" t="str">
            <v xml:space="preserve"> </v>
          </cell>
        </row>
        <row r="6122">
          <cell r="C6122"/>
          <cell r="D6122"/>
          <cell r="E6122"/>
          <cell r="F6122"/>
          <cell r="G6122"/>
          <cell r="H6122"/>
          <cell r="I6122"/>
          <cell r="J6122"/>
          <cell r="K6122"/>
          <cell r="L6122"/>
          <cell r="M6122"/>
          <cell r="N6122"/>
          <cell r="O6122"/>
          <cell r="P6122"/>
          <cell r="Q6122"/>
          <cell r="R6122"/>
          <cell r="S6122"/>
          <cell r="T6122"/>
          <cell r="U6122"/>
          <cell r="V6122"/>
          <cell r="W6122"/>
          <cell r="X6122"/>
          <cell r="Y6122" t="str">
            <v xml:space="preserve"> </v>
          </cell>
        </row>
        <row r="6123">
          <cell r="C6123"/>
          <cell r="D6123"/>
          <cell r="E6123"/>
          <cell r="F6123"/>
          <cell r="G6123"/>
          <cell r="H6123"/>
          <cell r="I6123"/>
          <cell r="J6123"/>
          <cell r="K6123"/>
          <cell r="L6123"/>
          <cell r="M6123"/>
          <cell r="N6123"/>
          <cell r="O6123"/>
          <cell r="P6123"/>
          <cell r="Q6123"/>
          <cell r="R6123"/>
          <cell r="S6123"/>
          <cell r="T6123"/>
          <cell r="U6123"/>
          <cell r="V6123"/>
          <cell r="W6123"/>
          <cell r="X6123"/>
          <cell r="Y6123" t="str">
            <v xml:space="preserve"> </v>
          </cell>
        </row>
        <row r="6124">
          <cell r="C6124"/>
          <cell r="D6124"/>
          <cell r="E6124"/>
          <cell r="F6124"/>
          <cell r="G6124"/>
          <cell r="H6124"/>
          <cell r="I6124"/>
          <cell r="J6124"/>
          <cell r="K6124"/>
          <cell r="L6124"/>
          <cell r="M6124"/>
          <cell r="N6124"/>
          <cell r="O6124"/>
          <cell r="P6124"/>
          <cell r="Q6124"/>
          <cell r="R6124"/>
          <cell r="S6124"/>
          <cell r="T6124"/>
          <cell r="U6124"/>
          <cell r="V6124"/>
          <cell r="W6124"/>
          <cell r="X6124"/>
          <cell r="Y6124" t="str">
            <v xml:space="preserve"> </v>
          </cell>
        </row>
        <row r="6125">
          <cell r="C6125"/>
          <cell r="D6125"/>
          <cell r="E6125"/>
          <cell r="F6125"/>
          <cell r="G6125"/>
          <cell r="H6125"/>
          <cell r="I6125"/>
          <cell r="J6125"/>
          <cell r="K6125"/>
          <cell r="L6125"/>
          <cell r="M6125"/>
          <cell r="N6125"/>
          <cell r="O6125"/>
          <cell r="P6125"/>
          <cell r="Q6125"/>
          <cell r="R6125"/>
          <cell r="S6125"/>
          <cell r="T6125"/>
          <cell r="U6125"/>
          <cell r="V6125"/>
          <cell r="W6125"/>
          <cell r="X6125"/>
          <cell r="Y6125" t="str">
            <v xml:space="preserve"> </v>
          </cell>
        </row>
        <row r="6126">
          <cell r="C6126"/>
          <cell r="D6126"/>
          <cell r="E6126"/>
          <cell r="F6126"/>
          <cell r="G6126"/>
          <cell r="H6126"/>
          <cell r="I6126"/>
          <cell r="J6126"/>
          <cell r="K6126"/>
          <cell r="L6126"/>
          <cell r="M6126"/>
          <cell r="N6126"/>
          <cell r="O6126"/>
          <cell r="P6126"/>
          <cell r="Q6126"/>
          <cell r="R6126"/>
          <cell r="S6126"/>
          <cell r="T6126"/>
          <cell r="U6126"/>
          <cell r="V6126"/>
          <cell r="W6126"/>
          <cell r="X6126"/>
          <cell r="Y6126" t="str">
            <v xml:space="preserve"> </v>
          </cell>
        </row>
        <row r="6127">
          <cell r="C6127"/>
          <cell r="D6127"/>
          <cell r="E6127"/>
          <cell r="F6127"/>
          <cell r="G6127"/>
          <cell r="H6127"/>
          <cell r="I6127"/>
          <cell r="J6127"/>
          <cell r="K6127"/>
          <cell r="L6127"/>
          <cell r="M6127"/>
          <cell r="N6127"/>
          <cell r="O6127"/>
          <cell r="P6127"/>
          <cell r="Q6127"/>
          <cell r="R6127"/>
          <cell r="S6127"/>
          <cell r="T6127"/>
          <cell r="U6127"/>
          <cell r="V6127"/>
          <cell r="W6127"/>
          <cell r="X6127"/>
          <cell r="Y6127" t="str">
            <v xml:space="preserve"> </v>
          </cell>
        </row>
        <row r="6128">
          <cell r="C6128"/>
          <cell r="D6128"/>
          <cell r="E6128"/>
          <cell r="F6128"/>
          <cell r="G6128"/>
          <cell r="H6128"/>
          <cell r="I6128"/>
          <cell r="J6128"/>
          <cell r="K6128"/>
          <cell r="L6128"/>
          <cell r="M6128"/>
          <cell r="N6128"/>
          <cell r="O6128"/>
          <cell r="P6128"/>
          <cell r="Q6128"/>
          <cell r="R6128"/>
          <cell r="S6128"/>
          <cell r="T6128"/>
          <cell r="U6128"/>
          <cell r="V6128"/>
          <cell r="W6128"/>
          <cell r="X6128"/>
          <cell r="Y6128" t="str">
            <v xml:space="preserve"> </v>
          </cell>
        </row>
        <row r="6129">
          <cell r="C6129"/>
          <cell r="D6129"/>
          <cell r="E6129"/>
          <cell r="F6129"/>
          <cell r="G6129"/>
          <cell r="H6129"/>
          <cell r="I6129"/>
          <cell r="J6129"/>
          <cell r="K6129"/>
          <cell r="L6129"/>
          <cell r="M6129"/>
          <cell r="N6129"/>
          <cell r="O6129"/>
          <cell r="P6129"/>
          <cell r="Q6129"/>
          <cell r="R6129"/>
          <cell r="S6129"/>
          <cell r="T6129"/>
          <cell r="U6129"/>
          <cell r="V6129"/>
          <cell r="W6129"/>
          <cell r="X6129"/>
          <cell r="Y6129" t="str">
            <v xml:space="preserve"> </v>
          </cell>
        </row>
        <row r="6130">
          <cell r="C6130"/>
          <cell r="D6130"/>
          <cell r="E6130"/>
          <cell r="F6130"/>
          <cell r="G6130"/>
          <cell r="H6130"/>
          <cell r="I6130"/>
          <cell r="J6130"/>
          <cell r="K6130"/>
          <cell r="L6130"/>
          <cell r="M6130"/>
          <cell r="N6130"/>
          <cell r="O6130"/>
          <cell r="P6130"/>
          <cell r="Q6130"/>
          <cell r="R6130"/>
          <cell r="S6130"/>
          <cell r="T6130"/>
          <cell r="U6130"/>
          <cell r="V6130"/>
          <cell r="W6130"/>
          <cell r="X6130"/>
          <cell r="Y6130" t="str">
            <v xml:space="preserve"> </v>
          </cell>
        </row>
        <row r="6131">
          <cell r="C6131"/>
          <cell r="D6131"/>
          <cell r="E6131"/>
          <cell r="F6131"/>
          <cell r="G6131"/>
          <cell r="H6131"/>
          <cell r="I6131"/>
          <cell r="J6131"/>
          <cell r="K6131"/>
          <cell r="L6131"/>
          <cell r="M6131"/>
          <cell r="N6131"/>
          <cell r="O6131"/>
          <cell r="P6131"/>
          <cell r="Q6131"/>
          <cell r="R6131"/>
          <cell r="S6131"/>
          <cell r="T6131"/>
          <cell r="U6131"/>
          <cell r="V6131"/>
          <cell r="W6131"/>
          <cell r="X6131"/>
          <cell r="Y6131" t="str">
            <v xml:space="preserve"> </v>
          </cell>
        </row>
        <row r="6132">
          <cell r="C6132"/>
          <cell r="D6132"/>
          <cell r="E6132"/>
          <cell r="F6132"/>
          <cell r="G6132"/>
          <cell r="H6132"/>
          <cell r="I6132"/>
          <cell r="J6132"/>
          <cell r="K6132"/>
          <cell r="L6132"/>
          <cell r="M6132"/>
          <cell r="N6132"/>
          <cell r="O6132"/>
          <cell r="P6132"/>
          <cell r="Q6132"/>
          <cell r="R6132"/>
          <cell r="S6132"/>
          <cell r="T6132"/>
          <cell r="U6132"/>
          <cell r="V6132"/>
          <cell r="W6132"/>
          <cell r="X6132"/>
          <cell r="Y6132" t="str">
            <v xml:space="preserve"> </v>
          </cell>
        </row>
        <row r="6133">
          <cell r="C6133"/>
          <cell r="D6133"/>
          <cell r="E6133"/>
          <cell r="F6133"/>
          <cell r="G6133"/>
          <cell r="H6133"/>
          <cell r="I6133"/>
          <cell r="J6133"/>
          <cell r="K6133"/>
          <cell r="L6133"/>
          <cell r="M6133"/>
          <cell r="N6133"/>
          <cell r="O6133"/>
          <cell r="P6133"/>
          <cell r="Q6133"/>
          <cell r="R6133"/>
          <cell r="S6133"/>
          <cell r="T6133"/>
          <cell r="U6133"/>
          <cell r="V6133"/>
          <cell r="W6133"/>
          <cell r="X6133"/>
          <cell r="Y6133" t="str">
            <v xml:space="preserve"> </v>
          </cell>
        </row>
        <row r="6134">
          <cell r="C6134"/>
          <cell r="D6134"/>
          <cell r="E6134"/>
          <cell r="F6134"/>
          <cell r="G6134"/>
          <cell r="H6134"/>
          <cell r="I6134"/>
          <cell r="J6134"/>
          <cell r="K6134"/>
          <cell r="L6134"/>
          <cell r="M6134"/>
          <cell r="N6134"/>
          <cell r="O6134"/>
          <cell r="P6134"/>
          <cell r="Q6134"/>
          <cell r="R6134"/>
          <cell r="S6134"/>
          <cell r="T6134"/>
          <cell r="U6134"/>
          <cell r="V6134"/>
          <cell r="W6134"/>
          <cell r="X6134"/>
          <cell r="Y6134" t="str">
            <v xml:space="preserve"> </v>
          </cell>
        </row>
        <row r="6135">
          <cell r="C6135"/>
          <cell r="D6135"/>
          <cell r="E6135"/>
          <cell r="F6135"/>
          <cell r="G6135"/>
          <cell r="H6135"/>
          <cell r="I6135"/>
          <cell r="J6135"/>
          <cell r="K6135"/>
          <cell r="L6135"/>
          <cell r="M6135"/>
          <cell r="N6135"/>
          <cell r="O6135"/>
          <cell r="P6135"/>
          <cell r="Q6135"/>
          <cell r="R6135"/>
          <cell r="S6135"/>
          <cell r="T6135"/>
          <cell r="U6135"/>
          <cell r="V6135"/>
          <cell r="W6135"/>
          <cell r="X6135"/>
          <cell r="Y6135" t="str">
            <v xml:space="preserve"> </v>
          </cell>
        </row>
        <row r="6136">
          <cell r="C6136"/>
          <cell r="D6136"/>
          <cell r="E6136"/>
          <cell r="F6136"/>
          <cell r="G6136"/>
          <cell r="H6136"/>
          <cell r="I6136"/>
          <cell r="J6136"/>
          <cell r="K6136"/>
          <cell r="L6136"/>
          <cell r="M6136"/>
          <cell r="N6136"/>
          <cell r="O6136"/>
          <cell r="P6136"/>
          <cell r="Q6136"/>
          <cell r="R6136"/>
          <cell r="S6136"/>
          <cell r="T6136"/>
          <cell r="U6136"/>
          <cell r="V6136"/>
          <cell r="W6136"/>
          <cell r="X6136"/>
          <cell r="Y6136" t="str">
            <v xml:space="preserve"> </v>
          </cell>
        </row>
        <row r="6137">
          <cell r="C6137"/>
          <cell r="D6137"/>
          <cell r="E6137"/>
          <cell r="F6137"/>
          <cell r="G6137"/>
          <cell r="H6137"/>
          <cell r="I6137"/>
          <cell r="J6137"/>
          <cell r="K6137"/>
          <cell r="L6137"/>
          <cell r="M6137"/>
          <cell r="N6137"/>
          <cell r="O6137"/>
          <cell r="P6137"/>
          <cell r="Q6137"/>
          <cell r="R6137"/>
          <cell r="S6137"/>
          <cell r="T6137"/>
          <cell r="U6137"/>
          <cell r="V6137"/>
          <cell r="W6137"/>
          <cell r="X6137"/>
          <cell r="Y6137" t="str">
            <v xml:space="preserve"> </v>
          </cell>
        </row>
        <row r="6138">
          <cell r="C6138"/>
          <cell r="D6138"/>
          <cell r="E6138"/>
          <cell r="F6138"/>
          <cell r="G6138"/>
          <cell r="H6138"/>
          <cell r="I6138"/>
          <cell r="J6138"/>
          <cell r="K6138"/>
          <cell r="L6138"/>
          <cell r="M6138"/>
          <cell r="N6138"/>
          <cell r="O6138"/>
          <cell r="P6138"/>
          <cell r="Q6138"/>
          <cell r="R6138"/>
          <cell r="S6138"/>
          <cell r="T6138"/>
          <cell r="U6138"/>
          <cell r="V6138"/>
          <cell r="W6138"/>
          <cell r="X6138"/>
          <cell r="Y6138" t="str">
            <v xml:space="preserve"> </v>
          </cell>
        </row>
        <row r="6139">
          <cell r="C6139"/>
          <cell r="D6139"/>
          <cell r="E6139"/>
          <cell r="F6139"/>
          <cell r="G6139"/>
          <cell r="H6139"/>
          <cell r="I6139"/>
          <cell r="J6139"/>
          <cell r="K6139"/>
          <cell r="L6139"/>
          <cell r="M6139"/>
          <cell r="N6139"/>
          <cell r="O6139"/>
          <cell r="P6139"/>
          <cell r="Q6139"/>
          <cell r="R6139"/>
          <cell r="S6139"/>
          <cell r="T6139"/>
          <cell r="U6139"/>
          <cell r="V6139"/>
          <cell r="W6139"/>
          <cell r="X6139"/>
          <cell r="Y6139" t="str">
            <v xml:space="preserve"> </v>
          </cell>
        </row>
        <row r="6140">
          <cell r="C6140"/>
          <cell r="D6140"/>
          <cell r="E6140"/>
          <cell r="F6140"/>
          <cell r="G6140"/>
          <cell r="H6140"/>
          <cell r="I6140"/>
          <cell r="J6140"/>
          <cell r="K6140"/>
          <cell r="L6140"/>
          <cell r="M6140"/>
          <cell r="N6140"/>
          <cell r="O6140"/>
          <cell r="P6140"/>
          <cell r="Q6140"/>
          <cell r="R6140"/>
          <cell r="S6140"/>
          <cell r="T6140"/>
          <cell r="U6140"/>
          <cell r="V6140"/>
          <cell r="W6140"/>
          <cell r="X6140"/>
          <cell r="Y6140" t="str">
            <v xml:space="preserve"> </v>
          </cell>
        </row>
        <row r="6141">
          <cell r="C6141"/>
          <cell r="D6141"/>
          <cell r="E6141"/>
          <cell r="F6141"/>
          <cell r="G6141"/>
          <cell r="H6141"/>
          <cell r="I6141"/>
          <cell r="J6141"/>
          <cell r="K6141"/>
          <cell r="L6141"/>
          <cell r="M6141"/>
          <cell r="N6141"/>
          <cell r="O6141"/>
          <cell r="P6141"/>
          <cell r="Q6141"/>
          <cell r="R6141"/>
          <cell r="S6141"/>
          <cell r="T6141"/>
          <cell r="U6141"/>
          <cell r="V6141"/>
          <cell r="W6141"/>
          <cell r="X6141"/>
          <cell r="Y6141" t="str">
            <v xml:space="preserve"> </v>
          </cell>
        </row>
        <row r="6142">
          <cell r="C6142"/>
          <cell r="D6142"/>
          <cell r="E6142"/>
          <cell r="F6142"/>
          <cell r="G6142"/>
          <cell r="H6142"/>
          <cell r="I6142"/>
          <cell r="J6142"/>
          <cell r="K6142"/>
          <cell r="L6142"/>
          <cell r="M6142"/>
          <cell r="N6142"/>
          <cell r="O6142"/>
          <cell r="P6142"/>
          <cell r="Q6142"/>
          <cell r="R6142"/>
          <cell r="S6142"/>
          <cell r="T6142"/>
          <cell r="U6142"/>
          <cell r="V6142"/>
          <cell r="W6142"/>
          <cell r="X6142"/>
          <cell r="Y6142" t="str">
            <v xml:space="preserve"> </v>
          </cell>
        </row>
        <row r="6143">
          <cell r="C6143"/>
          <cell r="D6143"/>
          <cell r="E6143"/>
          <cell r="F6143"/>
          <cell r="G6143"/>
          <cell r="H6143"/>
          <cell r="I6143"/>
          <cell r="J6143"/>
          <cell r="K6143"/>
          <cell r="L6143"/>
          <cell r="M6143"/>
          <cell r="N6143"/>
          <cell r="O6143"/>
          <cell r="P6143"/>
          <cell r="Q6143"/>
          <cell r="R6143"/>
          <cell r="S6143"/>
          <cell r="T6143"/>
          <cell r="U6143"/>
          <cell r="V6143"/>
          <cell r="W6143"/>
          <cell r="X6143"/>
          <cell r="Y6143" t="str">
            <v xml:space="preserve"> </v>
          </cell>
        </row>
        <row r="6144">
          <cell r="C6144"/>
          <cell r="D6144"/>
          <cell r="E6144"/>
          <cell r="F6144"/>
          <cell r="G6144"/>
          <cell r="H6144"/>
          <cell r="I6144"/>
          <cell r="J6144"/>
          <cell r="K6144"/>
          <cell r="L6144"/>
          <cell r="M6144"/>
          <cell r="N6144"/>
          <cell r="O6144"/>
          <cell r="P6144"/>
          <cell r="Q6144"/>
          <cell r="R6144"/>
          <cell r="S6144"/>
          <cell r="T6144"/>
          <cell r="U6144"/>
          <cell r="V6144"/>
          <cell r="W6144"/>
          <cell r="X6144"/>
          <cell r="Y6144" t="str">
            <v xml:space="preserve"> </v>
          </cell>
        </row>
        <row r="6145">
          <cell r="C6145"/>
          <cell r="D6145"/>
          <cell r="E6145"/>
          <cell r="F6145"/>
          <cell r="G6145"/>
          <cell r="H6145"/>
          <cell r="I6145"/>
          <cell r="J6145"/>
          <cell r="K6145"/>
          <cell r="L6145"/>
          <cell r="M6145"/>
          <cell r="N6145"/>
          <cell r="O6145"/>
          <cell r="P6145"/>
          <cell r="Q6145"/>
          <cell r="R6145"/>
          <cell r="S6145"/>
          <cell r="T6145"/>
          <cell r="U6145"/>
          <cell r="V6145"/>
          <cell r="W6145"/>
          <cell r="X6145"/>
          <cell r="Y6145" t="str">
            <v xml:space="preserve"> </v>
          </cell>
        </row>
        <row r="6146">
          <cell r="C6146"/>
          <cell r="D6146"/>
          <cell r="E6146"/>
          <cell r="F6146"/>
          <cell r="G6146"/>
          <cell r="H6146"/>
          <cell r="I6146"/>
          <cell r="J6146"/>
          <cell r="K6146"/>
          <cell r="L6146"/>
          <cell r="M6146"/>
          <cell r="N6146"/>
          <cell r="O6146"/>
          <cell r="P6146"/>
          <cell r="Q6146"/>
          <cell r="R6146"/>
          <cell r="S6146"/>
          <cell r="T6146"/>
          <cell r="U6146"/>
          <cell r="V6146"/>
          <cell r="W6146"/>
          <cell r="X6146"/>
          <cell r="Y6146" t="str">
            <v xml:space="preserve"> </v>
          </cell>
        </row>
        <row r="6147">
          <cell r="C6147"/>
          <cell r="D6147"/>
          <cell r="E6147"/>
          <cell r="F6147"/>
          <cell r="G6147"/>
          <cell r="H6147"/>
          <cell r="I6147"/>
          <cell r="J6147"/>
          <cell r="K6147"/>
          <cell r="L6147"/>
          <cell r="M6147"/>
          <cell r="N6147"/>
          <cell r="O6147"/>
          <cell r="P6147"/>
          <cell r="Q6147"/>
          <cell r="R6147"/>
          <cell r="S6147"/>
          <cell r="T6147"/>
          <cell r="U6147"/>
          <cell r="V6147"/>
          <cell r="W6147"/>
          <cell r="X6147"/>
          <cell r="Y6147" t="str">
            <v xml:space="preserve"> </v>
          </cell>
        </row>
        <row r="6148">
          <cell r="C6148"/>
          <cell r="D6148"/>
          <cell r="E6148"/>
          <cell r="F6148"/>
          <cell r="G6148"/>
          <cell r="H6148"/>
          <cell r="I6148"/>
          <cell r="J6148"/>
          <cell r="K6148"/>
          <cell r="L6148"/>
          <cell r="M6148"/>
          <cell r="N6148"/>
          <cell r="O6148"/>
          <cell r="P6148"/>
          <cell r="Q6148"/>
          <cell r="R6148"/>
          <cell r="S6148"/>
          <cell r="T6148"/>
          <cell r="U6148"/>
          <cell r="V6148"/>
          <cell r="W6148"/>
          <cell r="X6148"/>
          <cell r="Y6148" t="str">
            <v xml:space="preserve"> </v>
          </cell>
        </row>
        <row r="6149">
          <cell r="C6149"/>
          <cell r="D6149"/>
          <cell r="E6149"/>
          <cell r="F6149"/>
          <cell r="G6149"/>
          <cell r="H6149"/>
          <cell r="I6149"/>
          <cell r="J6149"/>
          <cell r="K6149"/>
          <cell r="L6149"/>
          <cell r="M6149"/>
          <cell r="N6149"/>
          <cell r="O6149"/>
          <cell r="P6149"/>
          <cell r="Q6149"/>
          <cell r="R6149"/>
          <cell r="S6149"/>
          <cell r="T6149"/>
          <cell r="U6149"/>
          <cell r="V6149"/>
          <cell r="W6149"/>
          <cell r="X6149"/>
          <cell r="Y6149" t="str">
            <v xml:space="preserve"> </v>
          </cell>
        </row>
        <row r="6150">
          <cell r="C6150"/>
          <cell r="D6150"/>
          <cell r="E6150"/>
          <cell r="F6150"/>
          <cell r="G6150"/>
          <cell r="H6150"/>
          <cell r="I6150"/>
          <cell r="J6150"/>
          <cell r="K6150"/>
          <cell r="L6150"/>
          <cell r="M6150"/>
          <cell r="N6150"/>
          <cell r="O6150"/>
          <cell r="P6150"/>
          <cell r="Q6150"/>
          <cell r="R6150"/>
          <cell r="S6150"/>
          <cell r="T6150"/>
          <cell r="U6150"/>
          <cell r="V6150"/>
          <cell r="W6150"/>
          <cell r="X6150"/>
          <cell r="Y6150" t="str">
            <v xml:space="preserve"> </v>
          </cell>
        </row>
        <row r="6151">
          <cell r="C6151"/>
          <cell r="D6151"/>
          <cell r="E6151"/>
          <cell r="F6151"/>
          <cell r="G6151"/>
          <cell r="H6151"/>
          <cell r="I6151"/>
          <cell r="J6151"/>
          <cell r="K6151"/>
          <cell r="L6151"/>
          <cell r="M6151"/>
          <cell r="N6151"/>
          <cell r="O6151"/>
          <cell r="P6151"/>
          <cell r="Q6151"/>
          <cell r="R6151"/>
          <cell r="S6151"/>
          <cell r="T6151"/>
          <cell r="U6151"/>
          <cell r="V6151"/>
          <cell r="W6151"/>
          <cell r="X6151"/>
          <cell r="Y6151" t="str">
            <v xml:space="preserve"> </v>
          </cell>
        </row>
        <row r="6152">
          <cell r="C6152"/>
          <cell r="D6152"/>
          <cell r="E6152"/>
          <cell r="F6152"/>
          <cell r="G6152"/>
          <cell r="H6152"/>
          <cell r="I6152"/>
          <cell r="J6152"/>
          <cell r="K6152"/>
          <cell r="L6152"/>
          <cell r="M6152"/>
          <cell r="N6152"/>
          <cell r="O6152"/>
          <cell r="P6152"/>
          <cell r="Q6152"/>
          <cell r="R6152"/>
          <cell r="S6152"/>
          <cell r="T6152"/>
          <cell r="U6152"/>
          <cell r="V6152"/>
          <cell r="W6152"/>
          <cell r="X6152"/>
          <cell r="Y6152" t="str">
            <v xml:space="preserve"> </v>
          </cell>
        </row>
        <row r="6153">
          <cell r="C6153"/>
          <cell r="D6153"/>
          <cell r="E6153"/>
          <cell r="F6153"/>
          <cell r="G6153"/>
          <cell r="H6153"/>
          <cell r="I6153"/>
          <cell r="J6153"/>
          <cell r="K6153"/>
          <cell r="L6153"/>
          <cell r="M6153"/>
          <cell r="N6153"/>
          <cell r="O6153"/>
          <cell r="P6153"/>
          <cell r="Q6153"/>
          <cell r="R6153"/>
          <cell r="S6153"/>
          <cell r="T6153"/>
          <cell r="U6153"/>
          <cell r="V6153"/>
          <cell r="W6153"/>
          <cell r="X6153"/>
          <cell r="Y6153" t="str">
            <v xml:space="preserve"> </v>
          </cell>
        </row>
        <row r="6154">
          <cell r="C6154"/>
          <cell r="D6154"/>
          <cell r="E6154"/>
          <cell r="F6154"/>
          <cell r="G6154"/>
          <cell r="H6154"/>
          <cell r="I6154"/>
          <cell r="J6154"/>
          <cell r="K6154"/>
          <cell r="L6154"/>
          <cell r="M6154"/>
          <cell r="N6154"/>
          <cell r="O6154"/>
          <cell r="P6154"/>
          <cell r="Q6154"/>
          <cell r="R6154"/>
          <cell r="S6154"/>
          <cell r="T6154"/>
          <cell r="U6154"/>
          <cell r="V6154"/>
          <cell r="W6154"/>
          <cell r="X6154"/>
          <cell r="Y6154" t="str">
            <v xml:space="preserve"> </v>
          </cell>
        </row>
        <row r="6155">
          <cell r="C6155"/>
          <cell r="D6155"/>
          <cell r="E6155"/>
          <cell r="F6155"/>
          <cell r="G6155"/>
          <cell r="H6155"/>
          <cell r="I6155"/>
          <cell r="J6155"/>
          <cell r="K6155"/>
          <cell r="L6155"/>
          <cell r="M6155"/>
          <cell r="N6155"/>
          <cell r="O6155"/>
          <cell r="P6155"/>
          <cell r="Q6155"/>
          <cell r="R6155"/>
          <cell r="S6155"/>
          <cell r="T6155"/>
          <cell r="U6155"/>
          <cell r="V6155"/>
          <cell r="W6155"/>
          <cell r="X6155"/>
          <cell r="Y6155" t="str">
            <v xml:space="preserve"> </v>
          </cell>
        </row>
        <row r="6156">
          <cell r="C6156"/>
          <cell r="D6156"/>
          <cell r="E6156"/>
          <cell r="F6156"/>
          <cell r="G6156"/>
          <cell r="H6156"/>
          <cell r="I6156"/>
          <cell r="J6156"/>
          <cell r="K6156"/>
          <cell r="L6156"/>
          <cell r="M6156"/>
          <cell r="N6156"/>
          <cell r="O6156"/>
          <cell r="P6156"/>
          <cell r="Q6156"/>
          <cell r="R6156"/>
          <cell r="S6156"/>
          <cell r="T6156"/>
          <cell r="U6156"/>
          <cell r="V6156"/>
          <cell r="W6156"/>
          <cell r="X6156"/>
          <cell r="Y6156" t="str">
            <v xml:space="preserve"> </v>
          </cell>
        </row>
        <row r="6157">
          <cell r="C6157"/>
          <cell r="D6157"/>
          <cell r="E6157"/>
          <cell r="F6157"/>
          <cell r="G6157"/>
          <cell r="H6157"/>
          <cell r="I6157"/>
          <cell r="J6157"/>
          <cell r="K6157"/>
          <cell r="L6157"/>
          <cell r="M6157"/>
          <cell r="N6157"/>
          <cell r="O6157"/>
          <cell r="P6157"/>
          <cell r="Q6157"/>
          <cell r="R6157"/>
          <cell r="S6157"/>
          <cell r="T6157"/>
          <cell r="U6157"/>
          <cell r="V6157"/>
          <cell r="W6157"/>
          <cell r="X6157"/>
          <cell r="Y6157" t="str">
            <v xml:space="preserve"> </v>
          </cell>
        </row>
        <row r="6158">
          <cell r="C6158"/>
          <cell r="D6158"/>
          <cell r="E6158"/>
          <cell r="F6158"/>
          <cell r="G6158"/>
          <cell r="H6158"/>
          <cell r="I6158"/>
          <cell r="J6158"/>
          <cell r="K6158"/>
          <cell r="L6158"/>
          <cell r="M6158"/>
          <cell r="N6158"/>
          <cell r="O6158"/>
          <cell r="P6158"/>
          <cell r="Q6158"/>
          <cell r="R6158"/>
          <cell r="S6158"/>
          <cell r="T6158"/>
          <cell r="U6158"/>
          <cell r="V6158"/>
          <cell r="W6158"/>
          <cell r="X6158"/>
          <cell r="Y6158" t="str">
            <v xml:space="preserve"> </v>
          </cell>
        </row>
        <row r="6159">
          <cell r="C6159"/>
          <cell r="D6159"/>
          <cell r="E6159"/>
          <cell r="F6159"/>
          <cell r="G6159"/>
          <cell r="H6159"/>
          <cell r="I6159"/>
          <cell r="J6159"/>
          <cell r="K6159"/>
          <cell r="L6159"/>
          <cell r="M6159"/>
          <cell r="N6159"/>
          <cell r="O6159"/>
          <cell r="P6159"/>
          <cell r="Q6159"/>
          <cell r="R6159"/>
          <cell r="S6159"/>
          <cell r="T6159"/>
          <cell r="U6159"/>
          <cell r="V6159"/>
          <cell r="W6159"/>
          <cell r="X6159"/>
          <cell r="Y6159" t="str">
            <v xml:space="preserve"> </v>
          </cell>
        </row>
        <row r="6160">
          <cell r="C6160"/>
          <cell r="D6160"/>
          <cell r="E6160"/>
          <cell r="F6160"/>
          <cell r="G6160"/>
          <cell r="H6160"/>
          <cell r="I6160"/>
          <cell r="J6160"/>
          <cell r="K6160"/>
          <cell r="L6160"/>
          <cell r="M6160"/>
          <cell r="N6160"/>
          <cell r="O6160"/>
          <cell r="P6160"/>
          <cell r="Q6160"/>
          <cell r="R6160"/>
          <cell r="S6160"/>
          <cell r="T6160"/>
          <cell r="U6160"/>
          <cell r="V6160"/>
          <cell r="W6160"/>
          <cell r="X6160"/>
          <cell r="Y6160" t="str">
            <v xml:space="preserve"> </v>
          </cell>
        </row>
        <row r="6161">
          <cell r="C6161"/>
          <cell r="D6161"/>
          <cell r="E6161"/>
          <cell r="F6161"/>
          <cell r="G6161"/>
          <cell r="H6161"/>
          <cell r="I6161"/>
          <cell r="J6161"/>
          <cell r="K6161"/>
          <cell r="L6161"/>
          <cell r="M6161"/>
          <cell r="N6161"/>
          <cell r="O6161"/>
          <cell r="P6161"/>
          <cell r="Q6161"/>
          <cell r="R6161"/>
          <cell r="S6161"/>
          <cell r="T6161"/>
          <cell r="U6161"/>
          <cell r="V6161"/>
          <cell r="W6161"/>
          <cell r="X6161"/>
          <cell r="Y6161" t="str">
            <v xml:space="preserve"> </v>
          </cell>
        </row>
        <row r="6162">
          <cell r="C6162"/>
          <cell r="D6162"/>
          <cell r="E6162"/>
          <cell r="F6162"/>
          <cell r="G6162"/>
          <cell r="H6162"/>
          <cell r="I6162"/>
          <cell r="J6162"/>
          <cell r="K6162"/>
          <cell r="L6162"/>
          <cell r="M6162"/>
          <cell r="N6162"/>
          <cell r="O6162"/>
          <cell r="P6162"/>
          <cell r="Q6162"/>
          <cell r="R6162"/>
          <cell r="S6162"/>
          <cell r="T6162"/>
          <cell r="U6162"/>
          <cell r="V6162"/>
          <cell r="W6162"/>
          <cell r="X6162"/>
          <cell r="Y6162" t="str">
            <v xml:space="preserve"> </v>
          </cell>
        </row>
        <row r="6163">
          <cell r="C6163"/>
          <cell r="D6163"/>
          <cell r="E6163"/>
          <cell r="F6163"/>
          <cell r="G6163"/>
          <cell r="H6163"/>
          <cell r="I6163"/>
          <cell r="J6163"/>
          <cell r="K6163"/>
          <cell r="L6163"/>
          <cell r="M6163"/>
          <cell r="N6163"/>
          <cell r="O6163"/>
          <cell r="P6163"/>
          <cell r="Q6163"/>
          <cell r="R6163"/>
          <cell r="S6163"/>
          <cell r="T6163"/>
          <cell r="U6163"/>
          <cell r="V6163"/>
          <cell r="W6163"/>
          <cell r="X6163"/>
          <cell r="Y6163" t="str">
            <v xml:space="preserve"> </v>
          </cell>
        </row>
        <row r="6164">
          <cell r="C6164"/>
          <cell r="D6164"/>
          <cell r="E6164"/>
          <cell r="F6164"/>
          <cell r="G6164"/>
          <cell r="H6164"/>
          <cell r="I6164"/>
          <cell r="J6164"/>
          <cell r="K6164"/>
          <cell r="L6164"/>
          <cell r="M6164"/>
          <cell r="N6164"/>
          <cell r="O6164"/>
          <cell r="P6164"/>
          <cell r="Q6164"/>
          <cell r="R6164"/>
          <cell r="S6164"/>
          <cell r="T6164"/>
          <cell r="U6164"/>
          <cell r="V6164"/>
          <cell r="W6164"/>
          <cell r="X6164"/>
          <cell r="Y6164" t="str">
            <v xml:space="preserve"> </v>
          </cell>
        </row>
        <row r="6165">
          <cell r="C6165"/>
          <cell r="D6165"/>
          <cell r="E6165"/>
          <cell r="F6165"/>
          <cell r="G6165"/>
          <cell r="H6165"/>
          <cell r="I6165"/>
          <cell r="J6165"/>
          <cell r="K6165"/>
          <cell r="L6165"/>
          <cell r="M6165"/>
          <cell r="N6165"/>
          <cell r="O6165"/>
          <cell r="P6165"/>
          <cell r="Q6165"/>
          <cell r="R6165"/>
          <cell r="S6165"/>
          <cell r="T6165"/>
          <cell r="U6165"/>
          <cell r="V6165"/>
          <cell r="W6165"/>
          <cell r="X6165"/>
          <cell r="Y6165" t="str">
            <v xml:space="preserve"> </v>
          </cell>
        </row>
        <row r="6166">
          <cell r="C6166"/>
          <cell r="D6166"/>
          <cell r="E6166"/>
          <cell r="F6166"/>
          <cell r="G6166"/>
          <cell r="H6166"/>
          <cell r="I6166"/>
          <cell r="J6166"/>
          <cell r="K6166"/>
          <cell r="L6166"/>
          <cell r="M6166"/>
          <cell r="N6166"/>
          <cell r="O6166"/>
          <cell r="P6166"/>
          <cell r="Q6166"/>
          <cell r="R6166"/>
          <cell r="S6166"/>
          <cell r="T6166"/>
          <cell r="U6166"/>
          <cell r="V6166"/>
          <cell r="W6166"/>
          <cell r="X6166"/>
          <cell r="Y6166" t="str">
            <v xml:space="preserve"> </v>
          </cell>
        </row>
        <row r="6167">
          <cell r="C6167"/>
          <cell r="D6167"/>
          <cell r="E6167"/>
          <cell r="F6167"/>
          <cell r="G6167"/>
          <cell r="H6167"/>
          <cell r="I6167"/>
          <cell r="J6167"/>
          <cell r="K6167"/>
          <cell r="L6167"/>
          <cell r="M6167"/>
          <cell r="N6167"/>
          <cell r="O6167"/>
          <cell r="P6167"/>
          <cell r="Q6167"/>
          <cell r="R6167"/>
          <cell r="S6167"/>
          <cell r="T6167"/>
          <cell r="U6167"/>
          <cell r="V6167"/>
          <cell r="W6167"/>
          <cell r="X6167"/>
          <cell r="Y6167" t="str">
            <v xml:space="preserve"> </v>
          </cell>
        </row>
        <row r="6168">
          <cell r="C6168"/>
          <cell r="D6168"/>
          <cell r="E6168"/>
          <cell r="F6168"/>
          <cell r="G6168"/>
          <cell r="H6168"/>
          <cell r="I6168"/>
          <cell r="J6168"/>
          <cell r="K6168"/>
          <cell r="L6168"/>
          <cell r="M6168"/>
          <cell r="N6168"/>
          <cell r="O6168"/>
          <cell r="P6168"/>
          <cell r="Q6168"/>
          <cell r="R6168"/>
          <cell r="S6168"/>
          <cell r="T6168"/>
          <cell r="U6168"/>
          <cell r="V6168"/>
          <cell r="W6168"/>
          <cell r="X6168"/>
          <cell r="Y6168" t="str">
            <v xml:space="preserve"> </v>
          </cell>
        </row>
        <row r="6169">
          <cell r="C6169"/>
          <cell r="D6169"/>
          <cell r="E6169"/>
          <cell r="F6169"/>
          <cell r="G6169"/>
          <cell r="H6169"/>
          <cell r="I6169"/>
          <cell r="J6169"/>
          <cell r="K6169"/>
          <cell r="L6169"/>
          <cell r="M6169"/>
          <cell r="N6169"/>
          <cell r="O6169"/>
          <cell r="P6169"/>
          <cell r="Q6169"/>
          <cell r="R6169"/>
          <cell r="S6169"/>
          <cell r="T6169"/>
          <cell r="U6169"/>
          <cell r="V6169"/>
          <cell r="W6169"/>
          <cell r="X6169"/>
          <cell r="Y6169" t="str">
            <v xml:space="preserve"> </v>
          </cell>
        </row>
        <row r="6170">
          <cell r="C6170"/>
          <cell r="D6170"/>
          <cell r="E6170"/>
          <cell r="F6170"/>
          <cell r="G6170"/>
          <cell r="H6170"/>
          <cell r="I6170"/>
          <cell r="J6170"/>
          <cell r="K6170"/>
          <cell r="L6170"/>
          <cell r="M6170"/>
          <cell r="N6170"/>
          <cell r="O6170"/>
          <cell r="P6170"/>
          <cell r="Q6170"/>
          <cell r="R6170"/>
          <cell r="S6170"/>
          <cell r="T6170"/>
          <cell r="U6170"/>
          <cell r="V6170"/>
          <cell r="W6170"/>
          <cell r="X6170"/>
          <cell r="Y6170" t="str">
            <v xml:space="preserve"> </v>
          </cell>
        </row>
        <row r="6171">
          <cell r="C6171"/>
          <cell r="D6171"/>
          <cell r="E6171"/>
          <cell r="F6171"/>
          <cell r="G6171"/>
          <cell r="H6171"/>
          <cell r="I6171"/>
          <cell r="J6171"/>
          <cell r="K6171"/>
          <cell r="L6171"/>
          <cell r="M6171"/>
          <cell r="N6171"/>
          <cell r="O6171"/>
          <cell r="P6171"/>
          <cell r="Q6171"/>
          <cell r="R6171"/>
          <cell r="S6171"/>
          <cell r="T6171"/>
          <cell r="U6171"/>
          <cell r="V6171"/>
          <cell r="W6171"/>
          <cell r="X6171"/>
          <cell r="Y6171" t="str">
            <v xml:space="preserve"> </v>
          </cell>
        </row>
        <row r="6172">
          <cell r="C6172"/>
          <cell r="D6172"/>
          <cell r="E6172"/>
          <cell r="F6172"/>
          <cell r="G6172"/>
          <cell r="H6172"/>
          <cell r="I6172"/>
          <cell r="J6172"/>
          <cell r="K6172"/>
          <cell r="L6172"/>
          <cell r="M6172"/>
          <cell r="N6172"/>
          <cell r="O6172"/>
          <cell r="P6172"/>
          <cell r="Q6172"/>
          <cell r="R6172"/>
          <cell r="S6172"/>
          <cell r="T6172"/>
          <cell r="U6172"/>
          <cell r="V6172"/>
          <cell r="W6172"/>
          <cell r="X6172"/>
          <cell r="Y6172" t="str">
            <v xml:space="preserve"> </v>
          </cell>
        </row>
        <row r="6173">
          <cell r="C6173"/>
          <cell r="D6173"/>
          <cell r="E6173"/>
          <cell r="F6173"/>
          <cell r="G6173"/>
          <cell r="H6173"/>
          <cell r="I6173"/>
          <cell r="J6173"/>
          <cell r="K6173"/>
          <cell r="L6173"/>
          <cell r="M6173"/>
          <cell r="N6173"/>
          <cell r="O6173"/>
          <cell r="P6173"/>
          <cell r="Q6173"/>
          <cell r="R6173"/>
          <cell r="S6173"/>
          <cell r="T6173"/>
          <cell r="U6173"/>
          <cell r="V6173"/>
          <cell r="W6173"/>
          <cell r="X6173"/>
          <cell r="Y6173" t="str">
            <v xml:space="preserve"> </v>
          </cell>
        </row>
        <row r="6174">
          <cell r="C6174"/>
          <cell r="D6174"/>
          <cell r="E6174"/>
          <cell r="F6174"/>
          <cell r="G6174"/>
          <cell r="H6174"/>
          <cell r="I6174"/>
          <cell r="J6174"/>
          <cell r="K6174"/>
          <cell r="L6174"/>
          <cell r="M6174"/>
          <cell r="N6174"/>
          <cell r="O6174"/>
          <cell r="P6174"/>
          <cell r="Q6174"/>
          <cell r="R6174"/>
          <cell r="S6174"/>
          <cell r="T6174"/>
          <cell r="U6174"/>
          <cell r="V6174"/>
          <cell r="W6174"/>
          <cell r="X6174"/>
          <cell r="Y6174" t="str">
            <v xml:space="preserve"> </v>
          </cell>
        </row>
        <row r="6175">
          <cell r="C6175"/>
          <cell r="D6175"/>
          <cell r="E6175"/>
          <cell r="F6175"/>
          <cell r="G6175"/>
          <cell r="H6175"/>
          <cell r="I6175"/>
          <cell r="J6175"/>
          <cell r="K6175"/>
          <cell r="L6175"/>
          <cell r="M6175"/>
          <cell r="N6175"/>
          <cell r="O6175"/>
          <cell r="P6175"/>
          <cell r="Q6175"/>
          <cell r="R6175"/>
          <cell r="S6175"/>
          <cell r="T6175"/>
          <cell r="U6175"/>
          <cell r="V6175"/>
          <cell r="W6175"/>
          <cell r="X6175"/>
          <cell r="Y6175" t="str">
            <v xml:space="preserve"> </v>
          </cell>
        </row>
        <row r="6176">
          <cell r="C6176"/>
          <cell r="D6176"/>
          <cell r="E6176"/>
          <cell r="F6176"/>
          <cell r="G6176"/>
          <cell r="H6176"/>
          <cell r="I6176"/>
          <cell r="J6176"/>
          <cell r="K6176"/>
          <cell r="L6176"/>
          <cell r="M6176"/>
          <cell r="N6176"/>
          <cell r="O6176"/>
          <cell r="P6176"/>
          <cell r="Q6176"/>
          <cell r="R6176"/>
          <cell r="S6176"/>
          <cell r="T6176"/>
          <cell r="U6176"/>
          <cell r="V6176"/>
          <cell r="W6176"/>
          <cell r="X6176"/>
          <cell r="Y6176" t="str">
            <v xml:space="preserve"> </v>
          </cell>
        </row>
        <row r="6177">
          <cell r="C6177"/>
          <cell r="D6177"/>
          <cell r="E6177"/>
          <cell r="F6177"/>
          <cell r="G6177"/>
          <cell r="H6177"/>
          <cell r="I6177"/>
          <cell r="J6177"/>
          <cell r="K6177"/>
          <cell r="L6177"/>
          <cell r="M6177"/>
          <cell r="N6177"/>
          <cell r="O6177"/>
          <cell r="P6177"/>
          <cell r="Q6177"/>
          <cell r="R6177"/>
          <cell r="S6177"/>
          <cell r="T6177"/>
          <cell r="U6177"/>
          <cell r="V6177"/>
          <cell r="W6177"/>
          <cell r="X6177"/>
          <cell r="Y6177" t="str">
            <v xml:space="preserve"> </v>
          </cell>
        </row>
        <row r="6178">
          <cell r="C6178"/>
          <cell r="D6178"/>
          <cell r="E6178"/>
          <cell r="F6178"/>
          <cell r="G6178"/>
          <cell r="H6178"/>
          <cell r="I6178"/>
          <cell r="J6178"/>
          <cell r="K6178"/>
          <cell r="L6178"/>
          <cell r="M6178"/>
          <cell r="N6178"/>
          <cell r="O6178"/>
          <cell r="P6178"/>
          <cell r="Q6178"/>
          <cell r="R6178"/>
          <cell r="S6178"/>
          <cell r="T6178"/>
          <cell r="U6178"/>
          <cell r="V6178"/>
          <cell r="W6178"/>
          <cell r="X6178"/>
          <cell r="Y6178" t="str">
            <v xml:space="preserve"> </v>
          </cell>
        </row>
        <row r="6179">
          <cell r="C6179"/>
          <cell r="D6179"/>
          <cell r="E6179"/>
          <cell r="F6179"/>
          <cell r="G6179"/>
          <cell r="H6179"/>
          <cell r="I6179"/>
          <cell r="J6179"/>
          <cell r="K6179"/>
          <cell r="L6179"/>
          <cell r="M6179"/>
          <cell r="N6179"/>
          <cell r="O6179"/>
          <cell r="P6179"/>
          <cell r="Q6179"/>
          <cell r="R6179"/>
          <cell r="S6179"/>
          <cell r="T6179"/>
          <cell r="U6179"/>
          <cell r="V6179"/>
          <cell r="W6179"/>
          <cell r="X6179"/>
          <cell r="Y6179" t="str">
            <v xml:space="preserve"> </v>
          </cell>
        </row>
        <row r="6180">
          <cell r="C6180"/>
          <cell r="D6180"/>
          <cell r="E6180"/>
          <cell r="F6180"/>
          <cell r="G6180"/>
          <cell r="H6180"/>
          <cell r="I6180"/>
          <cell r="J6180"/>
          <cell r="K6180"/>
          <cell r="L6180"/>
          <cell r="M6180"/>
          <cell r="N6180"/>
          <cell r="O6180"/>
          <cell r="P6180"/>
          <cell r="Q6180"/>
          <cell r="R6180"/>
          <cell r="S6180"/>
          <cell r="T6180"/>
          <cell r="U6180"/>
          <cell r="V6180"/>
          <cell r="W6180"/>
          <cell r="X6180"/>
          <cell r="Y6180" t="str">
            <v xml:space="preserve"> </v>
          </cell>
        </row>
        <row r="6181">
          <cell r="C6181"/>
          <cell r="D6181"/>
          <cell r="E6181"/>
          <cell r="F6181"/>
          <cell r="G6181"/>
          <cell r="H6181"/>
          <cell r="I6181"/>
          <cell r="J6181"/>
          <cell r="K6181"/>
          <cell r="L6181"/>
          <cell r="M6181"/>
          <cell r="N6181"/>
          <cell r="O6181"/>
          <cell r="P6181"/>
          <cell r="Q6181"/>
          <cell r="R6181"/>
          <cell r="S6181"/>
          <cell r="T6181"/>
          <cell r="U6181"/>
          <cell r="V6181"/>
          <cell r="W6181"/>
          <cell r="X6181"/>
          <cell r="Y6181" t="str">
            <v xml:space="preserve"> </v>
          </cell>
        </row>
        <row r="6182">
          <cell r="C6182"/>
          <cell r="D6182"/>
          <cell r="E6182"/>
          <cell r="F6182"/>
          <cell r="G6182"/>
          <cell r="H6182"/>
          <cell r="I6182"/>
          <cell r="J6182"/>
          <cell r="K6182"/>
          <cell r="L6182"/>
          <cell r="M6182"/>
          <cell r="N6182"/>
          <cell r="O6182"/>
          <cell r="P6182"/>
          <cell r="Q6182"/>
          <cell r="R6182"/>
          <cell r="S6182"/>
          <cell r="T6182"/>
          <cell r="U6182"/>
          <cell r="V6182"/>
          <cell r="W6182"/>
          <cell r="X6182"/>
          <cell r="Y6182" t="str">
            <v xml:space="preserve"> </v>
          </cell>
        </row>
        <row r="6183">
          <cell r="C6183"/>
          <cell r="D6183"/>
          <cell r="E6183"/>
          <cell r="F6183"/>
          <cell r="G6183"/>
          <cell r="H6183"/>
          <cell r="I6183"/>
          <cell r="J6183"/>
          <cell r="K6183"/>
          <cell r="L6183"/>
          <cell r="M6183"/>
          <cell r="N6183"/>
          <cell r="O6183"/>
          <cell r="P6183"/>
          <cell r="Q6183"/>
          <cell r="R6183"/>
          <cell r="S6183"/>
          <cell r="T6183"/>
          <cell r="U6183"/>
          <cell r="V6183"/>
          <cell r="W6183"/>
          <cell r="X6183"/>
          <cell r="Y6183" t="str">
            <v xml:space="preserve"> </v>
          </cell>
        </row>
        <row r="6184">
          <cell r="C6184"/>
          <cell r="D6184"/>
          <cell r="E6184"/>
          <cell r="F6184"/>
          <cell r="G6184"/>
          <cell r="H6184"/>
          <cell r="I6184"/>
          <cell r="J6184"/>
          <cell r="K6184"/>
          <cell r="L6184"/>
          <cell r="M6184"/>
          <cell r="N6184"/>
          <cell r="O6184"/>
          <cell r="P6184"/>
          <cell r="Q6184"/>
          <cell r="R6184"/>
          <cell r="S6184"/>
          <cell r="T6184"/>
          <cell r="U6184"/>
          <cell r="V6184"/>
          <cell r="W6184"/>
          <cell r="X6184"/>
          <cell r="Y6184" t="str">
            <v xml:space="preserve"> </v>
          </cell>
        </row>
        <row r="6185">
          <cell r="C6185"/>
          <cell r="D6185"/>
          <cell r="E6185"/>
          <cell r="F6185"/>
          <cell r="G6185"/>
          <cell r="H6185"/>
          <cell r="I6185"/>
          <cell r="J6185"/>
          <cell r="K6185"/>
          <cell r="L6185"/>
          <cell r="M6185"/>
          <cell r="N6185"/>
          <cell r="O6185"/>
          <cell r="P6185"/>
          <cell r="Q6185"/>
          <cell r="R6185"/>
          <cell r="S6185"/>
          <cell r="T6185"/>
          <cell r="U6185"/>
          <cell r="V6185"/>
          <cell r="W6185"/>
          <cell r="X6185"/>
          <cell r="Y6185" t="str">
            <v xml:space="preserve"> </v>
          </cell>
        </row>
        <row r="6186">
          <cell r="C6186"/>
          <cell r="D6186"/>
          <cell r="E6186"/>
          <cell r="F6186"/>
          <cell r="G6186"/>
          <cell r="H6186"/>
          <cell r="I6186"/>
          <cell r="J6186"/>
          <cell r="K6186"/>
          <cell r="L6186"/>
          <cell r="M6186"/>
          <cell r="N6186"/>
          <cell r="O6186"/>
          <cell r="P6186"/>
          <cell r="Q6186"/>
          <cell r="R6186"/>
          <cell r="S6186"/>
          <cell r="T6186"/>
          <cell r="U6186"/>
          <cell r="V6186"/>
          <cell r="W6186"/>
          <cell r="X6186"/>
          <cell r="Y6186" t="str">
            <v xml:space="preserve"> </v>
          </cell>
        </row>
        <row r="6187">
          <cell r="C6187"/>
          <cell r="D6187"/>
          <cell r="E6187"/>
          <cell r="F6187"/>
          <cell r="G6187"/>
          <cell r="H6187"/>
          <cell r="I6187"/>
          <cell r="J6187"/>
          <cell r="K6187"/>
          <cell r="L6187"/>
          <cell r="M6187"/>
          <cell r="N6187"/>
          <cell r="O6187"/>
          <cell r="P6187"/>
          <cell r="Q6187"/>
          <cell r="R6187"/>
          <cell r="S6187"/>
          <cell r="T6187"/>
          <cell r="U6187"/>
          <cell r="V6187"/>
          <cell r="W6187"/>
          <cell r="X6187"/>
          <cell r="Y6187" t="str">
            <v xml:space="preserve"> </v>
          </cell>
        </row>
        <row r="6188">
          <cell r="C6188"/>
          <cell r="D6188"/>
          <cell r="E6188"/>
          <cell r="F6188"/>
          <cell r="G6188"/>
          <cell r="H6188"/>
          <cell r="I6188"/>
          <cell r="J6188"/>
          <cell r="K6188"/>
          <cell r="L6188"/>
          <cell r="M6188"/>
          <cell r="N6188"/>
          <cell r="O6188"/>
          <cell r="P6188"/>
          <cell r="Q6188"/>
          <cell r="R6188"/>
          <cell r="S6188"/>
          <cell r="T6188"/>
          <cell r="U6188"/>
          <cell r="V6188"/>
          <cell r="W6188"/>
          <cell r="X6188"/>
          <cell r="Y6188" t="str">
            <v xml:space="preserve"> </v>
          </cell>
        </row>
        <row r="6189">
          <cell r="C6189"/>
          <cell r="D6189"/>
          <cell r="E6189"/>
          <cell r="F6189"/>
          <cell r="G6189"/>
          <cell r="H6189"/>
          <cell r="I6189"/>
          <cell r="J6189"/>
          <cell r="K6189"/>
          <cell r="L6189"/>
          <cell r="M6189"/>
          <cell r="N6189"/>
          <cell r="O6189"/>
          <cell r="P6189"/>
          <cell r="Q6189"/>
          <cell r="R6189"/>
          <cell r="S6189"/>
          <cell r="T6189"/>
          <cell r="U6189"/>
          <cell r="V6189"/>
          <cell r="W6189"/>
          <cell r="X6189"/>
          <cell r="Y6189" t="str">
            <v xml:space="preserve"> </v>
          </cell>
        </row>
        <row r="6190">
          <cell r="C6190"/>
          <cell r="D6190"/>
          <cell r="E6190"/>
          <cell r="F6190"/>
          <cell r="G6190"/>
          <cell r="H6190"/>
          <cell r="I6190"/>
          <cell r="J6190"/>
          <cell r="K6190"/>
          <cell r="L6190"/>
          <cell r="M6190"/>
          <cell r="N6190"/>
          <cell r="O6190"/>
          <cell r="P6190"/>
          <cell r="Q6190"/>
          <cell r="R6190"/>
          <cell r="S6190"/>
          <cell r="T6190"/>
          <cell r="U6190"/>
          <cell r="V6190"/>
          <cell r="W6190"/>
          <cell r="X6190"/>
          <cell r="Y6190" t="str">
            <v xml:space="preserve"> </v>
          </cell>
        </row>
        <row r="6191">
          <cell r="C6191"/>
          <cell r="D6191"/>
          <cell r="E6191"/>
          <cell r="F6191"/>
          <cell r="G6191"/>
          <cell r="H6191"/>
          <cell r="I6191"/>
          <cell r="J6191"/>
          <cell r="K6191"/>
          <cell r="L6191"/>
          <cell r="M6191"/>
          <cell r="N6191"/>
          <cell r="O6191"/>
          <cell r="P6191"/>
          <cell r="Q6191"/>
          <cell r="R6191"/>
          <cell r="S6191"/>
          <cell r="T6191"/>
          <cell r="U6191"/>
          <cell r="V6191"/>
          <cell r="W6191"/>
          <cell r="X6191"/>
          <cell r="Y6191" t="str">
            <v xml:space="preserve"> </v>
          </cell>
        </row>
        <row r="6192">
          <cell r="C6192"/>
          <cell r="D6192"/>
          <cell r="E6192"/>
          <cell r="F6192"/>
          <cell r="G6192"/>
          <cell r="H6192"/>
          <cell r="I6192"/>
          <cell r="J6192"/>
          <cell r="K6192"/>
          <cell r="L6192"/>
          <cell r="M6192"/>
          <cell r="N6192"/>
          <cell r="O6192"/>
          <cell r="P6192"/>
          <cell r="Q6192"/>
          <cell r="R6192"/>
          <cell r="S6192"/>
          <cell r="T6192"/>
          <cell r="U6192"/>
          <cell r="V6192"/>
          <cell r="W6192"/>
          <cell r="X6192"/>
          <cell r="Y6192" t="str">
            <v xml:space="preserve"> </v>
          </cell>
        </row>
        <row r="6193">
          <cell r="C6193"/>
          <cell r="D6193"/>
          <cell r="E6193"/>
          <cell r="F6193"/>
          <cell r="G6193"/>
          <cell r="H6193"/>
          <cell r="I6193"/>
          <cell r="J6193"/>
          <cell r="K6193"/>
          <cell r="L6193"/>
          <cell r="M6193"/>
          <cell r="N6193"/>
          <cell r="O6193"/>
          <cell r="P6193"/>
          <cell r="Q6193"/>
          <cell r="R6193"/>
          <cell r="S6193"/>
          <cell r="T6193"/>
          <cell r="U6193"/>
          <cell r="V6193"/>
          <cell r="W6193"/>
          <cell r="X6193"/>
          <cell r="Y6193" t="str">
            <v xml:space="preserve"> </v>
          </cell>
        </row>
        <row r="6194">
          <cell r="C6194"/>
          <cell r="D6194"/>
          <cell r="E6194"/>
          <cell r="F6194"/>
          <cell r="G6194"/>
          <cell r="H6194"/>
          <cell r="I6194"/>
          <cell r="J6194"/>
          <cell r="K6194"/>
          <cell r="L6194"/>
          <cell r="M6194"/>
          <cell r="N6194"/>
          <cell r="O6194"/>
          <cell r="P6194"/>
          <cell r="Q6194"/>
          <cell r="R6194"/>
          <cell r="S6194"/>
          <cell r="T6194"/>
          <cell r="U6194"/>
          <cell r="V6194"/>
          <cell r="W6194"/>
          <cell r="X6194"/>
          <cell r="Y6194" t="str">
            <v xml:space="preserve"> </v>
          </cell>
        </row>
        <row r="6195">
          <cell r="C6195"/>
          <cell r="D6195"/>
          <cell r="E6195"/>
          <cell r="F6195"/>
          <cell r="G6195"/>
          <cell r="H6195"/>
          <cell r="I6195"/>
          <cell r="J6195"/>
          <cell r="K6195"/>
          <cell r="L6195"/>
          <cell r="M6195"/>
          <cell r="N6195"/>
          <cell r="O6195"/>
          <cell r="P6195"/>
          <cell r="Q6195"/>
          <cell r="R6195"/>
          <cell r="S6195"/>
          <cell r="T6195"/>
          <cell r="U6195"/>
          <cell r="V6195"/>
          <cell r="W6195"/>
          <cell r="X6195"/>
          <cell r="Y6195" t="str">
            <v xml:space="preserve"> </v>
          </cell>
        </row>
        <row r="6196">
          <cell r="C6196"/>
          <cell r="D6196"/>
          <cell r="E6196"/>
          <cell r="F6196"/>
          <cell r="G6196"/>
          <cell r="H6196"/>
          <cell r="I6196"/>
          <cell r="J6196"/>
          <cell r="K6196"/>
          <cell r="L6196"/>
          <cell r="M6196"/>
          <cell r="N6196"/>
          <cell r="O6196"/>
          <cell r="P6196"/>
          <cell r="Q6196"/>
          <cell r="R6196"/>
          <cell r="S6196"/>
          <cell r="T6196"/>
          <cell r="U6196"/>
          <cell r="V6196"/>
          <cell r="W6196"/>
          <cell r="X6196"/>
          <cell r="Y6196" t="str">
            <v xml:space="preserve"> </v>
          </cell>
        </row>
        <row r="6197">
          <cell r="C6197"/>
          <cell r="D6197"/>
          <cell r="E6197"/>
          <cell r="F6197"/>
          <cell r="G6197"/>
          <cell r="H6197"/>
          <cell r="I6197"/>
          <cell r="J6197"/>
          <cell r="K6197"/>
          <cell r="L6197"/>
          <cell r="M6197"/>
          <cell r="N6197"/>
          <cell r="O6197"/>
          <cell r="P6197"/>
          <cell r="Q6197"/>
          <cell r="R6197"/>
          <cell r="S6197"/>
          <cell r="T6197"/>
          <cell r="U6197"/>
          <cell r="V6197"/>
          <cell r="W6197"/>
          <cell r="X6197"/>
          <cell r="Y6197" t="str">
            <v xml:space="preserve"> </v>
          </cell>
        </row>
        <row r="6198">
          <cell r="C6198"/>
          <cell r="D6198"/>
          <cell r="E6198"/>
          <cell r="F6198"/>
          <cell r="G6198"/>
          <cell r="H6198"/>
          <cell r="I6198"/>
          <cell r="J6198"/>
          <cell r="K6198"/>
          <cell r="L6198"/>
          <cell r="M6198"/>
          <cell r="N6198"/>
          <cell r="O6198"/>
          <cell r="P6198"/>
          <cell r="Q6198"/>
          <cell r="R6198"/>
          <cell r="S6198"/>
          <cell r="T6198"/>
          <cell r="U6198"/>
          <cell r="V6198"/>
          <cell r="W6198"/>
          <cell r="X6198"/>
          <cell r="Y6198" t="str">
            <v xml:space="preserve"> </v>
          </cell>
        </row>
        <row r="6199">
          <cell r="C6199"/>
          <cell r="D6199"/>
          <cell r="E6199"/>
          <cell r="F6199"/>
          <cell r="G6199"/>
          <cell r="H6199"/>
          <cell r="I6199"/>
          <cell r="J6199"/>
          <cell r="K6199"/>
          <cell r="L6199"/>
          <cell r="M6199"/>
          <cell r="N6199"/>
          <cell r="O6199"/>
          <cell r="P6199"/>
          <cell r="Q6199"/>
          <cell r="R6199"/>
          <cell r="S6199"/>
          <cell r="T6199"/>
          <cell r="U6199"/>
          <cell r="V6199"/>
          <cell r="W6199"/>
          <cell r="X6199"/>
          <cell r="Y6199" t="str">
            <v xml:space="preserve"> </v>
          </cell>
        </row>
        <row r="6200">
          <cell r="C6200"/>
          <cell r="D6200"/>
          <cell r="E6200"/>
          <cell r="F6200"/>
          <cell r="G6200"/>
          <cell r="H6200"/>
          <cell r="I6200"/>
          <cell r="J6200"/>
          <cell r="K6200"/>
          <cell r="L6200"/>
          <cell r="M6200"/>
          <cell r="N6200"/>
          <cell r="O6200"/>
          <cell r="P6200"/>
          <cell r="Q6200"/>
          <cell r="R6200"/>
          <cell r="S6200"/>
          <cell r="T6200"/>
          <cell r="U6200"/>
          <cell r="V6200"/>
          <cell r="W6200"/>
          <cell r="X6200"/>
          <cell r="Y6200" t="str">
            <v xml:space="preserve"> </v>
          </cell>
        </row>
        <row r="6201">
          <cell r="C6201"/>
          <cell r="D6201"/>
          <cell r="E6201"/>
          <cell r="F6201"/>
          <cell r="G6201"/>
          <cell r="H6201"/>
          <cell r="I6201"/>
          <cell r="J6201"/>
          <cell r="K6201"/>
          <cell r="L6201"/>
          <cell r="M6201"/>
          <cell r="N6201"/>
          <cell r="O6201"/>
          <cell r="P6201"/>
          <cell r="Q6201"/>
          <cell r="R6201"/>
          <cell r="S6201"/>
          <cell r="T6201"/>
          <cell r="U6201"/>
          <cell r="V6201"/>
          <cell r="W6201"/>
          <cell r="X6201"/>
          <cell r="Y6201" t="str">
            <v xml:space="preserve"> </v>
          </cell>
        </row>
        <row r="6202">
          <cell r="C6202"/>
          <cell r="D6202"/>
          <cell r="E6202"/>
          <cell r="F6202"/>
          <cell r="G6202"/>
          <cell r="H6202"/>
          <cell r="I6202"/>
          <cell r="J6202"/>
          <cell r="K6202"/>
          <cell r="L6202"/>
          <cell r="M6202"/>
          <cell r="N6202"/>
          <cell r="O6202"/>
          <cell r="P6202"/>
          <cell r="Q6202"/>
          <cell r="R6202"/>
          <cell r="S6202"/>
          <cell r="T6202"/>
          <cell r="U6202"/>
          <cell r="V6202"/>
          <cell r="W6202"/>
          <cell r="X6202"/>
          <cell r="Y6202" t="str">
            <v xml:space="preserve"> </v>
          </cell>
        </row>
        <row r="6203">
          <cell r="C6203"/>
          <cell r="D6203"/>
          <cell r="E6203"/>
          <cell r="F6203"/>
          <cell r="G6203"/>
          <cell r="H6203"/>
          <cell r="I6203"/>
          <cell r="J6203"/>
          <cell r="K6203"/>
          <cell r="L6203"/>
          <cell r="M6203"/>
          <cell r="N6203"/>
          <cell r="O6203"/>
          <cell r="P6203"/>
          <cell r="Q6203"/>
          <cell r="R6203"/>
          <cell r="S6203"/>
          <cell r="T6203"/>
          <cell r="U6203"/>
          <cell r="V6203"/>
          <cell r="W6203"/>
          <cell r="X6203"/>
          <cell r="Y6203" t="str">
            <v xml:space="preserve"> </v>
          </cell>
        </row>
        <row r="6204">
          <cell r="C6204"/>
          <cell r="D6204"/>
          <cell r="E6204"/>
          <cell r="F6204"/>
          <cell r="G6204"/>
          <cell r="H6204"/>
          <cell r="I6204"/>
          <cell r="J6204"/>
          <cell r="K6204"/>
          <cell r="L6204"/>
          <cell r="M6204"/>
          <cell r="N6204"/>
          <cell r="O6204"/>
          <cell r="P6204"/>
          <cell r="Q6204"/>
          <cell r="R6204"/>
          <cell r="S6204"/>
          <cell r="T6204"/>
          <cell r="U6204"/>
          <cell r="V6204"/>
          <cell r="W6204"/>
          <cell r="X6204"/>
          <cell r="Y6204" t="str">
            <v xml:space="preserve"> </v>
          </cell>
        </row>
        <row r="6205">
          <cell r="C6205"/>
          <cell r="D6205"/>
          <cell r="E6205"/>
          <cell r="F6205"/>
          <cell r="G6205"/>
          <cell r="H6205"/>
          <cell r="I6205"/>
          <cell r="J6205"/>
          <cell r="K6205"/>
          <cell r="L6205"/>
          <cell r="M6205"/>
          <cell r="N6205"/>
          <cell r="O6205"/>
          <cell r="P6205"/>
          <cell r="Q6205"/>
          <cell r="R6205"/>
          <cell r="S6205"/>
          <cell r="T6205"/>
          <cell r="U6205"/>
          <cell r="V6205"/>
          <cell r="W6205"/>
          <cell r="X6205"/>
          <cell r="Y6205" t="str">
            <v xml:space="preserve"> </v>
          </cell>
        </row>
        <row r="6206">
          <cell r="C6206"/>
          <cell r="D6206"/>
          <cell r="E6206"/>
          <cell r="F6206"/>
          <cell r="G6206"/>
          <cell r="H6206"/>
          <cell r="I6206"/>
          <cell r="J6206"/>
          <cell r="K6206"/>
          <cell r="L6206"/>
          <cell r="M6206"/>
          <cell r="N6206"/>
          <cell r="O6206"/>
          <cell r="P6206"/>
          <cell r="Q6206"/>
          <cell r="R6206"/>
          <cell r="S6206"/>
          <cell r="T6206"/>
          <cell r="U6206"/>
          <cell r="V6206"/>
          <cell r="W6206"/>
          <cell r="X6206"/>
          <cell r="Y6206" t="str">
            <v xml:space="preserve"> </v>
          </cell>
        </row>
        <row r="6207">
          <cell r="C6207"/>
          <cell r="D6207"/>
          <cell r="E6207"/>
          <cell r="F6207"/>
          <cell r="G6207"/>
          <cell r="H6207"/>
          <cell r="I6207"/>
          <cell r="J6207"/>
          <cell r="K6207"/>
          <cell r="L6207"/>
          <cell r="M6207"/>
          <cell r="N6207"/>
          <cell r="O6207"/>
          <cell r="P6207"/>
          <cell r="Q6207"/>
          <cell r="R6207"/>
          <cell r="S6207"/>
          <cell r="T6207"/>
          <cell r="U6207"/>
          <cell r="V6207"/>
          <cell r="W6207"/>
          <cell r="X6207"/>
          <cell r="Y6207" t="str">
            <v xml:space="preserve"> </v>
          </cell>
        </row>
        <row r="6208">
          <cell r="C6208"/>
          <cell r="D6208"/>
          <cell r="E6208"/>
          <cell r="F6208"/>
          <cell r="G6208"/>
          <cell r="H6208"/>
          <cell r="I6208"/>
          <cell r="J6208"/>
          <cell r="K6208"/>
          <cell r="L6208"/>
          <cell r="M6208"/>
          <cell r="N6208"/>
          <cell r="O6208"/>
          <cell r="P6208"/>
          <cell r="Q6208"/>
          <cell r="R6208"/>
          <cell r="S6208"/>
          <cell r="T6208"/>
          <cell r="U6208"/>
          <cell r="V6208"/>
          <cell r="W6208"/>
          <cell r="X6208"/>
          <cell r="Y6208" t="str">
            <v xml:space="preserve"> </v>
          </cell>
        </row>
        <row r="6209">
          <cell r="C6209"/>
          <cell r="D6209"/>
          <cell r="E6209"/>
          <cell r="F6209"/>
          <cell r="G6209"/>
          <cell r="H6209"/>
          <cell r="I6209"/>
          <cell r="J6209"/>
          <cell r="K6209"/>
          <cell r="L6209"/>
          <cell r="M6209"/>
          <cell r="N6209"/>
          <cell r="O6209"/>
          <cell r="P6209"/>
          <cell r="Q6209"/>
          <cell r="R6209"/>
          <cell r="S6209"/>
          <cell r="T6209"/>
          <cell r="U6209"/>
          <cell r="V6209"/>
          <cell r="W6209"/>
          <cell r="X6209"/>
          <cell r="Y6209" t="str">
            <v xml:space="preserve"> </v>
          </cell>
        </row>
        <row r="6210">
          <cell r="C6210"/>
          <cell r="D6210"/>
          <cell r="E6210"/>
          <cell r="F6210"/>
          <cell r="G6210"/>
          <cell r="H6210"/>
          <cell r="I6210"/>
          <cell r="J6210"/>
          <cell r="K6210"/>
          <cell r="L6210"/>
          <cell r="M6210"/>
          <cell r="N6210"/>
          <cell r="O6210"/>
          <cell r="P6210"/>
          <cell r="Q6210"/>
          <cell r="R6210"/>
          <cell r="S6210"/>
          <cell r="T6210"/>
          <cell r="U6210"/>
          <cell r="V6210"/>
          <cell r="W6210"/>
          <cell r="X6210"/>
          <cell r="Y6210" t="str">
            <v xml:space="preserve"> </v>
          </cell>
        </row>
        <row r="6211">
          <cell r="C6211"/>
          <cell r="D6211"/>
          <cell r="E6211"/>
          <cell r="F6211"/>
          <cell r="G6211"/>
          <cell r="H6211"/>
          <cell r="I6211"/>
          <cell r="J6211"/>
          <cell r="K6211"/>
          <cell r="L6211"/>
          <cell r="M6211"/>
          <cell r="N6211"/>
          <cell r="O6211"/>
          <cell r="P6211"/>
          <cell r="Q6211"/>
          <cell r="R6211"/>
          <cell r="S6211"/>
          <cell r="T6211"/>
          <cell r="U6211"/>
          <cell r="V6211"/>
          <cell r="W6211"/>
          <cell r="X6211"/>
          <cell r="Y6211" t="str">
            <v xml:space="preserve"> </v>
          </cell>
        </row>
        <row r="6212">
          <cell r="C6212"/>
          <cell r="D6212"/>
          <cell r="E6212"/>
          <cell r="F6212"/>
          <cell r="G6212"/>
          <cell r="H6212"/>
          <cell r="I6212"/>
          <cell r="J6212"/>
          <cell r="K6212"/>
          <cell r="L6212"/>
          <cell r="M6212"/>
          <cell r="N6212"/>
          <cell r="O6212"/>
          <cell r="P6212"/>
          <cell r="Q6212"/>
          <cell r="R6212"/>
          <cell r="S6212"/>
          <cell r="T6212"/>
          <cell r="U6212"/>
          <cell r="V6212"/>
          <cell r="W6212"/>
          <cell r="X6212"/>
          <cell r="Y6212" t="str">
            <v xml:space="preserve"> </v>
          </cell>
        </row>
        <row r="6213">
          <cell r="C6213"/>
          <cell r="D6213"/>
          <cell r="E6213"/>
          <cell r="F6213"/>
          <cell r="G6213"/>
          <cell r="H6213"/>
          <cell r="I6213"/>
          <cell r="J6213"/>
          <cell r="K6213"/>
          <cell r="L6213"/>
          <cell r="M6213"/>
          <cell r="N6213"/>
          <cell r="O6213"/>
          <cell r="P6213"/>
          <cell r="Q6213"/>
          <cell r="R6213"/>
          <cell r="S6213"/>
          <cell r="T6213"/>
          <cell r="U6213"/>
          <cell r="V6213"/>
          <cell r="W6213"/>
          <cell r="X6213"/>
          <cell r="Y6213" t="str">
            <v xml:space="preserve"> </v>
          </cell>
        </row>
        <row r="6214">
          <cell r="C6214"/>
          <cell r="D6214"/>
          <cell r="E6214"/>
          <cell r="F6214"/>
          <cell r="G6214"/>
          <cell r="H6214"/>
          <cell r="I6214"/>
          <cell r="J6214"/>
          <cell r="K6214"/>
          <cell r="L6214"/>
          <cell r="M6214"/>
          <cell r="N6214"/>
          <cell r="O6214"/>
          <cell r="P6214"/>
          <cell r="Q6214"/>
          <cell r="R6214"/>
          <cell r="S6214"/>
          <cell r="T6214"/>
          <cell r="U6214"/>
          <cell r="V6214"/>
          <cell r="W6214"/>
          <cell r="X6214"/>
          <cell r="Y6214" t="str">
            <v xml:space="preserve"> </v>
          </cell>
        </row>
        <row r="6215">
          <cell r="C6215"/>
          <cell r="D6215"/>
          <cell r="E6215"/>
          <cell r="F6215"/>
          <cell r="G6215"/>
          <cell r="H6215"/>
          <cell r="I6215"/>
          <cell r="J6215"/>
          <cell r="K6215"/>
          <cell r="L6215"/>
          <cell r="M6215"/>
          <cell r="N6215"/>
          <cell r="O6215"/>
          <cell r="P6215"/>
          <cell r="Q6215"/>
          <cell r="R6215"/>
          <cell r="S6215"/>
          <cell r="T6215"/>
          <cell r="U6215"/>
          <cell r="V6215"/>
          <cell r="W6215"/>
          <cell r="X6215"/>
          <cell r="Y6215" t="str">
            <v xml:space="preserve"> </v>
          </cell>
        </row>
        <row r="6216">
          <cell r="C6216"/>
          <cell r="D6216"/>
          <cell r="E6216"/>
          <cell r="F6216"/>
          <cell r="G6216"/>
          <cell r="H6216"/>
          <cell r="I6216"/>
          <cell r="J6216"/>
          <cell r="K6216"/>
          <cell r="L6216"/>
          <cell r="M6216"/>
          <cell r="N6216"/>
          <cell r="O6216"/>
          <cell r="P6216"/>
          <cell r="Q6216"/>
          <cell r="R6216"/>
          <cell r="S6216"/>
          <cell r="T6216"/>
          <cell r="U6216"/>
          <cell r="V6216"/>
          <cell r="W6216"/>
          <cell r="X6216"/>
          <cell r="Y6216" t="str">
            <v xml:space="preserve"> </v>
          </cell>
        </row>
        <row r="6217">
          <cell r="C6217"/>
          <cell r="D6217"/>
          <cell r="E6217"/>
          <cell r="F6217"/>
          <cell r="G6217"/>
          <cell r="H6217"/>
          <cell r="I6217"/>
          <cell r="J6217"/>
          <cell r="K6217"/>
          <cell r="L6217"/>
          <cell r="M6217"/>
          <cell r="N6217"/>
          <cell r="O6217"/>
          <cell r="P6217"/>
          <cell r="Q6217"/>
          <cell r="R6217"/>
          <cell r="S6217"/>
          <cell r="T6217"/>
          <cell r="U6217"/>
          <cell r="V6217"/>
          <cell r="W6217"/>
          <cell r="X6217"/>
          <cell r="Y6217" t="str">
            <v xml:space="preserve"> </v>
          </cell>
        </row>
        <row r="6218">
          <cell r="C6218"/>
          <cell r="D6218"/>
          <cell r="E6218"/>
          <cell r="F6218"/>
          <cell r="G6218"/>
          <cell r="H6218"/>
          <cell r="I6218"/>
          <cell r="J6218"/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  <cell r="U6218"/>
          <cell r="V6218"/>
          <cell r="W6218"/>
          <cell r="X6218"/>
          <cell r="Y6218" t="str">
            <v xml:space="preserve"> </v>
          </cell>
        </row>
        <row r="6219">
          <cell r="C6219"/>
          <cell r="D6219"/>
          <cell r="E6219"/>
          <cell r="F6219"/>
          <cell r="G6219"/>
          <cell r="H6219"/>
          <cell r="I6219"/>
          <cell r="J6219"/>
          <cell r="K6219"/>
          <cell r="L6219"/>
          <cell r="M6219"/>
          <cell r="N6219"/>
          <cell r="O6219"/>
          <cell r="P6219"/>
          <cell r="Q6219"/>
          <cell r="R6219"/>
          <cell r="S6219"/>
          <cell r="T6219"/>
          <cell r="U6219"/>
          <cell r="V6219"/>
          <cell r="W6219"/>
          <cell r="X6219"/>
          <cell r="Y6219" t="str">
            <v xml:space="preserve"> </v>
          </cell>
        </row>
        <row r="6220">
          <cell r="C6220"/>
          <cell r="D6220"/>
          <cell r="E6220"/>
          <cell r="F6220"/>
          <cell r="G6220"/>
          <cell r="H6220"/>
          <cell r="I6220"/>
          <cell r="J6220"/>
          <cell r="K6220"/>
          <cell r="L6220"/>
          <cell r="M6220"/>
          <cell r="N6220"/>
          <cell r="O6220"/>
          <cell r="P6220"/>
          <cell r="Q6220"/>
          <cell r="R6220"/>
          <cell r="S6220"/>
          <cell r="T6220"/>
          <cell r="U6220"/>
          <cell r="V6220"/>
          <cell r="W6220"/>
          <cell r="X6220"/>
          <cell r="Y6220" t="str">
            <v xml:space="preserve"> </v>
          </cell>
        </row>
        <row r="6221">
          <cell r="C6221"/>
          <cell r="D6221"/>
          <cell r="E6221"/>
          <cell r="F6221"/>
          <cell r="G6221"/>
          <cell r="H6221"/>
          <cell r="I6221"/>
          <cell r="J6221"/>
          <cell r="K6221"/>
          <cell r="L6221"/>
          <cell r="M6221"/>
          <cell r="N6221"/>
          <cell r="O6221"/>
          <cell r="P6221"/>
          <cell r="Q6221"/>
          <cell r="R6221"/>
          <cell r="S6221"/>
          <cell r="T6221"/>
          <cell r="U6221"/>
          <cell r="V6221"/>
          <cell r="W6221"/>
          <cell r="X6221"/>
          <cell r="Y6221" t="str">
            <v xml:space="preserve"> </v>
          </cell>
        </row>
        <row r="6222">
          <cell r="C6222"/>
          <cell r="D6222"/>
          <cell r="E6222"/>
          <cell r="F6222"/>
          <cell r="G6222"/>
          <cell r="H6222"/>
          <cell r="I6222"/>
          <cell r="J6222"/>
          <cell r="K6222"/>
          <cell r="L6222"/>
          <cell r="M6222"/>
          <cell r="N6222"/>
          <cell r="O6222"/>
          <cell r="P6222"/>
          <cell r="Q6222"/>
          <cell r="R6222"/>
          <cell r="S6222"/>
          <cell r="T6222"/>
          <cell r="U6222"/>
          <cell r="V6222"/>
          <cell r="W6222"/>
          <cell r="X6222"/>
          <cell r="Y6222" t="str">
            <v xml:space="preserve"> </v>
          </cell>
        </row>
        <row r="6223">
          <cell r="C6223"/>
          <cell r="D6223"/>
          <cell r="E6223"/>
          <cell r="F6223"/>
          <cell r="G6223"/>
          <cell r="H6223"/>
          <cell r="I6223"/>
          <cell r="J6223"/>
          <cell r="K6223"/>
          <cell r="L6223"/>
          <cell r="M6223"/>
          <cell r="N6223"/>
          <cell r="O6223"/>
          <cell r="P6223"/>
          <cell r="Q6223"/>
          <cell r="R6223"/>
          <cell r="S6223"/>
          <cell r="T6223"/>
          <cell r="U6223"/>
          <cell r="V6223"/>
          <cell r="W6223"/>
          <cell r="X6223"/>
          <cell r="Y6223" t="str">
            <v xml:space="preserve"> </v>
          </cell>
        </row>
        <row r="6224">
          <cell r="C6224"/>
          <cell r="D6224"/>
          <cell r="E6224"/>
          <cell r="F6224"/>
          <cell r="G6224"/>
          <cell r="H6224"/>
          <cell r="I6224"/>
          <cell r="J6224"/>
          <cell r="K6224"/>
          <cell r="L6224"/>
          <cell r="M6224"/>
          <cell r="N6224"/>
          <cell r="O6224"/>
          <cell r="P6224"/>
          <cell r="Q6224"/>
          <cell r="R6224"/>
          <cell r="S6224"/>
          <cell r="T6224"/>
          <cell r="U6224"/>
          <cell r="V6224"/>
          <cell r="W6224"/>
          <cell r="X6224"/>
          <cell r="Y6224" t="str">
            <v xml:space="preserve"> </v>
          </cell>
        </row>
        <row r="6225">
          <cell r="C6225"/>
          <cell r="D6225"/>
          <cell r="E6225"/>
          <cell r="F6225"/>
          <cell r="G6225"/>
          <cell r="H6225"/>
          <cell r="I6225"/>
          <cell r="J6225"/>
          <cell r="K6225"/>
          <cell r="L6225"/>
          <cell r="M6225"/>
          <cell r="N6225"/>
          <cell r="O6225"/>
          <cell r="P6225"/>
          <cell r="Q6225"/>
          <cell r="R6225"/>
          <cell r="S6225"/>
          <cell r="T6225"/>
          <cell r="U6225"/>
          <cell r="V6225"/>
          <cell r="W6225"/>
          <cell r="X6225"/>
          <cell r="Y6225" t="str">
            <v xml:space="preserve"> </v>
          </cell>
        </row>
        <row r="6226">
          <cell r="C6226"/>
          <cell r="D6226"/>
          <cell r="E6226"/>
          <cell r="F6226"/>
          <cell r="G6226"/>
          <cell r="H6226"/>
          <cell r="I6226"/>
          <cell r="J6226"/>
          <cell r="K6226"/>
          <cell r="L6226"/>
          <cell r="M6226"/>
          <cell r="N6226"/>
          <cell r="O6226"/>
          <cell r="P6226"/>
          <cell r="Q6226"/>
          <cell r="R6226"/>
          <cell r="S6226"/>
          <cell r="T6226"/>
          <cell r="U6226"/>
          <cell r="V6226"/>
          <cell r="W6226"/>
          <cell r="X6226"/>
          <cell r="Y6226" t="str">
            <v xml:space="preserve"> </v>
          </cell>
        </row>
        <row r="6227">
          <cell r="C6227"/>
          <cell r="D6227"/>
          <cell r="E6227"/>
          <cell r="F6227"/>
          <cell r="G6227"/>
          <cell r="H6227"/>
          <cell r="I6227"/>
          <cell r="J6227"/>
          <cell r="K6227"/>
          <cell r="L6227"/>
          <cell r="M6227"/>
          <cell r="N6227"/>
          <cell r="O6227"/>
          <cell r="P6227"/>
          <cell r="Q6227"/>
          <cell r="R6227"/>
          <cell r="S6227"/>
          <cell r="T6227"/>
          <cell r="U6227"/>
          <cell r="V6227"/>
          <cell r="W6227"/>
          <cell r="X6227"/>
          <cell r="Y6227" t="str">
            <v xml:space="preserve"> </v>
          </cell>
        </row>
        <row r="6228">
          <cell r="C6228"/>
          <cell r="D6228"/>
          <cell r="E6228"/>
          <cell r="F6228"/>
          <cell r="G6228"/>
          <cell r="H6228"/>
          <cell r="I6228"/>
          <cell r="J6228"/>
          <cell r="K6228"/>
          <cell r="L6228"/>
          <cell r="M6228"/>
          <cell r="N6228"/>
          <cell r="O6228"/>
          <cell r="P6228"/>
          <cell r="Q6228"/>
          <cell r="R6228"/>
          <cell r="S6228"/>
          <cell r="T6228"/>
          <cell r="U6228"/>
          <cell r="V6228"/>
          <cell r="W6228"/>
          <cell r="X6228"/>
          <cell r="Y6228" t="str">
            <v xml:space="preserve"> </v>
          </cell>
        </row>
        <row r="6229">
          <cell r="C6229"/>
          <cell r="D6229"/>
          <cell r="E6229"/>
          <cell r="F6229"/>
          <cell r="G6229"/>
          <cell r="H6229"/>
          <cell r="I6229"/>
          <cell r="J6229"/>
          <cell r="K6229"/>
          <cell r="L6229"/>
          <cell r="M6229"/>
          <cell r="N6229"/>
          <cell r="O6229"/>
          <cell r="P6229"/>
          <cell r="Q6229"/>
          <cell r="R6229"/>
          <cell r="S6229"/>
          <cell r="T6229"/>
          <cell r="U6229"/>
          <cell r="V6229"/>
          <cell r="W6229"/>
          <cell r="X6229"/>
          <cell r="Y6229" t="str">
            <v xml:space="preserve"> </v>
          </cell>
        </row>
        <row r="6230">
          <cell r="C6230"/>
          <cell r="D6230"/>
          <cell r="E6230"/>
          <cell r="F6230"/>
          <cell r="G6230"/>
          <cell r="H6230"/>
          <cell r="I6230"/>
          <cell r="J6230"/>
          <cell r="K6230"/>
          <cell r="L6230"/>
          <cell r="M6230"/>
          <cell r="N6230"/>
          <cell r="O6230"/>
          <cell r="P6230"/>
          <cell r="Q6230"/>
          <cell r="R6230"/>
          <cell r="S6230"/>
          <cell r="T6230"/>
          <cell r="U6230"/>
          <cell r="V6230"/>
          <cell r="W6230"/>
          <cell r="X6230"/>
          <cell r="Y6230" t="str">
            <v xml:space="preserve"> </v>
          </cell>
        </row>
        <row r="6231">
          <cell r="C6231"/>
          <cell r="D6231"/>
          <cell r="E6231"/>
          <cell r="F6231"/>
          <cell r="G6231"/>
          <cell r="H6231"/>
          <cell r="I6231"/>
          <cell r="J6231"/>
          <cell r="K6231"/>
          <cell r="L6231"/>
          <cell r="M6231"/>
          <cell r="N6231"/>
          <cell r="O6231"/>
          <cell r="P6231"/>
          <cell r="Q6231"/>
          <cell r="R6231"/>
          <cell r="S6231"/>
          <cell r="T6231"/>
          <cell r="U6231"/>
          <cell r="V6231"/>
          <cell r="W6231"/>
          <cell r="X6231"/>
          <cell r="Y6231" t="str">
            <v xml:space="preserve"> </v>
          </cell>
        </row>
        <row r="6232">
          <cell r="C6232"/>
          <cell r="D6232"/>
          <cell r="E6232"/>
          <cell r="F6232"/>
          <cell r="G6232"/>
          <cell r="H6232"/>
          <cell r="I6232"/>
          <cell r="J6232"/>
          <cell r="K6232"/>
          <cell r="L6232"/>
          <cell r="M6232"/>
          <cell r="N6232"/>
          <cell r="O6232"/>
          <cell r="P6232"/>
          <cell r="Q6232"/>
          <cell r="R6232"/>
          <cell r="S6232"/>
          <cell r="T6232"/>
          <cell r="U6232"/>
          <cell r="V6232"/>
          <cell r="W6232"/>
          <cell r="X6232"/>
          <cell r="Y6232" t="str">
            <v xml:space="preserve"> </v>
          </cell>
        </row>
        <row r="6233">
          <cell r="C6233"/>
          <cell r="D6233"/>
          <cell r="E6233"/>
          <cell r="F6233"/>
          <cell r="G6233"/>
          <cell r="H6233"/>
          <cell r="I6233"/>
          <cell r="J6233"/>
          <cell r="K6233"/>
          <cell r="L6233"/>
          <cell r="M6233"/>
          <cell r="N6233"/>
          <cell r="O6233"/>
          <cell r="P6233"/>
          <cell r="Q6233"/>
          <cell r="R6233"/>
          <cell r="S6233"/>
          <cell r="T6233"/>
          <cell r="U6233"/>
          <cell r="V6233"/>
          <cell r="W6233"/>
          <cell r="X6233"/>
          <cell r="Y6233" t="str">
            <v xml:space="preserve"> </v>
          </cell>
        </row>
        <row r="6234">
          <cell r="C6234"/>
          <cell r="D6234"/>
          <cell r="E6234"/>
          <cell r="F6234"/>
          <cell r="G6234"/>
          <cell r="H6234"/>
          <cell r="I6234"/>
          <cell r="J6234"/>
          <cell r="K6234"/>
          <cell r="L6234"/>
          <cell r="M6234"/>
          <cell r="N6234"/>
          <cell r="O6234"/>
          <cell r="P6234"/>
          <cell r="Q6234"/>
          <cell r="R6234"/>
          <cell r="S6234"/>
          <cell r="T6234"/>
          <cell r="U6234"/>
          <cell r="V6234"/>
          <cell r="W6234"/>
          <cell r="X6234"/>
          <cell r="Y6234" t="str">
            <v xml:space="preserve"> </v>
          </cell>
        </row>
        <row r="6235">
          <cell r="C6235"/>
          <cell r="D6235"/>
          <cell r="E6235"/>
          <cell r="F6235"/>
          <cell r="G6235"/>
          <cell r="H6235"/>
          <cell r="I6235"/>
          <cell r="J6235"/>
          <cell r="K6235"/>
          <cell r="L6235"/>
          <cell r="M6235"/>
          <cell r="N6235"/>
          <cell r="O6235"/>
          <cell r="P6235"/>
          <cell r="Q6235"/>
          <cell r="R6235"/>
          <cell r="S6235"/>
          <cell r="T6235"/>
          <cell r="U6235"/>
          <cell r="V6235"/>
          <cell r="W6235"/>
          <cell r="X6235"/>
          <cell r="Y6235" t="str">
            <v xml:space="preserve"> </v>
          </cell>
        </row>
        <row r="6236">
          <cell r="C6236"/>
          <cell r="D6236"/>
          <cell r="E6236"/>
          <cell r="F6236"/>
          <cell r="G6236"/>
          <cell r="H6236"/>
          <cell r="I6236"/>
          <cell r="J6236"/>
          <cell r="K6236"/>
          <cell r="L6236"/>
          <cell r="M6236"/>
          <cell r="N6236"/>
          <cell r="O6236"/>
          <cell r="P6236"/>
          <cell r="Q6236"/>
          <cell r="R6236"/>
          <cell r="S6236"/>
          <cell r="T6236"/>
          <cell r="U6236"/>
          <cell r="V6236"/>
          <cell r="W6236"/>
          <cell r="X6236"/>
          <cell r="Y6236" t="str">
            <v xml:space="preserve"> </v>
          </cell>
        </row>
        <row r="6237">
          <cell r="C6237"/>
          <cell r="D6237"/>
          <cell r="E6237"/>
          <cell r="F6237"/>
          <cell r="G6237"/>
          <cell r="H6237"/>
          <cell r="I6237"/>
          <cell r="J6237"/>
          <cell r="K6237"/>
          <cell r="L6237"/>
          <cell r="M6237"/>
          <cell r="N6237"/>
          <cell r="O6237"/>
          <cell r="P6237"/>
          <cell r="Q6237"/>
          <cell r="R6237"/>
          <cell r="S6237"/>
          <cell r="T6237"/>
          <cell r="U6237"/>
          <cell r="V6237"/>
          <cell r="W6237"/>
          <cell r="X6237"/>
          <cell r="Y6237" t="str">
            <v xml:space="preserve"> </v>
          </cell>
        </row>
        <row r="6238">
          <cell r="C6238"/>
          <cell r="D6238"/>
          <cell r="E6238"/>
          <cell r="F6238"/>
          <cell r="G6238"/>
          <cell r="H6238"/>
          <cell r="I6238"/>
          <cell r="J6238"/>
          <cell r="K6238"/>
          <cell r="L6238"/>
          <cell r="M6238"/>
          <cell r="N6238"/>
          <cell r="O6238"/>
          <cell r="P6238"/>
          <cell r="Q6238"/>
          <cell r="R6238"/>
          <cell r="S6238"/>
          <cell r="T6238"/>
          <cell r="U6238"/>
          <cell r="V6238"/>
          <cell r="W6238"/>
          <cell r="X6238"/>
          <cell r="Y6238" t="str">
            <v xml:space="preserve"> </v>
          </cell>
        </row>
        <row r="6239">
          <cell r="C6239"/>
          <cell r="D6239"/>
          <cell r="E6239"/>
          <cell r="F6239"/>
          <cell r="G6239"/>
          <cell r="H6239"/>
          <cell r="I6239"/>
          <cell r="J6239"/>
          <cell r="K6239"/>
          <cell r="L6239"/>
          <cell r="M6239"/>
          <cell r="N6239"/>
          <cell r="O6239"/>
          <cell r="P6239"/>
          <cell r="Q6239"/>
          <cell r="R6239"/>
          <cell r="S6239"/>
          <cell r="T6239"/>
          <cell r="U6239"/>
          <cell r="V6239"/>
          <cell r="W6239"/>
          <cell r="X6239"/>
          <cell r="Y6239" t="str">
            <v xml:space="preserve"> </v>
          </cell>
        </row>
        <row r="6240">
          <cell r="C6240"/>
          <cell r="D6240"/>
          <cell r="E6240"/>
          <cell r="F6240"/>
          <cell r="G6240"/>
          <cell r="H6240"/>
          <cell r="I6240"/>
          <cell r="J6240"/>
          <cell r="K6240"/>
          <cell r="L6240"/>
          <cell r="M6240"/>
          <cell r="N6240"/>
          <cell r="O6240"/>
          <cell r="P6240"/>
          <cell r="Q6240"/>
          <cell r="R6240"/>
          <cell r="S6240"/>
          <cell r="T6240"/>
          <cell r="U6240"/>
          <cell r="V6240"/>
          <cell r="W6240"/>
          <cell r="X6240"/>
          <cell r="Y6240" t="str">
            <v xml:space="preserve"> </v>
          </cell>
        </row>
        <row r="6241">
          <cell r="C6241"/>
          <cell r="D6241"/>
          <cell r="E6241"/>
          <cell r="F6241"/>
          <cell r="G6241"/>
          <cell r="H6241"/>
          <cell r="I6241"/>
          <cell r="J6241"/>
          <cell r="K6241"/>
          <cell r="L6241"/>
          <cell r="M6241"/>
          <cell r="N6241"/>
          <cell r="O6241"/>
          <cell r="P6241"/>
          <cell r="Q6241"/>
          <cell r="R6241"/>
          <cell r="S6241"/>
          <cell r="T6241"/>
          <cell r="U6241"/>
          <cell r="V6241"/>
          <cell r="W6241"/>
          <cell r="X6241"/>
          <cell r="Y6241" t="str">
            <v xml:space="preserve"> </v>
          </cell>
        </row>
        <row r="6242">
          <cell r="C6242"/>
          <cell r="D6242"/>
          <cell r="E6242"/>
          <cell r="F6242"/>
          <cell r="G6242"/>
          <cell r="H6242"/>
          <cell r="I6242"/>
          <cell r="J6242"/>
          <cell r="K6242"/>
          <cell r="L6242"/>
          <cell r="M6242"/>
          <cell r="N6242"/>
          <cell r="O6242"/>
          <cell r="P6242"/>
          <cell r="Q6242"/>
          <cell r="R6242"/>
          <cell r="S6242"/>
          <cell r="T6242"/>
          <cell r="U6242"/>
          <cell r="V6242"/>
          <cell r="W6242"/>
          <cell r="X6242"/>
          <cell r="Y6242" t="str">
            <v xml:space="preserve"> </v>
          </cell>
        </row>
        <row r="6243">
          <cell r="C6243"/>
          <cell r="D6243"/>
          <cell r="E6243"/>
          <cell r="F6243"/>
          <cell r="G6243"/>
          <cell r="H6243"/>
          <cell r="I6243"/>
          <cell r="J6243"/>
          <cell r="K6243"/>
          <cell r="L6243"/>
          <cell r="M6243"/>
          <cell r="N6243"/>
          <cell r="O6243"/>
          <cell r="P6243"/>
          <cell r="Q6243"/>
          <cell r="R6243"/>
          <cell r="S6243"/>
          <cell r="T6243"/>
          <cell r="U6243"/>
          <cell r="V6243"/>
          <cell r="W6243"/>
          <cell r="X6243"/>
          <cell r="Y6243" t="str">
            <v xml:space="preserve"> </v>
          </cell>
        </row>
        <row r="6244">
          <cell r="C6244"/>
          <cell r="D6244"/>
          <cell r="E6244"/>
          <cell r="F6244"/>
          <cell r="G6244"/>
          <cell r="H6244"/>
          <cell r="I6244"/>
          <cell r="J6244"/>
          <cell r="K6244"/>
          <cell r="L6244"/>
          <cell r="M6244"/>
          <cell r="N6244"/>
          <cell r="O6244"/>
          <cell r="P6244"/>
          <cell r="Q6244"/>
          <cell r="R6244"/>
          <cell r="S6244"/>
          <cell r="T6244"/>
          <cell r="U6244"/>
          <cell r="V6244"/>
          <cell r="W6244"/>
          <cell r="X6244"/>
          <cell r="Y6244" t="str">
            <v xml:space="preserve"> </v>
          </cell>
        </row>
        <row r="6245">
          <cell r="C6245"/>
          <cell r="D6245"/>
          <cell r="E6245"/>
          <cell r="F6245"/>
          <cell r="G6245"/>
          <cell r="H6245"/>
          <cell r="I6245"/>
          <cell r="J6245"/>
          <cell r="K6245"/>
          <cell r="L6245"/>
          <cell r="M6245"/>
          <cell r="N6245"/>
          <cell r="O6245"/>
          <cell r="P6245"/>
          <cell r="Q6245"/>
          <cell r="R6245"/>
          <cell r="S6245"/>
          <cell r="T6245"/>
          <cell r="U6245"/>
          <cell r="V6245"/>
          <cell r="W6245"/>
          <cell r="X6245"/>
          <cell r="Y6245" t="str">
            <v xml:space="preserve"> </v>
          </cell>
        </row>
        <row r="6246">
          <cell r="C6246"/>
          <cell r="D6246"/>
          <cell r="E6246"/>
          <cell r="F6246"/>
          <cell r="G6246"/>
          <cell r="H6246"/>
          <cell r="I6246"/>
          <cell r="J6246"/>
          <cell r="K6246"/>
          <cell r="L6246"/>
          <cell r="M6246"/>
          <cell r="N6246"/>
          <cell r="O6246"/>
          <cell r="P6246"/>
          <cell r="Q6246"/>
          <cell r="R6246"/>
          <cell r="S6246"/>
          <cell r="T6246"/>
          <cell r="U6246"/>
          <cell r="V6246"/>
          <cell r="W6246"/>
          <cell r="X6246"/>
          <cell r="Y6246" t="str">
            <v xml:space="preserve"> </v>
          </cell>
        </row>
        <row r="6247">
          <cell r="C6247"/>
          <cell r="D6247"/>
          <cell r="E6247"/>
          <cell r="F6247"/>
          <cell r="G6247"/>
          <cell r="H6247"/>
          <cell r="I6247"/>
          <cell r="J6247"/>
          <cell r="K6247"/>
          <cell r="L6247"/>
          <cell r="M6247"/>
          <cell r="N6247"/>
          <cell r="O6247"/>
          <cell r="P6247"/>
          <cell r="Q6247"/>
          <cell r="R6247"/>
          <cell r="S6247"/>
          <cell r="T6247"/>
          <cell r="U6247"/>
          <cell r="V6247"/>
          <cell r="W6247"/>
          <cell r="X6247"/>
          <cell r="Y6247" t="str">
            <v xml:space="preserve"> </v>
          </cell>
        </row>
        <row r="6248">
          <cell r="C6248"/>
          <cell r="D6248"/>
          <cell r="E6248"/>
          <cell r="F6248"/>
          <cell r="G6248"/>
          <cell r="H6248"/>
          <cell r="I6248"/>
          <cell r="J6248"/>
          <cell r="K6248"/>
          <cell r="L6248"/>
          <cell r="M6248"/>
          <cell r="N6248"/>
          <cell r="O6248"/>
          <cell r="P6248"/>
          <cell r="Q6248"/>
          <cell r="R6248"/>
          <cell r="S6248"/>
          <cell r="T6248"/>
          <cell r="U6248"/>
          <cell r="V6248"/>
          <cell r="W6248"/>
          <cell r="X6248"/>
          <cell r="Y6248" t="str">
            <v xml:space="preserve"> </v>
          </cell>
        </row>
        <row r="6249">
          <cell r="C6249"/>
          <cell r="D6249"/>
          <cell r="E6249"/>
          <cell r="F6249"/>
          <cell r="G6249"/>
          <cell r="H6249"/>
          <cell r="I6249"/>
          <cell r="J6249"/>
          <cell r="K6249"/>
          <cell r="L6249"/>
          <cell r="M6249"/>
          <cell r="N6249"/>
          <cell r="O6249"/>
          <cell r="P6249"/>
          <cell r="Q6249"/>
          <cell r="R6249"/>
          <cell r="S6249"/>
          <cell r="T6249"/>
          <cell r="U6249"/>
          <cell r="V6249"/>
          <cell r="W6249"/>
          <cell r="X6249"/>
          <cell r="Y6249" t="str">
            <v xml:space="preserve"> </v>
          </cell>
        </row>
        <row r="6250">
          <cell r="C6250"/>
          <cell r="D6250"/>
          <cell r="E6250"/>
          <cell r="F6250"/>
          <cell r="G6250"/>
          <cell r="H6250"/>
          <cell r="I6250"/>
          <cell r="J6250"/>
          <cell r="K6250"/>
          <cell r="L6250"/>
          <cell r="M6250"/>
          <cell r="N6250"/>
          <cell r="O6250"/>
          <cell r="P6250"/>
          <cell r="Q6250"/>
          <cell r="R6250"/>
          <cell r="S6250"/>
          <cell r="T6250"/>
          <cell r="U6250"/>
          <cell r="V6250"/>
          <cell r="W6250"/>
          <cell r="X6250"/>
          <cell r="Y6250" t="str">
            <v xml:space="preserve"> </v>
          </cell>
        </row>
        <row r="6251">
          <cell r="C6251"/>
          <cell r="D6251"/>
          <cell r="E6251"/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S6251"/>
          <cell r="T6251"/>
          <cell r="U6251"/>
          <cell r="V6251"/>
          <cell r="W6251"/>
          <cell r="X6251"/>
          <cell r="Y6251" t="str">
            <v xml:space="preserve"> </v>
          </cell>
        </row>
        <row r="6252">
          <cell r="C6252"/>
          <cell r="D6252"/>
          <cell r="E6252"/>
          <cell r="F6252"/>
          <cell r="G6252"/>
          <cell r="H6252"/>
          <cell r="I6252"/>
          <cell r="J6252"/>
          <cell r="K6252"/>
          <cell r="L6252"/>
          <cell r="M6252"/>
          <cell r="N6252"/>
          <cell r="O6252"/>
          <cell r="P6252"/>
          <cell r="Q6252"/>
          <cell r="R6252"/>
          <cell r="S6252"/>
          <cell r="T6252"/>
          <cell r="U6252"/>
          <cell r="V6252"/>
          <cell r="W6252"/>
          <cell r="X6252"/>
          <cell r="Y6252" t="str">
            <v xml:space="preserve"> </v>
          </cell>
        </row>
        <row r="6253">
          <cell r="C6253"/>
          <cell r="D6253"/>
          <cell r="E6253"/>
          <cell r="F6253"/>
          <cell r="G6253"/>
          <cell r="H6253"/>
          <cell r="I6253"/>
          <cell r="J6253"/>
          <cell r="K6253"/>
          <cell r="L6253"/>
          <cell r="M6253"/>
          <cell r="N6253"/>
          <cell r="O6253"/>
          <cell r="P6253"/>
          <cell r="Q6253"/>
          <cell r="R6253"/>
          <cell r="S6253"/>
          <cell r="T6253"/>
          <cell r="U6253"/>
          <cell r="V6253"/>
          <cell r="W6253"/>
          <cell r="X6253"/>
          <cell r="Y6253" t="str">
            <v xml:space="preserve"> </v>
          </cell>
        </row>
        <row r="6254">
          <cell r="C6254"/>
          <cell r="D6254"/>
          <cell r="E6254"/>
          <cell r="F6254"/>
          <cell r="G6254"/>
          <cell r="H6254"/>
          <cell r="I6254"/>
          <cell r="J6254"/>
          <cell r="K6254"/>
          <cell r="L6254"/>
          <cell r="M6254"/>
          <cell r="N6254"/>
          <cell r="O6254"/>
          <cell r="P6254"/>
          <cell r="Q6254"/>
          <cell r="R6254"/>
          <cell r="S6254"/>
          <cell r="T6254"/>
          <cell r="U6254"/>
          <cell r="V6254"/>
          <cell r="W6254"/>
          <cell r="X6254"/>
          <cell r="Y6254" t="str">
            <v xml:space="preserve"> </v>
          </cell>
        </row>
        <row r="6255">
          <cell r="C6255"/>
          <cell r="D6255"/>
          <cell r="E6255"/>
          <cell r="F6255"/>
          <cell r="G6255"/>
          <cell r="H6255"/>
          <cell r="I6255"/>
          <cell r="J6255"/>
          <cell r="K6255"/>
          <cell r="L6255"/>
          <cell r="M6255"/>
          <cell r="N6255"/>
          <cell r="O6255"/>
          <cell r="P6255"/>
          <cell r="Q6255"/>
          <cell r="R6255"/>
          <cell r="S6255"/>
          <cell r="T6255"/>
          <cell r="U6255"/>
          <cell r="V6255"/>
          <cell r="W6255"/>
          <cell r="X6255"/>
          <cell r="Y6255" t="str">
            <v xml:space="preserve"> </v>
          </cell>
        </row>
        <row r="6256">
          <cell r="C6256"/>
          <cell r="D6256"/>
          <cell r="E6256"/>
          <cell r="F6256"/>
          <cell r="G6256"/>
          <cell r="H6256"/>
          <cell r="I6256"/>
          <cell r="J6256"/>
          <cell r="K6256"/>
          <cell r="L6256"/>
          <cell r="M6256"/>
          <cell r="N6256"/>
          <cell r="O6256"/>
          <cell r="P6256"/>
          <cell r="Q6256"/>
          <cell r="R6256"/>
          <cell r="S6256"/>
          <cell r="T6256"/>
          <cell r="U6256"/>
          <cell r="V6256"/>
          <cell r="W6256"/>
          <cell r="X6256"/>
          <cell r="Y6256" t="str">
            <v xml:space="preserve"> </v>
          </cell>
        </row>
        <row r="6257">
          <cell r="C6257"/>
          <cell r="D6257"/>
          <cell r="E6257"/>
          <cell r="F6257"/>
          <cell r="G6257"/>
          <cell r="H6257"/>
          <cell r="I6257"/>
          <cell r="J6257"/>
          <cell r="K6257"/>
          <cell r="L6257"/>
          <cell r="M6257"/>
          <cell r="N6257"/>
          <cell r="O6257"/>
          <cell r="P6257"/>
          <cell r="Q6257"/>
          <cell r="R6257"/>
          <cell r="S6257"/>
          <cell r="T6257"/>
          <cell r="U6257"/>
          <cell r="V6257"/>
          <cell r="W6257"/>
          <cell r="X6257"/>
          <cell r="Y6257" t="str">
            <v xml:space="preserve"> </v>
          </cell>
        </row>
        <row r="6258">
          <cell r="C6258"/>
          <cell r="D6258"/>
          <cell r="E6258"/>
          <cell r="F6258"/>
          <cell r="G6258"/>
          <cell r="H6258"/>
          <cell r="I6258"/>
          <cell r="J6258"/>
          <cell r="K6258"/>
          <cell r="L6258"/>
          <cell r="M6258"/>
          <cell r="N6258"/>
          <cell r="O6258"/>
          <cell r="P6258"/>
          <cell r="Q6258"/>
          <cell r="R6258"/>
          <cell r="S6258"/>
          <cell r="T6258"/>
          <cell r="U6258"/>
          <cell r="V6258"/>
          <cell r="W6258"/>
          <cell r="X6258"/>
          <cell r="Y6258" t="str">
            <v xml:space="preserve"> </v>
          </cell>
        </row>
        <row r="6259">
          <cell r="C6259"/>
          <cell r="D6259"/>
          <cell r="E6259"/>
          <cell r="F6259"/>
          <cell r="G6259"/>
          <cell r="H6259"/>
          <cell r="I6259"/>
          <cell r="J6259"/>
          <cell r="K6259"/>
          <cell r="L6259"/>
          <cell r="M6259"/>
          <cell r="N6259"/>
          <cell r="O6259"/>
          <cell r="P6259"/>
          <cell r="Q6259"/>
          <cell r="R6259"/>
          <cell r="S6259"/>
          <cell r="T6259"/>
          <cell r="U6259"/>
          <cell r="V6259"/>
          <cell r="W6259"/>
          <cell r="X6259"/>
          <cell r="Y6259" t="str">
            <v xml:space="preserve"> </v>
          </cell>
        </row>
        <row r="6260">
          <cell r="C6260"/>
          <cell r="D6260"/>
          <cell r="E6260"/>
          <cell r="F6260"/>
          <cell r="G6260"/>
          <cell r="H6260"/>
          <cell r="I6260"/>
          <cell r="J6260"/>
          <cell r="K6260"/>
          <cell r="L6260"/>
          <cell r="M6260"/>
          <cell r="N6260"/>
          <cell r="O6260"/>
          <cell r="P6260"/>
          <cell r="Q6260"/>
          <cell r="R6260"/>
          <cell r="S6260"/>
          <cell r="T6260"/>
          <cell r="U6260"/>
          <cell r="V6260"/>
          <cell r="W6260"/>
          <cell r="X6260"/>
          <cell r="Y6260" t="str">
            <v xml:space="preserve"> </v>
          </cell>
        </row>
        <row r="6261">
          <cell r="C6261"/>
          <cell r="D6261"/>
          <cell r="E6261"/>
          <cell r="F6261"/>
          <cell r="G6261"/>
          <cell r="H6261"/>
          <cell r="I6261"/>
          <cell r="J6261"/>
          <cell r="K6261"/>
          <cell r="L6261"/>
          <cell r="M6261"/>
          <cell r="N6261"/>
          <cell r="O6261"/>
          <cell r="P6261"/>
          <cell r="Q6261"/>
          <cell r="R6261"/>
          <cell r="S6261"/>
          <cell r="T6261"/>
          <cell r="U6261"/>
          <cell r="V6261"/>
          <cell r="W6261"/>
          <cell r="X6261"/>
          <cell r="Y6261" t="str">
            <v xml:space="preserve"> </v>
          </cell>
        </row>
        <row r="6262">
          <cell r="C6262"/>
          <cell r="D6262"/>
          <cell r="E6262"/>
          <cell r="F6262"/>
          <cell r="G6262"/>
          <cell r="H6262"/>
          <cell r="I6262"/>
          <cell r="J6262"/>
          <cell r="K6262"/>
          <cell r="L6262"/>
          <cell r="M6262"/>
          <cell r="N6262"/>
          <cell r="O6262"/>
          <cell r="P6262"/>
          <cell r="Q6262"/>
          <cell r="R6262"/>
          <cell r="S6262"/>
          <cell r="T6262"/>
          <cell r="U6262"/>
          <cell r="V6262"/>
          <cell r="W6262"/>
          <cell r="X6262"/>
          <cell r="Y6262" t="str">
            <v xml:space="preserve"> </v>
          </cell>
        </row>
        <row r="6263">
          <cell r="C6263"/>
          <cell r="D6263"/>
          <cell r="E6263"/>
          <cell r="F6263"/>
          <cell r="G6263"/>
          <cell r="H6263"/>
          <cell r="I6263"/>
          <cell r="J6263"/>
          <cell r="K6263"/>
          <cell r="L6263"/>
          <cell r="M6263"/>
          <cell r="N6263"/>
          <cell r="O6263"/>
          <cell r="P6263"/>
          <cell r="Q6263"/>
          <cell r="R6263"/>
          <cell r="S6263"/>
          <cell r="T6263"/>
          <cell r="U6263"/>
          <cell r="V6263"/>
          <cell r="W6263"/>
          <cell r="X6263"/>
          <cell r="Y6263" t="str">
            <v xml:space="preserve"> </v>
          </cell>
        </row>
        <row r="6264">
          <cell r="C6264"/>
          <cell r="D6264"/>
          <cell r="E6264"/>
          <cell r="F6264"/>
          <cell r="G6264"/>
          <cell r="H6264"/>
          <cell r="I6264"/>
          <cell r="J6264"/>
          <cell r="K6264"/>
          <cell r="L6264"/>
          <cell r="M6264"/>
          <cell r="N6264"/>
          <cell r="O6264"/>
          <cell r="P6264"/>
          <cell r="Q6264"/>
          <cell r="R6264"/>
          <cell r="S6264"/>
          <cell r="T6264"/>
          <cell r="U6264"/>
          <cell r="V6264"/>
          <cell r="W6264"/>
          <cell r="X6264"/>
          <cell r="Y6264" t="str">
            <v xml:space="preserve"> </v>
          </cell>
        </row>
        <row r="6265">
          <cell r="C6265"/>
          <cell r="D6265"/>
          <cell r="E6265"/>
          <cell r="F6265"/>
          <cell r="G6265"/>
          <cell r="H6265"/>
          <cell r="I6265"/>
          <cell r="J6265"/>
          <cell r="K6265"/>
          <cell r="L6265"/>
          <cell r="M6265"/>
          <cell r="N6265"/>
          <cell r="O6265"/>
          <cell r="P6265"/>
          <cell r="Q6265"/>
          <cell r="R6265"/>
          <cell r="S6265"/>
          <cell r="T6265"/>
          <cell r="U6265"/>
          <cell r="V6265"/>
          <cell r="W6265"/>
          <cell r="X6265"/>
          <cell r="Y6265" t="str">
            <v xml:space="preserve"> </v>
          </cell>
        </row>
        <row r="6266">
          <cell r="C6266"/>
          <cell r="D6266"/>
          <cell r="E6266"/>
          <cell r="F6266"/>
          <cell r="G6266"/>
          <cell r="H6266"/>
          <cell r="I6266"/>
          <cell r="J6266"/>
          <cell r="K6266"/>
          <cell r="L6266"/>
          <cell r="M6266"/>
          <cell r="N6266"/>
          <cell r="O6266"/>
          <cell r="P6266"/>
          <cell r="Q6266"/>
          <cell r="R6266"/>
          <cell r="S6266"/>
          <cell r="T6266"/>
          <cell r="U6266"/>
          <cell r="V6266"/>
          <cell r="W6266"/>
          <cell r="X6266"/>
          <cell r="Y6266" t="str">
            <v xml:space="preserve"> </v>
          </cell>
        </row>
        <row r="6267">
          <cell r="C6267"/>
          <cell r="D6267"/>
          <cell r="E6267"/>
          <cell r="F6267"/>
          <cell r="G6267"/>
          <cell r="H6267"/>
          <cell r="I6267"/>
          <cell r="J6267"/>
          <cell r="K6267"/>
          <cell r="L6267"/>
          <cell r="M6267"/>
          <cell r="N6267"/>
          <cell r="O6267"/>
          <cell r="P6267"/>
          <cell r="Q6267"/>
          <cell r="R6267"/>
          <cell r="S6267"/>
          <cell r="T6267"/>
          <cell r="U6267"/>
          <cell r="V6267"/>
          <cell r="W6267"/>
          <cell r="X6267"/>
          <cell r="Y6267" t="str">
            <v xml:space="preserve"> </v>
          </cell>
        </row>
        <row r="6268">
          <cell r="C6268"/>
          <cell r="D6268"/>
          <cell r="E6268"/>
          <cell r="F6268"/>
          <cell r="G6268"/>
          <cell r="H6268"/>
          <cell r="I6268"/>
          <cell r="J6268"/>
          <cell r="K6268"/>
          <cell r="L6268"/>
          <cell r="M6268"/>
          <cell r="N6268"/>
          <cell r="O6268"/>
          <cell r="P6268"/>
          <cell r="Q6268"/>
          <cell r="R6268"/>
          <cell r="S6268"/>
          <cell r="T6268"/>
          <cell r="U6268"/>
          <cell r="V6268"/>
          <cell r="W6268"/>
          <cell r="X6268"/>
          <cell r="Y6268" t="str">
            <v xml:space="preserve"> </v>
          </cell>
        </row>
        <row r="6269">
          <cell r="C6269"/>
          <cell r="D6269"/>
          <cell r="E6269"/>
          <cell r="F6269"/>
          <cell r="G6269"/>
          <cell r="H6269"/>
          <cell r="I6269"/>
          <cell r="J6269"/>
          <cell r="K6269"/>
          <cell r="L6269"/>
          <cell r="M6269"/>
          <cell r="N6269"/>
          <cell r="O6269"/>
          <cell r="P6269"/>
          <cell r="Q6269"/>
          <cell r="R6269"/>
          <cell r="S6269"/>
          <cell r="T6269"/>
          <cell r="U6269"/>
          <cell r="V6269"/>
          <cell r="W6269"/>
          <cell r="X6269"/>
          <cell r="Y6269" t="str">
            <v xml:space="preserve"> </v>
          </cell>
        </row>
        <row r="6270">
          <cell r="C6270"/>
          <cell r="D6270"/>
          <cell r="E6270"/>
          <cell r="F6270"/>
          <cell r="G6270"/>
          <cell r="H6270"/>
          <cell r="I6270"/>
          <cell r="J6270"/>
          <cell r="K6270"/>
          <cell r="L6270"/>
          <cell r="M6270"/>
          <cell r="N6270"/>
          <cell r="O6270"/>
          <cell r="P6270"/>
          <cell r="Q6270"/>
          <cell r="R6270"/>
          <cell r="S6270"/>
          <cell r="T6270"/>
          <cell r="U6270"/>
          <cell r="V6270"/>
          <cell r="W6270"/>
          <cell r="X6270"/>
          <cell r="Y6270" t="str">
            <v xml:space="preserve"> </v>
          </cell>
        </row>
        <row r="6271">
          <cell r="C6271"/>
          <cell r="D6271"/>
          <cell r="E6271"/>
          <cell r="F6271"/>
          <cell r="G6271"/>
          <cell r="H6271"/>
          <cell r="I6271"/>
          <cell r="J6271"/>
          <cell r="K6271"/>
          <cell r="L6271"/>
          <cell r="M6271"/>
          <cell r="N6271"/>
          <cell r="O6271"/>
          <cell r="P6271"/>
          <cell r="Q6271"/>
          <cell r="R6271"/>
          <cell r="S6271"/>
          <cell r="T6271"/>
          <cell r="U6271"/>
          <cell r="V6271"/>
          <cell r="W6271"/>
          <cell r="X6271"/>
          <cell r="Y6271" t="str">
            <v xml:space="preserve"> </v>
          </cell>
        </row>
        <row r="6272">
          <cell r="C6272"/>
          <cell r="D6272"/>
          <cell r="E6272"/>
          <cell r="F6272"/>
          <cell r="G6272"/>
          <cell r="H6272"/>
          <cell r="I6272"/>
          <cell r="J6272"/>
          <cell r="K6272"/>
          <cell r="L6272"/>
          <cell r="M6272"/>
          <cell r="N6272"/>
          <cell r="O6272"/>
          <cell r="P6272"/>
          <cell r="Q6272"/>
          <cell r="R6272"/>
          <cell r="S6272"/>
          <cell r="T6272"/>
          <cell r="U6272"/>
          <cell r="V6272"/>
          <cell r="W6272"/>
          <cell r="X6272"/>
          <cell r="Y6272" t="str">
            <v xml:space="preserve"> </v>
          </cell>
        </row>
        <row r="6273">
          <cell r="C6273"/>
          <cell r="D6273"/>
          <cell r="E6273"/>
          <cell r="F6273"/>
          <cell r="G6273"/>
          <cell r="H6273"/>
          <cell r="I6273"/>
          <cell r="J6273"/>
          <cell r="K6273"/>
          <cell r="L6273"/>
          <cell r="M6273"/>
          <cell r="N6273"/>
          <cell r="O6273"/>
          <cell r="P6273"/>
          <cell r="Q6273"/>
          <cell r="R6273"/>
          <cell r="S6273"/>
          <cell r="T6273"/>
          <cell r="U6273"/>
          <cell r="V6273"/>
          <cell r="W6273"/>
          <cell r="X6273"/>
          <cell r="Y6273" t="str">
            <v xml:space="preserve"> </v>
          </cell>
        </row>
        <row r="6274">
          <cell r="C6274"/>
          <cell r="D6274"/>
          <cell r="E6274"/>
          <cell r="F6274"/>
          <cell r="G6274"/>
          <cell r="H6274"/>
          <cell r="I6274"/>
          <cell r="J6274"/>
          <cell r="K6274"/>
          <cell r="L6274"/>
          <cell r="M6274"/>
          <cell r="N6274"/>
          <cell r="O6274"/>
          <cell r="P6274"/>
          <cell r="Q6274"/>
          <cell r="R6274"/>
          <cell r="S6274"/>
          <cell r="T6274"/>
          <cell r="U6274"/>
          <cell r="V6274"/>
          <cell r="W6274"/>
          <cell r="X6274"/>
          <cell r="Y6274" t="str">
            <v xml:space="preserve"> </v>
          </cell>
        </row>
        <row r="6275">
          <cell r="C6275"/>
          <cell r="D6275"/>
          <cell r="E6275"/>
          <cell r="F6275"/>
          <cell r="G6275"/>
          <cell r="H6275"/>
          <cell r="I6275"/>
          <cell r="J6275"/>
          <cell r="K6275"/>
          <cell r="L6275"/>
          <cell r="M6275"/>
          <cell r="N6275"/>
          <cell r="O6275"/>
          <cell r="P6275"/>
          <cell r="Q6275"/>
          <cell r="R6275"/>
          <cell r="S6275"/>
          <cell r="T6275"/>
          <cell r="U6275"/>
          <cell r="V6275"/>
          <cell r="W6275"/>
          <cell r="X6275"/>
          <cell r="Y6275" t="str">
            <v xml:space="preserve"> </v>
          </cell>
        </row>
        <row r="6276">
          <cell r="C6276"/>
          <cell r="D6276"/>
          <cell r="E6276"/>
          <cell r="F6276"/>
          <cell r="G6276"/>
          <cell r="H6276"/>
          <cell r="I6276"/>
          <cell r="J6276"/>
          <cell r="K6276"/>
          <cell r="L6276"/>
          <cell r="M6276"/>
          <cell r="N6276"/>
          <cell r="O6276"/>
          <cell r="P6276"/>
          <cell r="Q6276"/>
          <cell r="R6276"/>
          <cell r="S6276"/>
          <cell r="T6276"/>
          <cell r="U6276"/>
          <cell r="V6276"/>
          <cell r="W6276"/>
          <cell r="X6276"/>
          <cell r="Y6276" t="str">
            <v xml:space="preserve"> </v>
          </cell>
        </row>
        <row r="6277">
          <cell r="C6277"/>
          <cell r="D6277"/>
          <cell r="E6277"/>
          <cell r="F6277"/>
          <cell r="G6277"/>
          <cell r="H6277"/>
          <cell r="I6277"/>
          <cell r="J6277"/>
          <cell r="K6277"/>
          <cell r="L6277"/>
          <cell r="M6277"/>
          <cell r="N6277"/>
          <cell r="O6277"/>
          <cell r="P6277"/>
          <cell r="Q6277"/>
          <cell r="R6277"/>
          <cell r="S6277"/>
          <cell r="T6277"/>
          <cell r="U6277"/>
          <cell r="V6277"/>
          <cell r="W6277"/>
          <cell r="X6277"/>
          <cell r="Y6277" t="str">
            <v xml:space="preserve"> </v>
          </cell>
        </row>
        <row r="6278">
          <cell r="C6278"/>
          <cell r="D6278"/>
          <cell r="E6278"/>
          <cell r="F6278"/>
          <cell r="G6278"/>
          <cell r="H6278"/>
          <cell r="I6278"/>
          <cell r="J6278"/>
          <cell r="K6278"/>
          <cell r="L6278"/>
          <cell r="M6278"/>
          <cell r="N6278"/>
          <cell r="O6278"/>
          <cell r="P6278"/>
          <cell r="Q6278"/>
          <cell r="R6278"/>
          <cell r="S6278"/>
          <cell r="T6278"/>
          <cell r="U6278"/>
          <cell r="V6278"/>
          <cell r="W6278"/>
          <cell r="X6278"/>
          <cell r="Y6278" t="str">
            <v xml:space="preserve"> </v>
          </cell>
        </row>
        <row r="6279">
          <cell r="C6279"/>
          <cell r="D6279"/>
          <cell r="E6279"/>
          <cell r="F6279"/>
          <cell r="G6279"/>
          <cell r="H6279"/>
          <cell r="I6279"/>
          <cell r="J6279"/>
          <cell r="K6279"/>
          <cell r="L6279"/>
          <cell r="M6279"/>
          <cell r="N6279"/>
          <cell r="O6279"/>
          <cell r="P6279"/>
          <cell r="Q6279"/>
          <cell r="R6279"/>
          <cell r="S6279"/>
          <cell r="T6279"/>
          <cell r="U6279"/>
          <cell r="V6279"/>
          <cell r="W6279"/>
          <cell r="X6279"/>
          <cell r="Y6279" t="str">
            <v xml:space="preserve"> </v>
          </cell>
        </row>
        <row r="6280">
          <cell r="C6280"/>
          <cell r="D6280"/>
          <cell r="E6280"/>
          <cell r="F6280"/>
          <cell r="G6280"/>
          <cell r="H6280"/>
          <cell r="I6280"/>
          <cell r="J6280"/>
          <cell r="K6280"/>
          <cell r="L6280"/>
          <cell r="M6280"/>
          <cell r="N6280"/>
          <cell r="O6280"/>
          <cell r="P6280"/>
          <cell r="Q6280"/>
          <cell r="R6280"/>
          <cell r="S6280"/>
          <cell r="T6280"/>
          <cell r="U6280"/>
          <cell r="V6280"/>
          <cell r="W6280"/>
          <cell r="X6280"/>
          <cell r="Y6280" t="str">
            <v xml:space="preserve"> </v>
          </cell>
        </row>
        <row r="6281">
          <cell r="C6281"/>
          <cell r="D6281"/>
          <cell r="E6281"/>
          <cell r="F6281"/>
          <cell r="G6281"/>
          <cell r="H6281"/>
          <cell r="I6281"/>
          <cell r="J6281"/>
          <cell r="K6281"/>
          <cell r="L6281"/>
          <cell r="M6281"/>
          <cell r="N6281"/>
          <cell r="O6281"/>
          <cell r="P6281"/>
          <cell r="Q6281"/>
          <cell r="R6281"/>
          <cell r="S6281"/>
          <cell r="T6281"/>
          <cell r="U6281"/>
          <cell r="V6281"/>
          <cell r="W6281"/>
          <cell r="X6281"/>
          <cell r="Y6281" t="str">
            <v xml:space="preserve"> </v>
          </cell>
        </row>
        <row r="6282">
          <cell r="C6282"/>
          <cell r="D6282"/>
          <cell r="E6282"/>
          <cell r="F6282"/>
          <cell r="G6282"/>
          <cell r="H6282"/>
          <cell r="I6282"/>
          <cell r="J6282"/>
          <cell r="K6282"/>
          <cell r="L6282"/>
          <cell r="M6282"/>
          <cell r="N6282"/>
          <cell r="O6282"/>
          <cell r="P6282"/>
          <cell r="Q6282"/>
          <cell r="R6282"/>
          <cell r="S6282"/>
          <cell r="T6282"/>
          <cell r="U6282"/>
          <cell r="V6282"/>
          <cell r="W6282"/>
          <cell r="X6282"/>
          <cell r="Y6282" t="str">
            <v xml:space="preserve"> </v>
          </cell>
        </row>
        <row r="6283">
          <cell r="C6283"/>
          <cell r="D6283"/>
          <cell r="E6283"/>
          <cell r="F6283"/>
          <cell r="G6283"/>
          <cell r="H6283"/>
          <cell r="I6283"/>
          <cell r="J6283"/>
          <cell r="K6283"/>
          <cell r="L6283"/>
          <cell r="M6283"/>
          <cell r="N6283"/>
          <cell r="O6283"/>
          <cell r="P6283"/>
          <cell r="Q6283"/>
          <cell r="R6283"/>
          <cell r="S6283"/>
          <cell r="T6283"/>
          <cell r="U6283"/>
          <cell r="V6283"/>
          <cell r="W6283"/>
          <cell r="X6283"/>
          <cell r="Y6283" t="str">
            <v xml:space="preserve"> </v>
          </cell>
        </row>
        <row r="6284">
          <cell r="C6284"/>
          <cell r="D6284"/>
          <cell r="E6284"/>
          <cell r="F6284"/>
          <cell r="G6284"/>
          <cell r="H6284"/>
          <cell r="I6284"/>
          <cell r="J6284"/>
          <cell r="K6284"/>
          <cell r="L6284"/>
          <cell r="M6284"/>
          <cell r="N6284"/>
          <cell r="O6284"/>
          <cell r="P6284"/>
          <cell r="Q6284"/>
          <cell r="R6284"/>
          <cell r="S6284"/>
          <cell r="T6284"/>
          <cell r="U6284"/>
          <cell r="V6284"/>
          <cell r="W6284"/>
          <cell r="X6284"/>
          <cell r="Y6284" t="str">
            <v xml:space="preserve"> </v>
          </cell>
        </row>
        <row r="6285">
          <cell r="C6285"/>
          <cell r="D6285"/>
          <cell r="E6285"/>
          <cell r="F6285"/>
          <cell r="G6285"/>
          <cell r="H6285"/>
          <cell r="I6285"/>
          <cell r="J6285"/>
          <cell r="K6285"/>
          <cell r="L6285"/>
          <cell r="M6285"/>
          <cell r="N6285"/>
          <cell r="O6285"/>
          <cell r="P6285"/>
          <cell r="Q6285"/>
          <cell r="R6285"/>
          <cell r="S6285"/>
          <cell r="T6285"/>
          <cell r="U6285"/>
          <cell r="V6285"/>
          <cell r="W6285"/>
          <cell r="X6285"/>
          <cell r="Y6285" t="str">
            <v xml:space="preserve"> </v>
          </cell>
        </row>
        <row r="6286">
          <cell r="C6286"/>
          <cell r="D6286"/>
          <cell r="E6286"/>
          <cell r="F6286"/>
          <cell r="G6286"/>
          <cell r="H6286"/>
          <cell r="I6286"/>
          <cell r="J6286"/>
          <cell r="K6286"/>
          <cell r="L6286"/>
          <cell r="M6286"/>
          <cell r="N6286"/>
          <cell r="O6286"/>
          <cell r="P6286"/>
          <cell r="Q6286"/>
          <cell r="R6286"/>
          <cell r="S6286"/>
          <cell r="T6286"/>
          <cell r="U6286"/>
          <cell r="V6286"/>
          <cell r="W6286"/>
          <cell r="X6286"/>
          <cell r="Y6286" t="str">
            <v xml:space="preserve"> </v>
          </cell>
        </row>
        <row r="6287">
          <cell r="C6287"/>
          <cell r="D6287"/>
          <cell r="E6287"/>
          <cell r="F6287"/>
          <cell r="G6287"/>
          <cell r="H6287"/>
          <cell r="I6287"/>
          <cell r="J6287"/>
          <cell r="K6287"/>
          <cell r="L6287"/>
          <cell r="M6287"/>
          <cell r="N6287"/>
          <cell r="O6287"/>
          <cell r="P6287"/>
          <cell r="Q6287"/>
          <cell r="R6287"/>
          <cell r="S6287"/>
          <cell r="T6287"/>
          <cell r="U6287"/>
          <cell r="V6287"/>
          <cell r="W6287"/>
          <cell r="X6287"/>
          <cell r="Y6287" t="str">
            <v xml:space="preserve"> </v>
          </cell>
        </row>
        <row r="6288">
          <cell r="C6288"/>
          <cell r="D6288"/>
          <cell r="E6288"/>
          <cell r="F6288"/>
          <cell r="G6288"/>
          <cell r="H6288"/>
          <cell r="I6288"/>
          <cell r="J6288"/>
          <cell r="K6288"/>
          <cell r="L6288"/>
          <cell r="M6288"/>
          <cell r="N6288"/>
          <cell r="O6288"/>
          <cell r="P6288"/>
          <cell r="Q6288"/>
          <cell r="R6288"/>
          <cell r="S6288"/>
          <cell r="T6288"/>
          <cell r="U6288"/>
          <cell r="V6288"/>
          <cell r="W6288"/>
          <cell r="X6288"/>
          <cell r="Y6288" t="str">
            <v xml:space="preserve"> </v>
          </cell>
        </row>
        <row r="6289">
          <cell r="C6289"/>
          <cell r="D6289"/>
          <cell r="E6289"/>
          <cell r="F6289"/>
          <cell r="G6289"/>
          <cell r="H6289"/>
          <cell r="I6289"/>
          <cell r="J6289"/>
          <cell r="K6289"/>
          <cell r="L6289"/>
          <cell r="M6289"/>
          <cell r="N6289"/>
          <cell r="O6289"/>
          <cell r="P6289"/>
          <cell r="Q6289"/>
          <cell r="R6289"/>
          <cell r="S6289"/>
          <cell r="T6289"/>
          <cell r="U6289"/>
          <cell r="V6289"/>
          <cell r="W6289"/>
          <cell r="X6289"/>
          <cell r="Y6289" t="str">
            <v xml:space="preserve"> </v>
          </cell>
        </row>
        <row r="6290">
          <cell r="C6290"/>
          <cell r="D6290"/>
          <cell r="E6290"/>
          <cell r="F6290"/>
          <cell r="G6290"/>
          <cell r="H6290"/>
          <cell r="I6290"/>
          <cell r="J6290"/>
          <cell r="K6290"/>
          <cell r="L6290"/>
          <cell r="M6290"/>
          <cell r="N6290"/>
          <cell r="O6290"/>
          <cell r="P6290"/>
          <cell r="Q6290"/>
          <cell r="R6290"/>
          <cell r="S6290"/>
          <cell r="T6290"/>
          <cell r="U6290"/>
          <cell r="V6290"/>
          <cell r="W6290"/>
          <cell r="X6290"/>
          <cell r="Y6290" t="str">
            <v xml:space="preserve"> </v>
          </cell>
        </row>
        <row r="6291">
          <cell r="C6291"/>
          <cell r="D6291"/>
          <cell r="E6291"/>
          <cell r="F6291"/>
          <cell r="G6291"/>
          <cell r="H6291"/>
          <cell r="I6291"/>
          <cell r="J6291"/>
          <cell r="K6291"/>
          <cell r="L6291"/>
          <cell r="M6291"/>
          <cell r="N6291"/>
          <cell r="O6291"/>
          <cell r="P6291"/>
          <cell r="Q6291"/>
          <cell r="R6291"/>
          <cell r="S6291"/>
          <cell r="T6291"/>
          <cell r="U6291"/>
          <cell r="V6291"/>
          <cell r="W6291"/>
          <cell r="X6291"/>
          <cell r="Y6291" t="str">
            <v xml:space="preserve"> </v>
          </cell>
        </row>
        <row r="6292">
          <cell r="C6292"/>
          <cell r="D6292"/>
          <cell r="E6292"/>
          <cell r="F6292"/>
          <cell r="G6292"/>
          <cell r="H6292"/>
          <cell r="I6292"/>
          <cell r="J6292"/>
          <cell r="K6292"/>
          <cell r="L6292"/>
          <cell r="M6292"/>
          <cell r="N6292"/>
          <cell r="O6292"/>
          <cell r="P6292"/>
          <cell r="Q6292"/>
          <cell r="R6292"/>
          <cell r="S6292"/>
          <cell r="T6292"/>
          <cell r="U6292"/>
          <cell r="V6292"/>
          <cell r="W6292"/>
          <cell r="X6292"/>
          <cell r="Y6292" t="str">
            <v xml:space="preserve"> </v>
          </cell>
        </row>
        <row r="6293">
          <cell r="C6293"/>
          <cell r="D6293"/>
          <cell r="E6293"/>
          <cell r="F6293"/>
          <cell r="G6293"/>
          <cell r="H6293"/>
          <cell r="I6293"/>
          <cell r="J6293"/>
          <cell r="K6293"/>
          <cell r="L6293"/>
          <cell r="M6293"/>
          <cell r="N6293"/>
          <cell r="O6293"/>
          <cell r="P6293"/>
          <cell r="Q6293"/>
          <cell r="R6293"/>
          <cell r="S6293"/>
          <cell r="T6293"/>
          <cell r="U6293"/>
          <cell r="V6293"/>
          <cell r="W6293"/>
          <cell r="X6293"/>
          <cell r="Y6293" t="str">
            <v xml:space="preserve"> </v>
          </cell>
        </row>
        <row r="6294">
          <cell r="C6294"/>
          <cell r="D6294"/>
          <cell r="E6294"/>
          <cell r="F6294"/>
          <cell r="G6294"/>
          <cell r="H6294"/>
          <cell r="I6294"/>
          <cell r="J6294"/>
          <cell r="K6294"/>
          <cell r="L6294"/>
          <cell r="M6294"/>
          <cell r="N6294"/>
          <cell r="O6294"/>
          <cell r="P6294"/>
          <cell r="Q6294"/>
          <cell r="R6294"/>
          <cell r="S6294"/>
          <cell r="T6294"/>
          <cell r="U6294"/>
          <cell r="V6294"/>
          <cell r="W6294"/>
          <cell r="X6294"/>
          <cell r="Y6294" t="str">
            <v xml:space="preserve"> </v>
          </cell>
        </row>
        <row r="6295">
          <cell r="C6295"/>
          <cell r="D6295"/>
          <cell r="E6295"/>
          <cell r="F6295"/>
          <cell r="G6295"/>
          <cell r="H6295"/>
          <cell r="I6295"/>
          <cell r="J6295"/>
          <cell r="K6295"/>
          <cell r="L6295"/>
          <cell r="M6295"/>
          <cell r="N6295"/>
          <cell r="O6295"/>
          <cell r="P6295"/>
          <cell r="Q6295"/>
          <cell r="R6295"/>
          <cell r="S6295"/>
          <cell r="T6295"/>
          <cell r="U6295"/>
          <cell r="V6295"/>
          <cell r="W6295"/>
          <cell r="X6295"/>
          <cell r="Y6295" t="str">
            <v xml:space="preserve"> </v>
          </cell>
        </row>
        <row r="6296">
          <cell r="C6296"/>
          <cell r="D6296"/>
          <cell r="E6296"/>
          <cell r="F6296"/>
          <cell r="G6296"/>
          <cell r="H6296"/>
          <cell r="I6296"/>
          <cell r="J6296"/>
          <cell r="K6296"/>
          <cell r="L6296"/>
          <cell r="M6296"/>
          <cell r="N6296"/>
          <cell r="O6296"/>
          <cell r="P6296"/>
          <cell r="Q6296"/>
          <cell r="R6296"/>
          <cell r="S6296"/>
          <cell r="T6296"/>
          <cell r="U6296"/>
          <cell r="V6296"/>
          <cell r="W6296"/>
          <cell r="X6296"/>
          <cell r="Y6296" t="str">
            <v xml:space="preserve"> </v>
          </cell>
        </row>
        <row r="6297">
          <cell r="C6297"/>
          <cell r="D6297"/>
          <cell r="E6297"/>
          <cell r="F6297"/>
          <cell r="G6297"/>
          <cell r="H6297"/>
          <cell r="I6297"/>
          <cell r="J6297"/>
          <cell r="K6297"/>
          <cell r="L6297"/>
          <cell r="M6297"/>
          <cell r="N6297"/>
          <cell r="O6297"/>
          <cell r="P6297"/>
          <cell r="Q6297"/>
          <cell r="R6297"/>
          <cell r="S6297"/>
          <cell r="T6297"/>
          <cell r="U6297"/>
          <cell r="V6297"/>
          <cell r="W6297"/>
          <cell r="X6297"/>
          <cell r="Y6297" t="str">
            <v xml:space="preserve"> </v>
          </cell>
        </row>
        <row r="6298">
          <cell r="C6298"/>
          <cell r="D6298"/>
          <cell r="E6298"/>
          <cell r="F6298"/>
          <cell r="G6298"/>
          <cell r="H6298"/>
          <cell r="I6298"/>
          <cell r="J6298"/>
          <cell r="K6298"/>
          <cell r="L6298"/>
          <cell r="M6298"/>
          <cell r="N6298"/>
          <cell r="O6298"/>
          <cell r="P6298"/>
          <cell r="Q6298"/>
          <cell r="R6298"/>
          <cell r="S6298"/>
          <cell r="T6298"/>
          <cell r="U6298"/>
          <cell r="V6298"/>
          <cell r="W6298"/>
          <cell r="X6298"/>
          <cell r="Y6298" t="str">
            <v xml:space="preserve"> </v>
          </cell>
        </row>
        <row r="6299">
          <cell r="C6299"/>
          <cell r="D6299"/>
          <cell r="E6299"/>
          <cell r="F6299"/>
          <cell r="G6299"/>
          <cell r="H6299"/>
          <cell r="I6299"/>
          <cell r="J6299"/>
          <cell r="K6299"/>
          <cell r="L6299"/>
          <cell r="M6299"/>
          <cell r="N6299"/>
          <cell r="O6299"/>
          <cell r="P6299"/>
          <cell r="Q6299"/>
          <cell r="R6299"/>
          <cell r="S6299"/>
          <cell r="T6299"/>
          <cell r="U6299"/>
          <cell r="V6299"/>
          <cell r="W6299"/>
          <cell r="X6299"/>
          <cell r="Y6299" t="str">
            <v xml:space="preserve"> </v>
          </cell>
        </row>
        <row r="6300">
          <cell r="C6300"/>
          <cell r="D6300"/>
          <cell r="E6300"/>
          <cell r="F6300"/>
          <cell r="G6300"/>
          <cell r="H6300"/>
          <cell r="I6300"/>
          <cell r="J6300"/>
          <cell r="K6300"/>
          <cell r="L6300"/>
          <cell r="M6300"/>
          <cell r="N6300"/>
          <cell r="O6300"/>
          <cell r="P6300"/>
          <cell r="Q6300"/>
          <cell r="R6300"/>
          <cell r="S6300"/>
          <cell r="T6300"/>
          <cell r="U6300"/>
          <cell r="V6300"/>
          <cell r="W6300"/>
          <cell r="X6300"/>
          <cell r="Y6300" t="str">
            <v xml:space="preserve"> </v>
          </cell>
        </row>
        <row r="6301">
          <cell r="C6301"/>
          <cell r="D6301"/>
          <cell r="E6301"/>
          <cell r="F6301"/>
          <cell r="G6301"/>
          <cell r="H6301"/>
          <cell r="I6301"/>
          <cell r="J6301"/>
          <cell r="K6301"/>
          <cell r="L6301"/>
          <cell r="M6301"/>
          <cell r="N6301"/>
          <cell r="O6301"/>
          <cell r="P6301"/>
          <cell r="Q6301"/>
          <cell r="R6301"/>
          <cell r="S6301"/>
          <cell r="T6301"/>
          <cell r="U6301"/>
          <cell r="V6301"/>
          <cell r="W6301"/>
          <cell r="X6301"/>
          <cell r="Y6301" t="str">
            <v xml:space="preserve"> </v>
          </cell>
        </row>
        <row r="6302">
          <cell r="C6302"/>
          <cell r="D6302"/>
          <cell r="E6302"/>
          <cell r="F6302"/>
          <cell r="G6302"/>
          <cell r="H6302"/>
          <cell r="I6302"/>
          <cell r="J6302"/>
          <cell r="K6302"/>
          <cell r="L6302"/>
          <cell r="M6302"/>
          <cell r="N6302"/>
          <cell r="O6302"/>
          <cell r="P6302"/>
          <cell r="Q6302"/>
          <cell r="R6302"/>
          <cell r="S6302"/>
          <cell r="T6302"/>
          <cell r="U6302"/>
          <cell r="V6302"/>
          <cell r="W6302"/>
          <cell r="X6302"/>
          <cell r="Y6302" t="str">
            <v xml:space="preserve"> </v>
          </cell>
        </row>
        <row r="6303">
          <cell r="C6303"/>
          <cell r="D6303"/>
          <cell r="E6303"/>
          <cell r="F6303"/>
          <cell r="G6303"/>
          <cell r="H6303"/>
          <cell r="I6303"/>
          <cell r="J6303"/>
          <cell r="K6303"/>
          <cell r="L6303"/>
          <cell r="M6303"/>
          <cell r="N6303"/>
          <cell r="O6303"/>
          <cell r="P6303"/>
          <cell r="Q6303"/>
          <cell r="R6303"/>
          <cell r="S6303"/>
          <cell r="T6303"/>
          <cell r="U6303"/>
          <cell r="V6303"/>
          <cell r="W6303"/>
          <cell r="X6303"/>
          <cell r="Y6303" t="str">
            <v xml:space="preserve"> </v>
          </cell>
        </row>
        <row r="6304">
          <cell r="C6304"/>
          <cell r="D6304"/>
          <cell r="E6304"/>
          <cell r="F6304"/>
          <cell r="G6304"/>
          <cell r="H6304"/>
          <cell r="I6304"/>
          <cell r="J6304"/>
          <cell r="K6304"/>
          <cell r="L6304"/>
          <cell r="M6304"/>
          <cell r="N6304"/>
          <cell r="O6304"/>
          <cell r="P6304"/>
          <cell r="Q6304"/>
          <cell r="R6304"/>
          <cell r="S6304"/>
          <cell r="T6304"/>
          <cell r="U6304"/>
          <cell r="V6304"/>
          <cell r="W6304"/>
          <cell r="X6304"/>
          <cell r="Y6304" t="str">
            <v xml:space="preserve"> </v>
          </cell>
        </row>
        <row r="6305">
          <cell r="C6305"/>
          <cell r="D6305"/>
          <cell r="E6305"/>
          <cell r="F6305"/>
          <cell r="G6305"/>
          <cell r="H6305"/>
          <cell r="I6305"/>
          <cell r="J6305"/>
          <cell r="K6305"/>
          <cell r="L6305"/>
          <cell r="M6305"/>
          <cell r="N6305"/>
          <cell r="O6305"/>
          <cell r="P6305"/>
          <cell r="Q6305"/>
          <cell r="R6305"/>
          <cell r="S6305"/>
          <cell r="T6305"/>
          <cell r="U6305"/>
          <cell r="V6305"/>
          <cell r="W6305"/>
          <cell r="X6305"/>
          <cell r="Y6305" t="str">
            <v xml:space="preserve"> </v>
          </cell>
        </row>
        <row r="6306">
          <cell r="C6306"/>
          <cell r="D6306"/>
          <cell r="E6306"/>
          <cell r="F6306"/>
          <cell r="G6306"/>
          <cell r="H6306"/>
          <cell r="I6306"/>
          <cell r="J6306"/>
          <cell r="K6306"/>
          <cell r="L6306"/>
          <cell r="M6306"/>
          <cell r="N6306"/>
          <cell r="O6306"/>
          <cell r="P6306"/>
          <cell r="Q6306"/>
          <cell r="R6306"/>
          <cell r="S6306"/>
          <cell r="T6306"/>
          <cell r="U6306"/>
          <cell r="V6306"/>
          <cell r="W6306"/>
          <cell r="X6306"/>
          <cell r="Y6306" t="str">
            <v xml:space="preserve"> </v>
          </cell>
        </row>
        <row r="6307">
          <cell r="C6307"/>
          <cell r="D6307"/>
          <cell r="E6307"/>
          <cell r="F6307"/>
          <cell r="G6307"/>
          <cell r="H6307"/>
          <cell r="I6307"/>
          <cell r="J6307"/>
          <cell r="K6307"/>
          <cell r="L6307"/>
          <cell r="M6307"/>
          <cell r="N6307"/>
          <cell r="O6307"/>
          <cell r="P6307"/>
          <cell r="Q6307"/>
          <cell r="R6307"/>
          <cell r="S6307"/>
          <cell r="T6307"/>
          <cell r="U6307"/>
          <cell r="V6307"/>
          <cell r="W6307"/>
          <cell r="X6307"/>
          <cell r="Y6307" t="str">
            <v xml:space="preserve"> </v>
          </cell>
        </row>
        <row r="6308">
          <cell r="C6308"/>
          <cell r="D6308"/>
          <cell r="E6308"/>
          <cell r="F6308"/>
          <cell r="G6308"/>
          <cell r="H6308"/>
          <cell r="I6308"/>
          <cell r="J6308"/>
          <cell r="K6308"/>
          <cell r="L6308"/>
          <cell r="M6308"/>
          <cell r="N6308"/>
          <cell r="O6308"/>
          <cell r="P6308"/>
          <cell r="Q6308"/>
          <cell r="R6308"/>
          <cell r="S6308"/>
          <cell r="T6308"/>
          <cell r="U6308"/>
          <cell r="V6308"/>
          <cell r="W6308"/>
          <cell r="X6308"/>
          <cell r="Y6308" t="str">
            <v xml:space="preserve"> </v>
          </cell>
        </row>
        <row r="6309">
          <cell r="C6309"/>
          <cell r="D6309"/>
          <cell r="E6309"/>
          <cell r="F6309"/>
          <cell r="G6309"/>
          <cell r="H6309"/>
          <cell r="I6309"/>
          <cell r="J6309"/>
          <cell r="K6309"/>
          <cell r="L6309"/>
          <cell r="M6309"/>
          <cell r="N6309"/>
          <cell r="O6309"/>
          <cell r="P6309"/>
          <cell r="Q6309"/>
          <cell r="R6309"/>
          <cell r="S6309"/>
          <cell r="T6309"/>
          <cell r="U6309"/>
          <cell r="V6309"/>
          <cell r="W6309"/>
          <cell r="X6309"/>
          <cell r="Y6309" t="str">
            <v xml:space="preserve"> </v>
          </cell>
        </row>
        <row r="6310">
          <cell r="C6310"/>
          <cell r="D6310"/>
          <cell r="E6310"/>
          <cell r="F6310"/>
          <cell r="G6310"/>
          <cell r="H6310"/>
          <cell r="I6310"/>
          <cell r="J6310"/>
          <cell r="K6310"/>
          <cell r="L6310"/>
          <cell r="M6310"/>
          <cell r="N6310"/>
          <cell r="O6310"/>
          <cell r="P6310"/>
          <cell r="Q6310"/>
          <cell r="R6310"/>
          <cell r="S6310"/>
          <cell r="T6310"/>
          <cell r="U6310"/>
          <cell r="V6310"/>
          <cell r="W6310"/>
          <cell r="X6310"/>
          <cell r="Y6310" t="str">
            <v xml:space="preserve"> </v>
          </cell>
        </row>
        <row r="6311">
          <cell r="C6311"/>
          <cell r="D6311"/>
          <cell r="E6311"/>
          <cell r="F6311"/>
          <cell r="G6311"/>
          <cell r="H6311"/>
          <cell r="I6311"/>
          <cell r="J6311"/>
          <cell r="K6311"/>
          <cell r="L6311"/>
          <cell r="M6311"/>
          <cell r="N6311"/>
          <cell r="O6311"/>
          <cell r="P6311"/>
          <cell r="Q6311"/>
          <cell r="R6311"/>
          <cell r="S6311"/>
          <cell r="T6311"/>
          <cell r="U6311"/>
          <cell r="V6311"/>
          <cell r="W6311"/>
          <cell r="X6311"/>
          <cell r="Y6311" t="str">
            <v xml:space="preserve"> </v>
          </cell>
        </row>
        <row r="6312">
          <cell r="C6312"/>
          <cell r="D6312"/>
          <cell r="E6312"/>
          <cell r="F6312"/>
          <cell r="G6312"/>
          <cell r="H6312"/>
          <cell r="I6312"/>
          <cell r="J6312"/>
          <cell r="K6312"/>
          <cell r="L6312"/>
          <cell r="M6312"/>
          <cell r="N6312"/>
          <cell r="O6312"/>
          <cell r="P6312"/>
          <cell r="Q6312"/>
          <cell r="R6312"/>
          <cell r="S6312"/>
          <cell r="T6312"/>
          <cell r="U6312"/>
          <cell r="V6312"/>
          <cell r="W6312"/>
          <cell r="X6312"/>
          <cell r="Y6312" t="str">
            <v xml:space="preserve"> </v>
          </cell>
        </row>
        <row r="6313">
          <cell r="C6313"/>
          <cell r="D6313"/>
          <cell r="E6313"/>
          <cell r="F6313"/>
          <cell r="G6313"/>
          <cell r="H6313"/>
          <cell r="I6313"/>
          <cell r="J6313"/>
          <cell r="K6313"/>
          <cell r="L6313"/>
          <cell r="M6313"/>
          <cell r="N6313"/>
          <cell r="O6313"/>
          <cell r="P6313"/>
          <cell r="Q6313"/>
          <cell r="R6313"/>
          <cell r="S6313"/>
          <cell r="T6313"/>
          <cell r="U6313"/>
          <cell r="V6313"/>
          <cell r="W6313"/>
          <cell r="X6313"/>
          <cell r="Y6313" t="str">
            <v xml:space="preserve"> </v>
          </cell>
        </row>
        <row r="6314">
          <cell r="C6314"/>
          <cell r="D6314"/>
          <cell r="E6314"/>
          <cell r="F6314"/>
          <cell r="G6314"/>
          <cell r="H6314"/>
          <cell r="I6314"/>
          <cell r="J6314"/>
          <cell r="K6314"/>
          <cell r="L6314"/>
          <cell r="M6314"/>
          <cell r="N6314"/>
          <cell r="O6314"/>
          <cell r="P6314"/>
          <cell r="Q6314"/>
          <cell r="R6314"/>
          <cell r="S6314"/>
          <cell r="T6314"/>
          <cell r="U6314"/>
          <cell r="V6314"/>
          <cell r="W6314"/>
          <cell r="X6314"/>
          <cell r="Y6314" t="str">
            <v xml:space="preserve"> </v>
          </cell>
        </row>
        <row r="6315">
          <cell r="C6315"/>
          <cell r="D6315"/>
          <cell r="E6315"/>
          <cell r="F6315"/>
          <cell r="G6315"/>
          <cell r="H6315"/>
          <cell r="I6315"/>
          <cell r="J6315"/>
          <cell r="K6315"/>
          <cell r="L6315"/>
          <cell r="M6315"/>
          <cell r="N6315"/>
          <cell r="O6315"/>
          <cell r="P6315"/>
          <cell r="Q6315"/>
          <cell r="R6315"/>
          <cell r="S6315"/>
          <cell r="T6315"/>
          <cell r="U6315"/>
          <cell r="V6315"/>
          <cell r="W6315"/>
          <cell r="X6315"/>
          <cell r="Y6315" t="str">
            <v xml:space="preserve"> </v>
          </cell>
        </row>
        <row r="6316">
          <cell r="C6316"/>
          <cell r="D6316"/>
          <cell r="E6316"/>
          <cell r="F6316"/>
          <cell r="G6316"/>
          <cell r="H6316"/>
          <cell r="I6316"/>
          <cell r="J6316"/>
          <cell r="K6316"/>
          <cell r="L6316"/>
          <cell r="M6316"/>
          <cell r="N6316"/>
          <cell r="O6316"/>
          <cell r="P6316"/>
          <cell r="Q6316"/>
          <cell r="R6316"/>
          <cell r="S6316"/>
          <cell r="T6316"/>
          <cell r="U6316"/>
          <cell r="V6316"/>
          <cell r="W6316"/>
          <cell r="X6316"/>
          <cell r="Y6316" t="str">
            <v xml:space="preserve"> </v>
          </cell>
        </row>
        <row r="6317">
          <cell r="C6317"/>
          <cell r="D6317"/>
          <cell r="E6317"/>
          <cell r="F6317"/>
          <cell r="G6317"/>
          <cell r="H6317"/>
          <cell r="I6317"/>
          <cell r="J6317"/>
          <cell r="K6317"/>
          <cell r="L6317"/>
          <cell r="M6317"/>
          <cell r="N6317"/>
          <cell r="O6317"/>
          <cell r="P6317"/>
          <cell r="Q6317"/>
          <cell r="R6317"/>
          <cell r="S6317"/>
          <cell r="T6317"/>
          <cell r="U6317"/>
          <cell r="V6317"/>
          <cell r="W6317"/>
          <cell r="X6317"/>
          <cell r="Y6317" t="str">
            <v xml:space="preserve"> </v>
          </cell>
        </row>
        <row r="6318">
          <cell r="C6318"/>
          <cell r="D6318"/>
          <cell r="E6318"/>
          <cell r="F6318"/>
          <cell r="G6318"/>
          <cell r="H6318"/>
          <cell r="I6318"/>
          <cell r="J6318"/>
          <cell r="K6318"/>
          <cell r="L6318"/>
          <cell r="M6318"/>
          <cell r="N6318"/>
          <cell r="O6318"/>
          <cell r="P6318"/>
          <cell r="Q6318"/>
          <cell r="R6318"/>
          <cell r="S6318"/>
          <cell r="T6318"/>
          <cell r="U6318"/>
          <cell r="V6318"/>
          <cell r="W6318"/>
          <cell r="X6318"/>
          <cell r="Y6318" t="str">
            <v xml:space="preserve"> </v>
          </cell>
        </row>
        <row r="6319">
          <cell r="C6319"/>
          <cell r="D6319"/>
          <cell r="E6319"/>
          <cell r="F6319"/>
          <cell r="G6319"/>
          <cell r="H6319"/>
          <cell r="I6319"/>
          <cell r="J6319"/>
          <cell r="K6319"/>
          <cell r="L6319"/>
          <cell r="M6319"/>
          <cell r="N6319"/>
          <cell r="O6319"/>
          <cell r="P6319"/>
          <cell r="Q6319"/>
          <cell r="R6319"/>
          <cell r="S6319"/>
          <cell r="T6319"/>
          <cell r="U6319"/>
          <cell r="V6319"/>
          <cell r="W6319"/>
          <cell r="X6319"/>
          <cell r="Y6319" t="str">
            <v xml:space="preserve"> </v>
          </cell>
        </row>
        <row r="6320">
          <cell r="C6320"/>
          <cell r="D6320"/>
          <cell r="E6320"/>
          <cell r="F6320"/>
          <cell r="G6320"/>
          <cell r="H6320"/>
          <cell r="I6320"/>
          <cell r="J6320"/>
          <cell r="K6320"/>
          <cell r="L6320"/>
          <cell r="M6320"/>
          <cell r="N6320"/>
          <cell r="O6320"/>
          <cell r="P6320"/>
          <cell r="Q6320"/>
          <cell r="R6320"/>
          <cell r="S6320"/>
          <cell r="T6320"/>
          <cell r="U6320"/>
          <cell r="V6320"/>
          <cell r="W6320"/>
          <cell r="X6320"/>
          <cell r="Y6320" t="str">
            <v xml:space="preserve"> </v>
          </cell>
        </row>
        <row r="6321">
          <cell r="C6321"/>
          <cell r="D6321"/>
          <cell r="E6321"/>
          <cell r="F6321"/>
          <cell r="G6321"/>
          <cell r="H6321"/>
          <cell r="I6321"/>
          <cell r="J6321"/>
          <cell r="K6321"/>
          <cell r="L6321"/>
          <cell r="M6321"/>
          <cell r="N6321"/>
          <cell r="O6321"/>
          <cell r="P6321"/>
          <cell r="Q6321"/>
          <cell r="R6321"/>
          <cell r="S6321"/>
          <cell r="T6321"/>
          <cell r="U6321"/>
          <cell r="V6321"/>
          <cell r="W6321"/>
          <cell r="X6321"/>
          <cell r="Y6321" t="str">
            <v xml:space="preserve"> </v>
          </cell>
        </row>
        <row r="6322">
          <cell r="C6322"/>
          <cell r="D6322"/>
          <cell r="E6322"/>
          <cell r="F6322"/>
          <cell r="G6322"/>
          <cell r="H6322"/>
          <cell r="I6322"/>
          <cell r="J6322"/>
          <cell r="K6322"/>
          <cell r="L6322"/>
          <cell r="M6322"/>
          <cell r="N6322"/>
          <cell r="O6322"/>
          <cell r="P6322"/>
          <cell r="Q6322"/>
          <cell r="R6322"/>
          <cell r="S6322"/>
          <cell r="T6322"/>
          <cell r="U6322"/>
          <cell r="V6322"/>
          <cell r="W6322"/>
          <cell r="X6322"/>
          <cell r="Y6322" t="str">
            <v xml:space="preserve"> </v>
          </cell>
        </row>
        <row r="6323">
          <cell r="C6323"/>
          <cell r="D6323"/>
          <cell r="E6323"/>
          <cell r="F6323"/>
          <cell r="G6323"/>
          <cell r="H6323"/>
          <cell r="I6323"/>
          <cell r="J6323"/>
          <cell r="K6323"/>
          <cell r="L6323"/>
          <cell r="M6323"/>
          <cell r="N6323"/>
          <cell r="O6323"/>
          <cell r="P6323"/>
          <cell r="Q6323"/>
          <cell r="R6323"/>
          <cell r="S6323"/>
          <cell r="T6323"/>
          <cell r="U6323"/>
          <cell r="V6323"/>
          <cell r="W6323"/>
          <cell r="X6323"/>
          <cell r="Y6323" t="str">
            <v xml:space="preserve"> </v>
          </cell>
        </row>
        <row r="6324">
          <cell r="C6324"/>
          <cell r="D6324"/>
          <cell r="E6324"/>
          <cell r="F6324"/>
          <cell r="G6324"/>
          <cell r="H6324"/>
          <cell r="I6324"/>
          <cell r="J6324"/>
          <cell r="K6324"/>
          <cell r="L6324"/>
          <cell r="M6324"/>
          <cell r="N6324"/>
          <cell r="O6324"/>
          <cell r="P6324"/>
          <cell r="Q6324"/>
          <cell r="R6324"/>
          <cell r="S6324"/>
          <cell r="T6324"/>
          <cell r="U6324"/>
          <cell r="V6324"/>
          <cell r="W6324"/>
          <cell r="X6324"/>
          <cell r="Y6324" t="str">
            <v xml:space="preserve"> </v>
          </cell>
        </row>
        <row r="6325">
          <cell r="C6325"/>
          <cell r="D6325"/>
          <cell r="E6325"/>
          <cell r="F6325"/>
          <cell r="G6325"/>
          <cell r="H6325"/>
          <cell r="I6325"/>
          <cell r="J6325"/>
          <cell r="K6325"/>
          <cell r="L6325"/>
          <cell r="M6325"/>
          <cell r="N6325"/>
          <cell r="O6325"/>
          <cell r="P6325"/>
          <cell r="Q6325"/>
          <cell r="R6325"/>
          <cell r="S6325"/>
          <cell r="T6325"/>
          <cell r="U6325"/>
          <cell r="V6325"/>
          <cell r="W6325"/>
          <cell r="X6325"/>
          <cell r="Y6325" t="str">
            <v xml:space="preserve"> </v>
          </cell>
        </row>
        <row r="6326">
          <cell r="C6326"/>
          <cell r="D6326"/>
          <cell r="E6326"/>
          <cell r="F6326"/>
          <cell r="G6326"/>
          <cell r="H6326"/>
          <cell r="I6326"/>
          <cell r="J6326"/>
          <cell r="K6326"/>
          <cell r="L6326"/>
          <cell r="M6326"/>
          <cell r="N6326"/>
          <cell r="O6326"/>
          <cell r="P6326"/>
          <cell r="Q6326"/>
          <cell r="R6326"/>
          <cell r="S6326"/>
          <cell r="T6326"/>
          <cell r="U6326"/>
          <cell r="V6326"/>
          <cell r="W6326"/>
          <cell r="X6326"/>
          <cell r="Y6326" t="str">
            <v xml:space="preserve"> </v>
          </cell>
        </row>
        <row r="6327">
          <cell r="C6327"/>
          <cell r="D6327"/>
          <cell r="E6327"/>
          <cell r="F6327"/>
          <cell r="G6327"/>
          <cell r="H6327"/>
          <cell r="I6327"/>
          <cell r="J6327"/>
          <cell r="K6327"/>
          <cell r="L6327"/>
          <cell r="M6327"/>
          <cell r="N6327"/>
          <cell r="O6327"/>
          <cell r="P6327"/>
          <cell r="Q6327"/>
          <cell r="R6327"/>
          <cell r="S6327"/>
          <cell r="T6327"/>
          <cell r="U6327"/>
          <cell r="V6327"/>
          <cell r="W6327"/>
          <cell r="X6327"/>
          <cell r="Y6327" t="str">
            <v xml:space="preserve"> </v>
          </cell>
        </row>
        <row r="6328">
          <cell r="C6328"/>
          <cell r="D6328"/>
          <cell r="E6328"/>
          <cell r="F6328"/>
          <cell r="G6328"/>
          <cell r="H6328"/>
          <cell r="I6328"/>
          <cell r="J6328"/>
          <cell r="K6328"/>
          <cell r="L6328"/>
          <cell r="M6328"/>
          <cell r="N6328"/>
          <cell r="O6328"/>
          <cell r="P6328"/>
          <cell r="Q6328"/>
          <cell r="R6328"/>
          <cell r="S6328"/>
          <cell r="T6328"/>
          <cell r="U6328"/>
          <cell r="V6328"/>
          <cell r="W6328"/>
          <cell r="X6328"/>
          <cell r="Y6328" t="str">
            <v xml:space="preserve"> </v>
          </cell>
        </row>
        <row r="6329">
          <cell r="C6329"/>
          <cell r="D6329"/>
          <cell r="E6329"/>
          <cell r="F6329"/>
          <cell r="G6329"/>
          <cell r="H6329"/>
          <cell r="I6329"/>
          <cell r="J6329"/>
          <cell r="K6329"/>
          <cell r="L6329"/>
          <cell r="M6329"/>
          <cell r="N6329"/>
          <cell r="O6329"/>
          <cell r="P6329"/>
          <cell r="Q6329"/>
          <cell r="R6329"/>
          <cell r="S6329"/>
          <cell r="T6329"/>
          <cell r="U6329"/>
          <cell r="V6329"/>
          <cell r="W6329"/>
          <cell r="X6329"/>
          <cell r="Y6329" t="str">
            <v xml:space="preserve"> </v>
          </cell>
        </row>
        <row r="6330">
          <cell r="C6330"/>
          <cell r="D6330"/>
          <cell r="E6330"/>
          <cell r="F6330"/>
          <cell r="G6330"/>
          <cell r="H6330"/>
          <cell r="I6330"/>
          <cell r="J6330"/>
          <cell r="K6330"/>
          <cell r="L6330"/>
          <cell r="M6330"/>
          <cell r="N6330"/>
          <cell r="O6330"/>
          <cell r="P6330"/>
          <cell r="Q6330"/>
          <cell r="R6330"/>
          <cell r="S6330"/>
          <cell r="T6330"/>
          <cell r="U6330"/>
          <cell r="V6330"/>
          <cell r="W6330"/>
          <cell r="X6330"/>
          <cell r="Y6330" t="str">
            <v xml:space="preserve"> </v>
          </cell>
        </row>
        <row r="6331">
          <cell r="C6331"/>
          <cell r="D6331"/>
          <cell r="E6331"/>
          <cell r="F6331"/>
          <cell r="G6331"/>
          <cell r="H6331"/>
          <cell r="I6331"/>
          <cell r="J6331"/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  <cell r="U6331"/>
          <cell r="V6331"/>
          <cell r="W6331"/>
          <cell r="X6331"/>
          <cell r="Y6331" t="str">
            <v xml:space="preserve"> </v>
          </cell>
        </row>
        <row r="6332">
          <cell r="C6332"/>
          <cell r="D6332"/>
          <cell r="E6332"/>
          <cell r="F6332"/>
          <cell r="G6332"/>
          <cell r="H6332"/>
          <cell r="I6332"/>
          <cell r="J6332"/>
          <cell r="K6332"/>
          <cell r="L6332"/>
          <cell r="M6332"/>
          <cell r="N6332"/>
          <cell r="O6332"/>
          <cell r="P6332"/>
          <cell r="Q6332"/>
          <cell r="R6332"/>
          <cell r="S6332"/>
          <cell r="T6332"/>
          <cell r="U6332"/>
          <cell r="V6332"/>
          <cell r="W6332"/>
          <cell r="X6332"/>
          <cell r="Y6332" t="str">
            <v xml:space="preserve"> </v>
          </cell>
        </row>
        <row r="6333">
          <cell r="C6333"/>
          <cell r="D6333"/>
          <cell r="E6333"/>
          <cell r="F6333"/>
          <cell r="G6333"/>
          <cell r="H6333"/>
          <cell r="I6333"/>
          <cell r="J6333"/>
          <cell r="K6333"/>
          <cell r="L6333"/>
          <cell r="M6333"/>
          <cell r="N6333"/>
          <cell r="O6333"/>
          <cell r="P6333"/>
          <cell r="Q6333"/>
          <cell r="R6333"/>
          <cell r="S6333"/>
          <cell r="T6333"/>
          <cell r="U6333"/>
          <cell r="V6333"/>
          <cell r="W6333"/>
          <cell r="X6333"/>
          <cell r="Y6333" t="str">
            <v xml:space="preserve"> </v>
          </cell>
        </row>
        <row r="6334">
          <cell r="C6334"/>
          <cell r="D6334"/>
          <cell r="E6334"/>
          <cell r="F6334"/>
          <cell r="G6334"/>
          <cell r="H6334"/>
          <cell r="I6334"/>
          <cell r="J6334"/>
          <cell r="K6334"/>
          <cell r="L6334"/>
          <cell r="M6334"/>
          <cell r="N6334"/>
          <cell r="O6334"/>
          <cell r="P6334"/>
          <cell r="Q6334"/>
          <cell r="R6334"/>
          <cell r="S6334"/>
          <cell r="T6334"/>
          <cell r="U6334"/>
          <cell r="V6334"/>
          <cell r="W6334"/>
          <cell r="X6334"/>
          <cell r="Y6334" t="str">
            <v xml:space="preserve"> </v>
          </cell>
        </row>
        <row r="6335">
          <cell r="C6335"/>
          <cell r="D6335"/>
          <cell r="E6335"/>
          <cell r="F6335"/>
          <cell r="G6335"/>
          <cell r="H6335"/>
          <cell r="I6335"/>
          <cell r="J6335"/>
          <cell r="K6335"/>
          <cell r="L6335"/>
          <cell r="M6335"/>
          <cell r="N6335"/>
          <cell r="O6335"/>
          <cell r="P6335"/>
          <cell r="Q6335"/>
          <cell r="R6335"/>
          <cell r="S6335"/>
          <cell r="T6335"/>
          <cell r="U6335"/>
          <cell r="V6335"/>
          <cell r="W6335"/>
          <cell r="X6335"/>
          <cell r="Y6335" t="str">
            <v xml:space="preserve"> </v>
          </cell>
        </row>
        <row r="6336">
          <cell r="C6336"/>
          <cell r="D6336"/>
          <cell r="E6336"/>
          <cell r="F6336"/>
          <cell r="G6336"/>
          <cell r="H6336"/>
          <cell r="I6336"/>
          <cell r="J6336"/>
          <cell r="K6336"/>
          <cell r="L6336"/>
          <cell r="M6336"/>
          <cell r="N6336"/>
          <cell r="O6336"/>
          <cell r="P6336"/>
          <cell r="Q6336"/>
          <cell r="R6336"/>
          <cell r="S6336"/>
          <cell r="T6336"/>
          <cell r="U6336"/>
          <cell r="V6336"/>
          <cell r="W6336"/>
          <cell r="X6336"/>
          <cell r="Y6336" t="str">
            <v xml:space="preserve"> </v>
          </cell>
        </row>
        <row r="6337">
          <cell r="C6337"/>
          <cell r="D6337"/>
          <cell r="E6337"/>
          <cell r="F6337"/>
          <cell r="G6337"/>
          <cell r="H6337"/>
          <cell r="I6337"/>
          <cell r="J6337"/>
          <cell r="K6337"/>
          <cell r="L6337"/>
          <cell r="M6337"/>
          <cell r="N6337"/>
          <cell r="O6337"/>
          <cell r="P6337"/>
          <cell r="Q6337"/>
          <cell r="R6337"/>
          <cell r="S6337"/>
          <cell r="T6337"/>
          <cell r="U6337"/>
          <cell r="V6337"/>
          <cell r="W6337"/>
          <cell r="X6337"/>
          <cell r="Y6337" t="str">
            <v xml:space="preserve"> </v>
          </cell>
        </row>
        <row r="6338">
          <cell r="C6338"/>
          <cell r="D6338"/>
          <cell r="E6338"/>
          <cell r="F6338"/>
          <cell r="G6338"/>
          <cell r="H6338"/>
          <cell r="I6338"/>
          <cell r="J6338"/>
          <cell r="K6338"/>
          <cell r="L6338"/>
          <cell r="M6338"/>
          <cell r="N6338"/>
          <cell r="O6338"/>
          <cell r="P6338"/>
          <cell r="Q6338"/>
          <cell r="R6338"/>
          <cell r="S6338"/>
          <cell r="T6338"/>
          <cell r="U6338"/>
          <cell r="V6338"/>
          <cell r="W6338"/>
          <cell r="X6338"/>
          <cell r="Y6338" t="str">
            <v xml:space="preserve"> </v>
          </cell>
        </row>
        <row r="6339">
          <cell r="C6339"/>
          <cell r="D6339"/>
          <cell r="E6339"/>
          <cell r="F6339"/>
          <cell r="G6339"/>
          <cell r="H6339"/>
          <cell r="I6339"/>
          <cell r="J6339"/>
          <cell r="K6339"/>
          <cell r="L6339"/>
          <cell r="M6339"/>
          <cell r="N6339"/>
          <cell r="O6339"/>
          <cell r="P6339"/>
          <cell r="Q6339"/>
          <cell r="R6339"/>
          <cell r="S6339"/>
          <cell r="T6339"/>
          <cell r="U6339"/>
          <cell r="V6339"/>
          <cell r="W6339"/>
          <cell r="X6339"/>
          <cell r="Y6339" t="str">
            <v xml:space="preserve"> </v>
          </cell>
        </row>
        <row r="6340">
          <cell r="C6340"/>
          <cell r="D6340"/>
          <cell r="E6340"/>
          <cell r="F6340"/>
          <cell r="G6340"/>
          <cell r="H6340"/>
          <cell r="I6340"/>
          <cell r="J6340"/>
          <cell r="K6340"/>
          <cell r="L6340"/>
          <cell r="M6340"/>
          <cell r="N6340"/>
          <cell r="O6340"/>
          <cell r="P6340"/>
          <cell r="Q6340"/>
          <cell r="R6340"/>
          <cell r="S6340"/>
          <cell r="T6340"/>
          <cell r="U6340"/>
          <cell r="V6340"/>
          <cell r="W6340"/>
          <cell r="X6340"/>
          <cell r="Y6340" t="str">
            <v xml:space="preserve"> </v>
          </cell>
        </row>
        <row r="6341">
          <cell r="C6341"/>
          <cell r="D6341"/>
          <cell r="E6341"/>
          <cell r="F6341"/>
          <cell r="G6341"/>
          <cell r="H6341"/>
          <cell r="I6341"/>
          <cell r="J6341"/>
          <cell r="K6341"/>
          <cell r="L6341"/>
          <cell r="M6341"/>
          <cell r="N6341"/>
          <cell r="O6341"/>
          <cell r="P6341"/>
          <cell r="Q6341"/>
          <cell r="R6341"/>
          <cell r="S6341"/>
          <cell r="T6341"/>
          <cell r="U6341"/>
          <cell r="V6341"/>
          <cell r="W6341"/>
          <cell r="X6341"/>
          <cell r="Y6341" t="str">
            <v xml:space="preserve"> </v>
          </cell>
        </row>
        <row r="6342">
          <cell r="C6342"/>
          <cell r="D6342"/>
          <cell r="E6342"/>
          <cell r="F6342"/>
          <cell r="G6342"/>
          <cell r="H6342"/>
          <cell r="I6342"/>
          <cell r="J6342"/>
          <cell r="K6342"/>
          <cell r="L6342"/>
          <cell r="M6342"/>
          <cell r="N6342"/>
          <cell r="O6342"/>
          <cell r="P6342"/>
          <cell r="Q6342"/>
          <cell r="R6342"/>
          <cell r="S6342"/>
          <cell r="T6342"/>
          <cell r="U6342"/>
          <cell r="V6342"/>
          <cell r="W6342"/>
          <cell r="X6342"/>
          <cell r="Y6342" t="str">
            <v xml:space="preserve"> </v>
          </cell>
        </row>
        <row r="6343">
          <cell r="C6343"/>
          <cell r="D6343"/>
          <cell r="E6343"/>
          <cell r="F6343"/>
          <cell r="G6343"/>
          <cell r="H6343"/>
          <cell r="I6343"/>
          <cell r="J6343"/>
          <cell r="K6343"/>
          <cell r="L6343"/>
          <cell r="M6343"/>
          <cell r="N6343"/>
          <cell r="O6343"/>
          <cell r="P6343"/>
          <cell r="Q6343"/>
          <cell r="R6343"/>
          <cell r="S6343"/>
          <cell r="T6343"/>
          <cell r="U6343"/>
          <cell r="V6343"/>
          <cell r="W6343"/>
          <cell r="X6343"/>
          <cell r="Y6343" t="str">
            <v xml:space="preserve"> </v>
          </cell>
        </row>
        <row r="6344">
          <cell r="C6344"/>
          <cell r="D6344"/>
          <cell r="E6344"/>
          <cell r="F6344"/>
          <cell r="G6344"/>
          <cell r="H6344"/>
          <cell r="I6344"/>
          <cell r="J6344"/>
          <cell r="K6344"/>
          <cell r="L6344"/>
          <cell r="M6344"/>
          <cell r="N6344"/>
          <cell r="O6344"/>
          <cell r="P6344"/>
          <cell r="Q6344"/>
          <cell r="R6344"/>
          <cell r="S6344"/>
          <cell r="T6344"/>
          <cell r="U6344"/>
          <cell r="V6344"/>
          <cell r="W6344"/>
          <cell r="X6344"/>
          <cell r="Y6344" t="str">
            <v xml:space="preserve"> </v>
          </cell>
        </row>
        <row r="6345">
          <cell r="C6345"/>
          <cell r="D6345"/>
          <cell r="E6345"/>
          <cell r="F6345"/>
          <cell r="G6345"/>
          <cell r="H6345"/>
          <cell r="I6345"/>
          <cell r="J6345"/>
          <cell r="K6345"/>
          <cell r="L6345"/>
          <cell r="M6345"/>
          <cell r="N6345"/>
          <cell r="O6345"/>
          <cell r="P6345"/>
          <cell r="Q6345"/>
          <cell r="R6345"/>
          <cell r="S6345"/>
          <cell r="T6345"/>
          <cell r="U6345"/>
          <cell r="V6345"/>
          <cell r="W6345"/>
          <cell r="X6345"/>
          <cell r="Y6345" t="str">
            <v xml:space="preserve"> </v>
          </cell>
        </row>
        <row r="6346">
          <cell r="C6346"/>
          <cell r="D6346"/>
          <cell r="E6346"/>
          <cell r="F6346"/>
          <cell r="G6346"/>
          <cell r="H6346"/>
          <cell r="I6346"/>
          <cell r="J6346"/>
          <cell r="K6346"/>
          <cell r="L6346"/>
          <cell r="M6346"/>
          <cell r="N6346"/>
          <cell r="O6346"/>
          <cell r="P6346"/>
          <cell r="Q6346"/>
          <cell r="R6346"/>
          <cell r="S6346"/>
          <cell r="T6346"/>
          <cell r="U6346"/>
          <cell r="V6346"/>
          <cell r="W6346"/>
          <cell r="X6346"/>
          <cell r="Y6346" t="str">
            <v xml:space="preserve"> </v>
          </cell>
        </row>
        <row r="6347">
          <cell r="C6347"/>
          <cell r="D6347"/>
          <cell r="E6347"/>
          <cell r="F6347"/>
          <cell r="G6347"/>
          <cell r="H6347"/>
          <cell r="I6347"/>
          <cell r="J6347"/>
          <cell r="K6347"/>
          <cell r="L6347"/>
          <cell r="M6347"/>
          <cell r="N6347"/>
          <cell r="O6347"/>
          <cell r="P6347"/>
          <cell r="Q6347"/>
          <cell r="R6347"/>
          <cell r="S6347"/>
          <cell r="T6347"/>
          <cell r="U6347"/>
          <cell r="V6347"/>
          <cell r="W6347"/>
          <cell r="X6347"/>
          <cell r="Y6347" t="str">
            <v xml:space="preserve"> </v>
          </cell>
        </row>
        <row r="6348">
          <cell r="C6348"/>
          <cell r="D6348"/>
          <cell r="E6348"/>
          <cell r="F6348"/>
          <cell r="G6348"/>
          <cell r="H6348"/>
          <cell r="I6348"/>
          <cell r="J6348"/>
          <cell r="K6348"/>
          <cell r="L6348"/>
          <cell r="M6348"/>
          <cell r="N6348"/>
          <cell r="O6348"/>
          <cell r="P6348"/>
          <cell r="Q6348"/>
          <cell r="R6348"/>
          <cell r="S6348"/>
          <cell r="T6348"/>
          <cell r="U6348"/>
          <cell r="V6348"/>
          <cell r="W6348"/>
          <cell r="X6348"/>
          <cell r="Y6348" t="str">
            <v xml:space="preserve"> </v>
          </cell>
        </row>
        <row r="6349">
          <cell r="C6349"/>
          <cell r="D6349"/>
          <cell r="E6349"/>
          <cell r="F6349"/>
          <cell r="G6349"/>
          <cell r="H6349"/>
          <cell r="I6349"/>
          <cell r="J6349"/>
          <cell r="K6349"/>
          <cell r="L6349"/>
          <cell r="M6349"/>
          <cell r="N6349"/>
          <cell r="O6349"/>
          <cell r="P6349"/>
          <cell r="Q6349"/>
          <cell r="R6349"/>
          <cell r="S6349"/>
          <cell r="T6349"/>
          <cell r="U6349"/>
          <cell r="V6349"/>
          <cell r="W6349"/>
          <cell r="X6349"/>
          <cell r="Y6349" t="str">
            <v xml:space="preserve"> </v>
          </cell>
        </row>
        <row r="6350">
          <cell r="C6350"/>
          <cell r="D6350"/>
          <cell r="E6350"/>
          <cell r="F6350"/>
          <cell r="G6350"/>
          <cell r="H6350"/>
          <cell r="I6350"/>
          <cell r="J6350"/>
          <cell r="K6350"/>
          <cell r="L6350"/>
          <cell r="M6350"/>
          <cell r="N6350"/>
          <cell r="O6350"/>
          <cell r="P6350"/>
          <cell r="Q6350"/>
          <cell r="R6350"/>
          <cell r="S6350"/>
          <cell r="T6350"/>
          <cell r="U6350"/>
          <cell r="V6350"/>
          <cell r="W6350"/>
          <cell r="X6350"/>
          <cell r="Y6350" t="str">
            <v xml:space="preserve"> </v>
          </cell>
        </row>
        <row r="6351">
          <cell r="C6351"/>
          <cell r="D6351"/>
          <cell r="E6351"/>
          <cell r="F6351"/>
          <cell r="G6351"/>
          <cell r="H6351"/>
          <cell r="I6351"/>
          <cell r="J6351"/>
          <cell r="K6351"/>
          <cell r="L6351"/>
          <cell r="M6351"/>
          <cell r="N6351"/>
          <cell r="O6351"/>
          <cell r="P6351"/>
          <cell r="Q6351"/>
          <cell r="R6351"/>
          <cell r="S6351"/>
          <cell r="T6351"/>
          <cell r="U6351"/>
          <cell r="V6351"/>
          <cell r="W6351"/>
          <cell r="X6351"/>
          <cell r="Y6351" t="str">
            <v xml:space="preserve"> </v>
          </cell>
        </row>
        <row r="6352">
          <cell r="C6352"/>
          <cell r="D6352"/>
          <cell r="E6352"/>
          <cell r="F6352"/>
          <cell r="G6352"/>
          <cell r="H6352"/>
          <cell r="I6352"/>
          <cell r="J6352"/>
          <cell r="K6352"/>
          <cell r="L6352"/>
          <cell r="M6352"/>
          <cell r="N6352"/>
          <cell r="O6352"/>
          <cell r="P6352"/>
          <cell r="Q6352"/>
          <cell r="R6352"/>
          <cell r="S6352"/>
          <cell r="T6352"/>
          <cell r="U6352"/>
          <cell r="V6352"/>
          <cell r="W6352"/>
          <cell r="X6352"/>
          <cell r="Y6352" t="str">
            <v xml:space="preserve"> </v>
          </cell>
        </row>
        <row r="6353">
          <cell r="C6353"/>
          <cell r="D6353"/>
          <cell r="E6353"/>
          <cell r="F6353"/>
          <cell r="G6353"/>
          <cell r="H6353"/>
          <cell r="I6353"/>
          <cell r="J6353"/>
          <cell r="K6353"/>
          <cell r="L6353"/>
          <cell r="M6353"/>
          <cell r="N6353"/>
          <cell r="O6353"/>
          <cell r="P6353"/>
          <cell r="Q6353"/>
          <cell r="R6353"/>
          <cell r="S6353"/>
          <cell r="T6353"/>
          <cell r="U6353"/>
          <cell r="V6353"/>
          <cell r="W6353"/>
          <cell r="X6353"/>
          <cell r="Y6353" t="str">
            <v xml:space="preserve"> </v>
          </cell>
        </row>
        <row r="6354">
          <cell r="C6354"/>
          <cell r="D6354"/>
          <cell r="E6354"/>
          <cell r="F6354"/>
          <cell r="G6354"/>
          <cell r="H6354"/>
          <cell r="I6354"/>
          <cell r="J6354"/>
          <cell r="K6354"/>
          <cell r="L6354"/>
          <cell r="M6354"/>
          <cell r="N6354"/>
          <cell r="O6354"/>
          <cell r="P6354"/>
          <cell r="Q6354"/>
          <cell r="R6354"/>
          <cell r="S6354"/>
          <cell r="T6354"/>
          <cell r="U6354"/>
          <cell r="V6354"/>
          <cell r="W6354"/>
          <cell r="X6354"/>
          <cell r="Y6354" t="str">
            <v xml:space="preserve"> </v>
          </cell>
        </row>
        <row r="6355">
          <cell r="C6355"/>
          <cell r="D6355"/>
          <cell r="E6355"/>
          <cell r="F6355"/>
          <cell r="G6355"/>
          <cell r="H6355"/>
          <cell r="I6355"/>
          <cell r="J6355"/>
          <cell r="K6355"/>
          <cell r="L6355"/>
          <cell r="M6355"/>
          <cell r="N6355"/>
          <cell r="O6355"/>
          <cell r="P6355"/>
          <cell r="Q6355"/>
          <cell r="R6355"/>
          <cell r="S6355"/>
          <cell r="T6355"/>
          <cell r="U6355"/>
          <cell r="V6355"/>
          <cell r="W6355"/>
          <cell r="X6355"/>
          <cell r="Y6355" t="str">
            <v xml:space="preserve"> </v>
          </cell>
        </row>
        <row r="6356">
          <cell r="C6356"/>
          <cell r="D6356"/>
          <cell r="E6356"/>
          <cell r="F6356"/>
          <cell r="G6356"/>
          <cell r="H6356"/>
          <cell r="I6356"/>
          <cell r="J6356"/>
          <cell r="K6356"/>
          <cell r="L6356"/>
          <cell r="M6356"/>
          <cell r="N6356"/>
          <cell r="O6356"/>
          <cell r="P6356"/>
          <cell r="Q6356"/>
          <cell r="R6356"/>
          <cell r="S6356"/>
          <cell r="T6356"/>
          <cell r="U6356"/>
          <cell r="V6356"/>
          <cell r="W6356"/>
          <cell r="X6356"/>
          <cell r="Y6356" t="str">
            <v xml:space="preserve"> </v>
          </cell>
        </row>
        <row r="6357">
          <cell r="C6357"/>
          <cell r="D6357"/>
          <cell r="E6357"/>
          <cell r="F6357"/>
          <cell r="G6357"/>
          <cell r="H6357"/>
          <cell r="I6357"/>
          <cell r="J6357"/>
          <cell r="K6357"/>
          <cell r="L6357"/>
          <cell r="M6357"/>
          <cell r="N6357"/>
          <cell r="O6357"/>
          <cell r="P6357"/>
          <cell r="Q6357"/>
          <cell r="R6357"/>
          <cell r="S6357"/>
          <cell r="T6357"/>
          <cell r="U6357"/>
          <cell r="V6357"/>
          <cell r="W6357"/>
          <cell r="X6357"/>
          <cell r="Y6357" t="str">
            <v xml:space="preserve"> </v>
          </cell>
        </row>
        <row r="6358">
          <cell r="C6358"/>
          <cell r="D6358"/>
          <cell r="E6358"/>
          <cell r="F6358"/>
          <cell r="G6358"/>
          <cell r="H6358"/>
          <cell r="I6358"/>
          <cell r="J6358"/>
          <cell r="K6358"/>
          <cell r="L6358"/>
          <cell r="M6358"/>
          <cell r="N6358"/>
          <cell r="O6358"/>
          <cell r="P6358"/>
          <cell r="Q6358"/>
          <cell r="R6358"/>
          <cell r="S6358"/>
          <cell r="T6358"/>
          <cell r="U6358"/>
          <cell r="V6358"/>
          <cell r="W6358"/>
          <cell r="X6358"/>
          <cell r="Y6358" t="str">
            <v xml:space="preserve"> </v>
          </cell>
        </row>
        <row r="6359">
          <cell r="C6359"/>
          <cell r="D6359"/>
          <cell r="E6359"/>
          <cell r="F6359"/>
          <cell r="G6359"/>
          <cell r="H6359"/>
          <cell r="I6359"/>
          <cell r="J6359"/>
          <cell r="K6359"/>
          <cell r="L6359"/>
          <cell r="M6359"/>
          <cell r="N6359"/>
          <cell r="O6359"/>
          <cell r="P6359"/>
          <cell r="Q6359"/>
          <cell r="R6359"/>
          <cell r="S6359"/>
          <cell r="T6359"/>
          <cell r="U6359"/>
          <cell r="V6359"/>
          <cell r="W6359"/>
          <cell r="X6359"/>
          <cell r="Y6359" t="str">
            <v xml:space="preserve"> </v>
          </cell>
        </row>
        <row r="6360">
          <cell r="C6360"/>
          <cell r="D6360"/>
          <cell r="E6360"/>
          <cell r="F6360"/>
          <cell r="G6360"/>
          <cell r="H6360"/>
          <cell r="I6360"/>
          <cell r="J6360"/>
          <cell r="K6360"/>
          <cell r="L6360"/>
          <cell r="M6360"/>
          <cell r="N6360"/>
          <cell r="O6360"/>
          <cell r="P6360"/>
          <cell r="Q6360"/>
          <cell r="R6360"/>
          <cell r="S6360"/>
          <cell r="T6360"/>
          <cell r="U6360"/>
          <cell r="V6360"/>
          <cell r="W6360"/>
          <cell r="X6360"/>
          <cell r="Y6360" t="str">
            <v xml:space="preserve"> </v>
          </cell>
        </row>
        <row r="6361">
          <cell r="C6361"/>
          <cell r="D6361"/>
          <cell r="E6361"/>
          <cell r="F6361"/>
          <cell r="G6361"/>
          <cell r="H6361"/>
          <cell r="I6361"/>
          <cell r="J6361"/>
          <cell r="K6361"/>
          <cell r="L6361"/>
          <cell r="M6361"/>
          <cell r="N6361"/>
          <cell r="O6361"/>
          <cell r="P6361"/>
          <cell r="Q6361"/>
          <cell r="R6361"/>
          <cell r="S6361"/>
          <cell r="T6361"/>
          <cell r="U6361"/>
          <cell r="V6361"/>
          <cell r="W6361"/>
          <cell r="X6361"/>
          <cell r="Y6361" t="str">
            <v xml:space="preserve"> </v>
          </cell>
        </row>
        <row r="6362">
          <cell r="C6362"/>
          <cell r="D6362"/>
          <cell r="E6362"/>
          <cell r="F6362"/>
          <cell r="G6362"/>
          <cell r="H6362"/>
          <cell r="I6362"/>
          <cell r="J6362"/>
          <cell r="K6362"/>
          <cell r="L6362"/>
          <cell r="M6362"/>
          <cell r="N6362"/>
          <cell r="O6362"/>
          <cell r="P6362"/>
          <cell r="Q6362"/>
          <cell r="R6362"/>
          <cell r="S6362"/>
          <cell r="T6362"/>
          <cell r="U6362"/>
          <cell r="V6362"/>
          <cell r="W6362"/>
          <cell r="X6362"/>
          <cell r="Y6362" t="str">
            <v xml:space="preserve"> </v>
          </cell>
        </row>
        <row r="6363">
          <cell r="C6363"/>
          <cell r="D6363"/>
          <cell r="E6363"/>
          <cell r="F6363"/>
          <cell r="G6363"/>
          <cell r="H6363"/>
          <cell r="I6363"/>
          <cell r="J6363"/>
          <cell r="K6363"/>
          <cell r="L6363"/>
          <cell r="M6363"/>
          <cell r="N6363"/>
          <cell r="O6363"/>
          <cell r="P6363"/>
          <cell r="Q6363"/>
          <cell r="R6363"/>
          <cell r="S6363"/>
          <cell r="T6363"/>
          <cell r="U6363"/>
          <cell r="V6363"/>
          <cell r="W6363"/>
          <cell r="X6363"/>
          <cell r="Y6363" t="str">
            <v xml:space="preserve"> </v>
          </cell>
        </row>
        <row r="6364">
          <cell r="C6364"/>
          <cell r="D6364"/>
          <cell r="E6364"/>
          <cell r="F6364"/>
          <cell r="G6364"/>
          <cell r="H6364"/>
          <cell r="I6364"/>
          <cell r="J6364"/>
          <cell r="K6364"/>
          <cell r="L6364"/>
          <cell r="M6364"/>
          <cell r="N6364"/>
          <cell r="O6364"/>
          <cell r="P6364"/>
          <cell r="Q6364"/>
          <cell r="R6364"/>
          <cell r="S6364"/>
          <cell r="T6364"/>
          <cell r="U6364"/>
          <cell r="V6364"/>
          <cell r="W6364"/>
          <cell r="X6364"/>
          <cell r="Y6364" t="str">
            <v xml:space="preserve"> </v>
          </cell>
        </row>
        <row r="6365">
          <cell r="C6365"/>
          <cell r="D6365"/>
          <cell r="E6365"/>
          <cell r="F6365"/>
          <cell r="G6365"/>
          <cell r="H6365"/>
          <cell r="I6365"/>
          <cell r="J6365"/>
          <cell r="K6365"/>
          <cell r="L6365"/>
          <cell r="M6365"/>
          <cell r="N6365"/>
          <cell r="O6365"/>
          <cell r="P6365"/>
          <cell r="Q6365"/>
          <cell r="R6365"/>
          <cell r="S6365"/>
          <cell r="T6365"/>
          <cell r="U6365"/>
          <cell r="V6365"/>
          <cell r="W6365"/>
          <cell r="X6365"/>
          <cell r="Y6365" t="str">
            <v xml:space="preserve"> </v>
          </cell>
        </row>
        <row r="6366">
          <cell r="C6366"/>
          <cell r="D6366"/>
          <cell r="E6366"/>
          <cell r="F6366"/>
          <cell r="G6366"/>
          <cell r="H6366"/>
          <cell r="I6366"/>
          <cell r="J6366"/>
          <cell r="K6366"/>
          <cell r="L6366"/>
          <cell r="M6366"/>
          <cell r="N6366"/>
          <cell r="O6366"/>
          <cell r="P6366"/>
          <cell r="Q6366"/>
          <cell r="R6366"/>
          <cell r="S6366"/>
          <cell r="T6366"/>
          <cell r="U6366"/>
          <cell r="V6366"/>
          <cell r="W6366"/>
          <cell r="X6366"/>
          <cell r="Y6366" t="str">
            <v xml:space="preserve"> </v>
          </cell>
        </row>
        <row r="6367">
          <cell r="C6367"/>
          <cell r="D6367"/>
          <cell r="E6367"/>
          <cell r="F6367"/>
          <cell r="G6367"/>
          <cell r="H6367"/>
          <cell r="I6367"/>
          <cell r="J6367"/>
          <cell r="K6367"/>
          <cell r="L6367"/>
          <cell r="M6367"/>
          <cell r="N6367"/>
          <cell r="O6367"/>
          <cell r="P6367"/>
          <cell r="Q6367"/>
          <cell r="R6367"/>
          <cell r="S6367"/>
          <cell r="T6367"/>
          <cell r="U6367"/>
          <cell r="V6367"/>
          <cell r="W6367"/>
          <cell r="X6367"/>
          <cell r="Y6367" t="str">
            <v xml:space="preserve"> </v>
          </cell>
        </row>
        <row r="6368">
          <cell r="C6368"/>
          <cell r="D6368"/>
          <cell r="E6368"/>
          <cell r="F6368"/>
          <cell r="G6368"/>
          <cell r="H6368"/>
          <cell r="I6368"/>
          <cell r="J6368"/>
          <cell r="K6368"/>
          <cell r="L6368"/>
          <cell r="M6368"/>
          <cell r="N6368"/>
          <cell r="O6368"/>
          <cell r="P6368"/>
          <cell r="Q6368"/>
          <cell r="R6368"/>
          <cell r="S6368"/>
          <cell r="T6368"/>
          <cell r="U6368"/>
          <cell r="V6368"/>
          <cell r="W6368"/>
          <cell r="X6368"/>
          <cell r="Y6368" t="str">
            <v xml:space="preserve"> </v>
          </cell>
        </row>
        <row r="6369">
          <cell r="C6369"/>
          <cell r="D6369"/>
          <cell r="E6369"/>
          <cell r="F6369"/>
          <cell r="G6369"/>
          <cell r="H6369"/>
          <cell r="I6369"/>
          <cell r="J6369"/>
          <cell r="K6369"/>
          <cell r="L6369"/>
          <cell r="M6369"/>
          <cell r="N6369"/>
          <cell r="O6369"/>
          <cell r="P6369"/>
          <cell r="Q6369"/>
          <cell r="R6369"/>
          <cell r="S6369"/>
          <cell r="T6369"/>
          <cell r="U6369"/>
          <cell r="V6369"/>
          <cell r="W6369"/>
          <cell r="X6369"/>
          <cell r="Y6369" t="str">
            <v xml:space="preserve"> </v>
          </cell>
        </row>
        <row r="6370">
          <cell r="C6370"/>
          <cell r="D6370"/>
          <cell r="E6370"/>
          <cell r="F6370"/>
          <cell r="G6370"/>
          <cell r="H6370"/>
          <cell r="I6370"/>
          <cell r="J6370"/>
          <cell r="K6370"/>
          <cell r="L6370"/>
          <cell r="M6370"/>
          <cell r="N6370"/>
          <cell r="O6370"/>
          <cell r="P6370"/>
          <cell r="Q6370"/>
          <cell r="R6370"/>
          <cell r="S6370"/>
          <cell r="T6370"/>
          <cell r="U6370"/>
          <cell r="V6370"/>
          <cell r="W6370"/>
          <cell r="X6370"/>
          <cell r="Y6370" t="str">
            <v xml:space="preserve"> </v>
          </cell>
        </row>
        <row r="6371">
          <cell r="C6371"/>
          <cell r="D6371"/>
          <cell r="E6371"/>
          <cell r="F6371"/>
          <cell r="G6371"/>
          <cell r="H6371"/>
          <cell r="I6371"/>
          <cell r="J6371"/>
          <cell r="K6371"/>
          <cell r="L6371"/>
          <cell r="M6371"/>
          <cell r="N6371"/>
          <cell r="O6371"/>
          <cell r="P6371"/>
          <cell r="Q6371"/>
          <cell r="R6371"/>
          <cell r="S6371"/>
          <cell r="T6371"/>
          <cell r="U6371"/>
          <cell r="V6371"/>
          <cell r="W6371"/>
          <cell r="X6371"/>
          <cell r="Y6371" t="str">
            <v xml:space="preserve"> </v>
          </cell>
        </row>
        <row r="6372">
          <cell r="C6372"/>
          <cell r="D6372"/>
          <cell r="E6372"/>
          <cell r="F6372"/>
          <cell r="G6372"/>
          <cell r="H6372"/>
          <cell r="I6372"/>
          <cell r="J6372"/>
          <cell r="K6372"/>
          <cell r="L6372"/>
          <cell r="M6372"/>
          <cell r="N6372"/>
          <cell r="O6372"/>
          <cell r="P6372"/>
          <cell r="Q6372"/>
          <cell r="R6372"/>
          <cell r="S6372"/>
          <cell r="T6372"/>
          <cell r="U6372"/>
          <cell r="V6372"/>
          <cell r="W6372"/>
          <cell r="X6372"/>
          <cell r="Y6372" t="str">
            <v xml:space="preserve"> </v>
          </cell>
        </row>
        <row r="6373">
          <cell r="C6373"/>
          <cell r="D6373"/>
          <cell r="E6373"/>
          <cell r="F6373"/>
          <cell r="G6373"/>
          <cell r="H6373"/>
          <cell r="I6373"/>
          <cell r="J6373"/>
          <cell r="K6373"/>
          <cell r="L6373"/>
          <cell r="M6373"/>
          <cell r="N6373"/>
          <cell r="O6373"/>
          <cell r="P6373"/>
          <cell r="Q6373"/>
          <cell r="R6373"/>
          <cell r="S6373"/>
          <cell r="T6373"/>
          <cell r="U6373"/>
          <cell r="V6373"/>
          <cell r="W6373"/>
          <cell r="X6373"/>
          <cell r="Y6373" t="str">
            <v xml:space="preserve"> </v>
          </cell>
        </row>
        <row r="6374">
          <cell r="C6374"/>
          <cell r="D6374"/>
          <cell r="E6374"/>
          <cell r="F6374"/>
          <cell r="G6374"/>
          <cell r="H6374"/>
          <cell r="I6374"/>
          <cell r="J6374"/>
          <cell r="K6374"/>
          <cell r="L6374"/>
          <cell r="M6374"/>
          <cell r="N6374"/>
          <cell r="O6374"/>
          <cell r="P6374"/>
          <cell r="Q6374"/>
          <cell r="R6374"/>
          <cell r="S6374"/>
          <cell r="T6374"/>
          <cell r="U6374"/>
          <cell r="V6374"/>
          <cell r="W6374"/>
          <cell r="X6374"/>
          <cell r="Y6374" t="str">
            <v xml:space="preserve"> </v>
          </cell>
        </row>
        <row r="6375">
          <cell r="C6375"/>
          <cell r="D6375"/>
          <cell r="E6375"/>
          <cell r="F6375"/>
          <cell r="G6375"/>
          <cell r="H6375"/>
          <cell r="I6375"/>
          <cell r="J6375"/>
          <cell r="K6375"/>
          <cell r="L6375"/>
          <cell r="M6375"/>
          <cell r="N6375"/>
          <cell r="O6375"/>
          <cell r="P6375"/>
          <cell r="Q6375"/>
          <cell r="R6375"/>
          <cell r="S6375"/>
          <cell r="T6375"/>
          <cell r="U6375"/>
          <cell r="V6375"/>
          <cell r="W6375"/>
          <cell r="X6375"/>
          <cell r="Y6375" t="str">
            <v xml:space="preserve"> </v>
          </cell>
        </row>
        <row r="6376">
          <cell r="C6376"/>
          <cell r="D6376"/>
          <cell r="E6376"/>
          <cell r="F6376"/>
          <cell r="G6376"/>
          <cell r="H6376"/>
          <cell r="I6376"/>
          <cell r="J6376"/>
          <cell r="K6376"/>
          <cell r="L6376"/>
          <cell r="M6376"/>
          <cell r="N6376"/>
          <cell r="O6376"/>
          <cell r="P6376"/>
          <cell r="Q6376"/>
          <cell r="R6376"/>
          <cell r="S6376"/>
          <cell r="T6376"/>
          <cell r="U6376"/>
          <cell r="V6376"/>
          <cell r="W6376"/>
          <cell r="X6376"/>
          <cell r="Y6376" t="str">
            <v xml:space="preserve"> </v>
          </cell>
        </row>
        <row r="6377">
          <cell r="C6377"/>
          <cell r="D6377"/>
          <cell r="E6377"/>
          <cell r="F6377"/>
          <cell r="G6377"/>
          <cell r="H6377"/>
          <cell r="I6377"/>
          <cell r="J6377"/>
          <cell r="K6377"/>
          <cell r="L6377"/>
          <cell r="M6377"/>
          <cell r="N6377"/>
          <cell r="O6377"/>
          <cell r="P6377"/>
          <cell r="Q6377"/>
          <cell r="R6377"/>
          <cell r="S6377"/>
          <cell r="T6377"/>
          <cell r="U6377"/>
          <cell r="V6377"/>
          <cell r="W6377"/>
          <cell r="X6377"/>
          <cell r="Y6377" t="str">
            <v xml:space="preserve"> </v>
          </cell>
        </row>
        <row r="6378">
          <cell r="C6378"/>
          <cell r="D6378"/>
          <cell r="E6378"/>
          <cell r="F6378"/>
          <cell r="G6378"/>
          <cell r="H6378"/>
          <cell r="I6378"/>
          <cell r="J6378"/>
          <cell r="K6378"/>
          <cell r="L6378"/>
          <cell r="M6378"/>
          <cell r="N6378"/>
          <cell r="O6378"/>
          <cell r="P6378"/>
          <cell r="Q6378"/>
          <cell r="R6378"/>
          <cell r="S6378"/>
          <cell r="T6378"/>
          <cell r="U6378"/>
          <cell r="V6378"/>
          <cell r="W6378"/>
          <cell r="X6378"/>
          <cell r="Y6378" t="str">
            <v xml:space="preserve"> </v>
          </cell>
        </row>
        <row r="6379">
          <cell r="C6379"/>
          <cell r="D6379"/>
          <cell r="E6379"/>
          <cell r="F6379"/>
          <cell r="G6379"/>
          <cell r="H6379"/>
          <cell r="I6379"/>
          <cell r="J6379"/>
          <cell r="K6379"/>
          <cell r="L6379"/>
          <cell r="M6379"/>
          <cell r="N6379"/>
          <cell r="O6379"/>
          <cell r="P6379"/>
          <cell r="Q6379"/>
          <cell r="R6379"/>
          <cell r="S6379"/>
          <cell r="T6379"/>
          <cell r="U6379"/>
          <cell r="V6379"/>
          <cell r="W6379"/>
          <cell r="X6379"/>
          <cell r="Y6379" t="str">
            <v xml:space="preserve"> </v>
          </cell>
        </row>
        <row r="6380">
          <cell r="C6380"/>
          <cell r="D6380"/>
          <cell r="E6380"/>
          <cell r="F6380"/>
          <cell r="G6380"/>
          <cell r="H6380"/>
          <cell r="I6380"/>
          <cell r="J6380"/>
          <cell r="K6380"/>
          <cell r="L6380"/>
          <cell r="M6380"/>
          <cell r="N6380"/>
          <cell r="O6380"/>
          <cell r="P6380"/>
          <cell r="Q6380"/>
          <cell r="R6380"/>
          <cell r="S6380"/>
          <cell r="T6380"/>
          <cell r="U6380"/>
          <cell r="V6380"/>
          <cell r="W6380"/>
          <cell r="X6380"/>
          <cell r="Y6380" t="str">
            <v xml:space="preserve"> </v>
          </cell>
        </row>
        <row r="6381">
          <cell r="C6381"/>
          <cell r="D6381"/>
          <cell r="E6381"/>
          <cell r="F6381"/>
          <cell r="G6381"/>
          <cell r="H6381"/>
          <cell r="I6381"/>
          <cell r="J6381"/>
          <cell r="K6381"/>
          <cell r="L6381"/>
          <cell r="M6381"/>
          <cell r="N6381"/>
          <cell r="O6381"/>
          <cell r="P6381"/>
          <cell r="Q6381"/>
          <cell r="R6381"/>
          <cell r="S6381"/>
          <cell r="T6381"/>
          <cell r="U6381"/>
          <cell r="V6381"/>
          <cell r="W6381"/>
          <cell r="X6381"/>
          <cell r="Y6381" t="str">
            <v xml:space="preserve"> </v>
          </cell>
        </row>
        <row r="6382">
          <cell r="C6382"/>
          <cell r="D6382"/>
          <cell r="E6382"/>
          <cell r="F6382"/>
          <cell r="G6382"/>
          <cell r="H6382"/>
          <cell r="I6382"/>
          <cell r="J6382"/>
          <cell r="K6382"/>
          <cell r="L6382"/>
          <cell r="M6382"/>
          <cell r="N6382"/>
          <cell r="O6382"/>
          <cell r="P6382"/>
          <cell r="Q6382"/>
          <cell r="R6382"/>
          <cell r="S6382"/>
          <cell r="T6382"/>
          <cell r="U6382"/>
          <cell r="V6382"/>
          <cell r="W6382"/>
          <cell r="X6382"/>
          <cell r="Y6382" t="str">
            <v xml:space="preserve"> </v>
          </cell>
        </row>
        <row r="6383">
          <cell r="C6383"/>
          <cell r="D6383"/>
          <cell r="E6383"/>
          <cell r="F6383"/>
          <cell r="G6383"/>
          <cell r="H6383"/>
          <cell r="I6383"/>
          <cell r="J6383"/>
          <cell r="K6383"/>
          <cell r="L6383"/>
          <cell r="M6383"/>
          <cell r="N6383"/>
          <cell r="O6383"/>
          <cell r="P6383"/>
          <cell r="Q6383"/>
          <cell r="R6383"/>
          <cell r="S6383"/>
          <cell r="T6383"/>
          <cell r="U6383"/>
          <cell r="V6383"/>
          <cell r="W6383"/>
          <cell r="X6383"/>
          <cell r="Y6383" t="str">
            <v xml:space="preserve"> </v>
          </cell>
        </row>
        <row r="6384">
          <cell r="C6384"/>
          <cell r="D6384"/>
          <cell r="E6384"/>
          <cell r="F6384"/>
          <cell r="G6384"/>
          <cell r="H6384"/>
          <cell r="I6384"/>
          <cell r="J6384"/>
          <cell r="K6384"/>
          <cell r="L6384"/>
          <cell r="M6384"/>
          <cell r="N6384"/>
          <cell r="O6384"/>
          <cell r="P6384"/>
          <cell r="Q6384"/>
          <cell r="R6384"/>
          <cell r="S6384"/>
          <cell r="T6384"/>
          <cell r="U6384"/>
          <cell r="V6384"/>
          <cell r="W6384"/>
          <cell r="X6384"/>
          <cell r="Y6384" t="str">
            <v xml:space="preserve"> </v>
          </cell>
        </row>
        <row r="6385">
          <cell r="C6385"/>
          <cell r="D6385"/>
          <cell r="E6385"/>
          <cell r="F6385"/>
          <cell r="G6385"/>
          <cell r="H6385"/>
          <cell r="I6385"/>
          <cell r="J6385"/>
          <cell r="K6385"/>
          <cell r="L6385"/>
          <cell r="M6385"/>
          <cell r="N6385"/>
          <cell r="O6385"/>
          <cell r="P6385"/>
          <cell r="Q6385"/>
          <cell r="R6385"/>
          <cell r="S6385"/>
          <cell r="T6385"/>
          <cell r="U6385"/>
          <cell r="V6385"/>
          <cell r="W6385"/>
          <cell r="X6385"/>
          <cell r="Y6385" t="str">
            <v xml:space="preserve"> </v>
          </cell>
        </row>
        <row r="6386">
          <cell r="C6386"/>
          <cell r="D6386"/>
          <cell r="E6386"/>
          <cell r="F6386"/>
          <cell r="G6386"/>
          <cell r="H6386"/>
          <cell r="I6386"/>
          <cell r="J6386"/>
          <cell r="K6386"/>
          <cell r="L6386"/>
          <cell r="M6386"/>
          <cell r="N6386"/>
          <cell r="O6386"/>
          <cell r="P6386"/>
          <cell r="Q6386"/>
          <cell r="R6386"/>
          <cell r="S6386"/>
          <cell r="T6386"/>
          <cell r="U6386"/>
          <cell r="V6386"/>
          <cell r="W6386"/>
          <cell r="X6386"/>
          <cell r="Y6386" t="str">
            <v xml:space="preserve"> </v>
          </cell>
        </row>
        <row r="6387">
          <cell r="C6387"/>
          <cell r="D6387"/>
          <cell r="E6387"/>
          <cell r="F6387"/>
          <cell r="G6387"/>
          <cell r="H6387"/>
          <cell r="I6387"/>
          <cell r="J6387"/>
          <cell r="K6387"/>
          <cell r="L6387"/>
          <cell r="M6387"/>
          <cell r="N6387"/>
          <cell r="O6387"/>
          <cell r="P6387"/>
          <cell r="Q6387"/>
          <cell r="R6387"/>
          <cell r="S6387"/>
          <cell r="T6387"/>
          <cell r="U6387"/>
          <cell r="V6387"/>
          <cell r="W6387"/>
          <cell r="X6387"/>
          <cell r="Y6387" t="str">
            <v xml:space="preserve"> </v>
          </cell>
        </row>
        <row r="6388">
          <cell r="C6388"/>
          <cell r="D6388"/>
          <cell r="E6388"/>
          <cell r="F6388"/>
          <cell r="G6388"/>
          <cell r="H6388"/>
          <cell r="I6388"/>
          <cell r="J6388"/>
          <cell r="K6388"/>
          <cell r="L6388"/>
          <cell r="M6388"/>
          <cell r="N6388"/>
          <cell r="O6388"/>
          <cell r="P6388"/>
          <cell r="Q6388"/>
          <cell r="R6388"/>
          <cell r="S6388"/>
          <cell r="T6388"/>
          <cell r="U6388"/>
          <cell r="V6388"/>
          <cell r="W6388"/>
          <cell r="X6388"/>
          <cell r="Y6388" t="str">
            <v xml:space="preserve"> </v>
          </cell>
        </row>
        <row r="6389">
          <cell r="C6389"/>
          <cell r="D6389"/>
          <cell r="E6389"/>
          <cell r="F6389"/>
          <cell r="G6389"/>
          <cell r="H6389"/>
          <cell r="I6389"/>
          <cell r="J6389"/>
          <cell r="K6389"/>
          <cell r="L6389"/>
          <cell r="M6389"/>
          <cell r="N6389"/>
          <cell r="O6389"/>
          <cell r="P6389"/>
          <cell r="Q6389"/>
          <cell r="R6389"/>
          <cell r="S6389"/>
          <cell r="T6389"/>
          <cell r="U6389"/>
          <cell r="V6389"/>
          <cell r="W6389"/>
          <cell r="X6389"/>
          <cell r="Y6389" t="str">
            <v xml:space="preserve"> </v>
          </cell>
        </row>
        <row r="6390">
          <cell r="C6390"/>
          <cell r="D6390"/>
          <cell r="E6390"/>
          <cell r="F6390"/>
          <cell r="G6390"/>
          <cell r="H6390"/>
          <cell r="I6390"/>
          <cell r="J6390"/>
          <cell r="K6390"/>
          <cell r="L6390"/>
          <cell r="M6390"/>
          <cell r="N6390"/>
          <cell r="O6390"/>
          <cell r="P6390"/>
          <cell r="Q6390"/>
          <cell r="R6390"/>
          <cell r="S6390"/>
          <cell r="T6390"/>
          <cell r="U6390"/>
          <cell r="V6390"/>
          <cell r="W6390"/>
          <cell r="X6390"/>
          <cell r="Y6390" t="str">
            <v xml:space="preserve"> </v>
          </cell>
        </row>
        <row r="6391">
          <cell r="C6391"/>
          <cell r="D6391"/>
          <cell r="E6391"/>
          <cell r="F6391"/>
          <cell r="G6391"/>
          <cell r="H6391"/>
          <cell r="I6391"/>
          <cell r="J6391"/>
          <cell r="K6391"/>
          <cell r="L6391"/>
          <cell r="M6391"/>
          <cell r="N6391"/>
          <cell r="O6391"/>
          <cell r="P6391"/>
          <cell r="Q6391"/>
          <cell r="R6391"/>
          <cell r="S6391"/>
          <cell r="T6391"/>
          <cell r="U6391"/>
          <cell r="V6391"/>
          <cell r="W6391"/>
          <cell r="X6391"/>
          <cell r="Y6391" t="str">
            <v xml:space="preserve"> </v>
          </cell>
        </row>
        <row r="6392">
          <cell r="C6392"/>
          <cell r="D6392"/>
          <cell r="E6392"/>
          <cell r="F6392"/>
          <cell r="G6392"/>
          <cell r="H6392"/>
          <cell r="I6392"/>
          <cell r="J6392"/>
          <cell r="K6392"/>
          <cell r="L6392"/>
          <cell r="M6392"/>
          <cell r="N6392"/>
          <cell r="O6392"/>
          <cell r="P6392"/>
          <cell r="Q6392"/>
          <cell r="R6392"/>
          <cell r="S6392"/>
          <cell r="T6392"/>
          <cell r="U6392"/>
          <cell r="V6392"/>
          <cell r="W6392"/>
          <cell r="X6392"/>
          <cell r="Y6392" t="str">
            <v xml:space="preserve"> </v>
          </cell>
        </row>
        <row r="6393">
          <cell r="C6393"/>
          <cell r="D6393"/>
          <cell r="E6393"/>
          <cell r="F6393"/>
          <cell r="G6393"/>
          <cell r="H6393"/>
          <cell r="I6393"/>
          <cell r="J6393"/>
          <cell r="K6393"/>
          <cell r="L6393"/>
          <cell r="M6393"/>
          <cell r="N6393"/>
          <cell r="O6393"/>
          <cell r="P6393"/>
          <cell r="Q6393"/>
          <cell r="R6393"/>
          <cell r="S6393"/>
          <cell r="T6393"/>
          <cell r="U6393"/>
          <cell r="V6393"/>
          <cell r="W6393"/>
          <cell r="X6393"/>
          <cell r="Y6393" t="str">
            <v xml:space="preserve"> </v>
          </cell>
        </row>
        <row r="6394">
          <cell r="C6394"/>
          <cell r="D6394"/>
          <cell r="E6394"/>
          <cell r="F6394"/>
          <cell r="G6394"/>
          <cell r="H6394"/>
          <cell r="I6394"/>
          <cell r="J6394"/>
          <cell r="K6394"/>
          <cell r="L6394"/>
          <cell r="M6394"/>
          <cell r="N6394"/>
          <cell r="O6394"/>
          <cell r="P6394"/>
          <cell r="Q6394"/>
          <cell r="R6394"/>
          <cell r="S6394"/>
          <cell r="T6394"/>
          <cell r="U6394"/>
          <cell r="V6394"/>
          <cell r="W6394"/>
          <cell r="X6394"/>
          <cell r="Y6394" t="str">
            <v xml:space="preserve"> </v>
          </cell>
        </row>
        <row r="6395">
          <cell r="C6395"/>
          <cell r="D6395"/>
          <cell r="E6395"/>
          <cell r="F6395"/>
          <cell r="G6395"/>
          <cell r="H6395"/>
          <cell r="I6395"/>
          <cell r="J6395"/>
          <cell r="K6395"/>
          <cell r="L6395"/>
          <cell r="M6395"/>
          <cell r="N6395"/>
          <cell r="O6395"/>
          <cell r="P6395"/>
          <cell r="Q6395"/>
          <cell r="R6395"/>
          <cell r="S6395"/>
          <cell r="T6395"/>
          <cell r="U6395"/>
          <cell r="V6395"/>
          <cell r="W6395"/>
          <cell r="X6395"/>
          <cell r="Y6395" t="str">
            <v xml:space="preserve"> </v>
          </cell>
        </row>
        <row r="6396">
          <cell r="C6396"/>
          <cell r="D6396"/>
          <cell r="E6396"/>
          <cell r="F6396"/>
          <cell r="G6396"/>
          <cell r="H6396"/>
          <cell r="I6396"/>
          <cell r="J6396"/>
          <cell r="K6396"/>
          <cell r="L6396"/>
          <cell r="M6396"/>
          <cell r="N6396"/>
          <cell r="O6396"/>
          <cell r="P6396"/>
          <cell r="Q6396"/>
          <cell r="R6396"/>
          <cell r="S6396"/>
          <cell r="T6396"/>
          <cell r="U6396"/>
          <cell r="V6396"/>
          <cell r="W6396"/>
          <cell r="X6396"/>
          <cell r="Y6396" t="str">
            <v xml:space="preserve"> </v>
          </cell>
        </row>
        <row r="6397">
          <cell r="C6397"/>
          <cell r="D6397"/>
          <cell r="E6397"/>
          <cell r="F6397"/>
          <cell r="G6397"/>
          <cell r="H6397"/>
          <cell r="I6397"/>
          <cell r="J6397"/>
          <cell r="K6397"/>
          <cell r="L6397"/>
          <cell r="M6397"/>
          <cell r="N6397"/>
          <cell r="O6397"/>
          <cell r="P6397"/>
          <cell r="Q6397"/>
          <cell r="R6397"/>
          <cell r="S6397"/>
          <cell r="T6397"/>
          <cell r="U6397"/>
          <cell r="V6397"/>
          <cell r="W6397"/>
          <cell r="X6397"/>
          <cell r="Y6397" t="str">
            <v xml:space="preserve"> </v>
          </cell>
        </row>
        <row r="6398">
          <cell r="C6398"/>
          <cell r="D6398"/>
          <cell r="E6398"/>
          <cell r="F6398"/>
          <cell r="G6398"/>
          <cell r="H6398"/>
          <cell r="I6398"/>
          <cell r="J6398"/>
          <cell r="K6398"/>
          <cell r="L6398"/>
          <cell r="M6398"/>
          <cell r="N6398"/>
          <cell r="O6398"/>
          <cell r="P6398"/>
          <cell r="Q6398"/>
          <cell r="R6398"/>
          <cell r="S6398"/>
          <cell r="T6398"/>
          <cell r="U6398"/>
          <cell r="V6398"/>
          <cell r="W6398"/>
          <cell r="X6398"/>
          <cell r="Y6398" t="str">
            <v xml:space="preserve"> </v>
          </cell>
        </row>
        <row r="6399">
          <cell r="C6399"/>
          <cell r="D6399"/>
          <cell r="E6399"/>
          <cell r="F6399"/>
          <cell r="G6399"/>
          <cell r="H6399"/>
          <cell r="I6399"/>
          <cell r="J6399"/>
          <cell r="K6399"/>
          <cell r="L6399"/>
          <cell r="M6399"/>
          <cell r="N6399"/>
          <cell r="O6399"/>
          <cell r="P6399"/>
          <cell r="Q6399"/>
          <cell r="R6399"/>
          <cell r="S6399"/>
          <cell r="T6399"/>
          <cell r="U6399"/>
          <cell r="V6399"/>
          <cell r="W6399"/>
          <cell r="X6399"/>
          <cell r="Y6399" t="str">
            <v xml:space="preserve"> </v>
          </cell>
        </row>
        <row r="6400">
          <cell r="C6400"/>
          <cell r="D6400"/>
          <cell r="E6400"/>
          <cell r="F6400"/>
          <cell r="G6400"/>
          <cell r="H6400"/>
          <cell r="I6400"/>
          <cell r="J6400"/>
          <cell r="K6400"/>
          <cell r="L6400"/>
          <cell r="M6400"/>
          <cell r="N6400"/>
          <cell r="O6400"/>
          <cell r="P6400"/>
          <cell r="Q6400"/>
          <cell r="R6400"/>
          <cell r="S6400"/>
          <cell r="T6400"/>
          <cell r="U6400"/>
          <cell r="V6400"/>
          <cell r="W6400"/>
          <cell r="X6400"/>
          <cell r="Y6400" t="str">
            <v xml:space="preserve"> </v>
          </cell>
        </row>
        <row r="6401">
          <cell r="C6401"/>
          <cell r="D6401"/>
          <cell r="E6401"/>
          <cell r="F6401"/>
          <cell r="G6401"/>
          <cell r="H6401"/>
          <cell r="I6401"/>
          <cell r="J6401"/>
          <cell r="K6401"/>
          <cell r="L6401"/>
          <cell r="M6401"/>
          <cell r="N6401"/>
          <cell r="O6401"/>
          <cell r="P6401"/>
          <cell r="Q6401"/>
          <cell r="R6401"/>
          <cell r="S6401"/>
          <cell r="T6401"/>
          <cell r="U6401"/>
          <cell r="V6401"/>
          <cell r="W6401"/>
          <cell r="X6401"/>
          <cell r="Y6401" t="str">
            <v xml:space="preserve"> </v>
          </cell>
        </row>
        <row r="6402">
          <cell r="C6402"/>
          <cell r="D6402"/>
          <cell r="E6402"/>
          <cell r="F6402"/>
          <cell r="G6402"/>
          <cell r="H6402"/>
          <cell r="I6402"/>
          <cell r="J6402"/>
          <cell r="K6402"/>
          <cell r="L6402"/>
          <cell r="M6402"/>
          <cell r="N6402"/>
          <cell r="O6402"/>
          <cell r="P6402"/>
          <cell r="Q6402"/>
          <cell r="R6402"/>
          <cell r="S6402"/>
          <cell r="T6402"/>
          <cell r="U6402"/>
          <cell r="V6402"/>
          <cell r="W6402"/>
          <cell r="X6402"/>
          <cell r="Y6402" t="str">
            <v xml:space="preserve"> </v>
          </cell>
        </row>
        <row r="6403">
          <cell r="C6403"/>
          <cell r="D6403"/>
          <cell r="E6403"/>
          <cell r="F6403"/>
          <cell r="G6403"/>
          <cell r="H6403"/>
          <cell r="I6403"/>
          <cell r="J6403"/>
          <cell r="K6403"/>
          <cell r="L6403"/>
          <cell r="M6403"/>
          <cell r="N6403"/>
          <cell r="O6403"/>
          <cell r="P6403"/>
          <cell r="Q6403"/>
          <cell r="R6403"/>
          <cell r="S6403"/>
          <cell r="T6403"/>
          <cell r="U6403"/>
          <cell r="V6403"/>
          <cell r="W6403"/>
          <cell r="X6403"/>
          <cell r="Y6403" t="str">
            <v xml:space="preserve"> </v>
          </cell>
        </row>
        <row r="6404">
          <cell r="C6404"/>
          <cell r="D6404"/>
          <cell r="E6404"/>
          <cell r="F6404"/>
          <cell r="G6404"/>
          <cell r="H6404"/>
          <cell r="I6404"/>
          <cell r="J6404"/>
          <cell r="K6404"/>
          <cell r="L6404"/>
          <cell r="M6404"/>
          <cell r="N6404"/>
          <cell r="O6404"/>
          <cell r="P6404"/>
          <cell r="Q6404"/>
          <cell r="R6404"/>
          <cell r="S6404"/>
          <cell r="T6404"/>
          <cell r="U6404"/>
          <cell r="V6404"/>
          <cell r="W6404"/>
          <cell r="X6404"/>
          <cell r="Y6404" t="str">
            <v xml:space="preserve"> </v>
          </cell>
        </row>
        <row r="6405">
          <cell r="C6405"/>
          <cell r="D6405"/>
          <cell r="E6405"/>
          <cell r="F6405"/>
          <cell r="G6405"/>
          <cell r="H6405"/>
          <cell r="I6405"/>
          <cell r="J6405"/>
          <cell r="K6405"/>
          <cell r="L6405"/>
          <cell r="M6405"/>
          <cell r="N6405"/>
          <cell r="O6405"/>
          <cell r="P6405"/>
          <cell r="Q6405"/>
          <cell r="R6405"/>
          <cell r="S6405"/>
          <cell r="T6405"/>
          <cell r="U6405"/>
          <cell r="V6405"/>
          <cell r="W6405"/>
          <cell r="X6405"/>
          <cell r="Y6405" t="str">
            <v xml:space="preserve"> </v>
          </cell>
        </row>
        <row r="6406">
          <cell r="C6406"/>
          <cell r="D6406"/>
          <cell r="E6406"/>
          <cell r="F6406"/>
          <cell r="G6406"/>
          <cell r="H6406"/>
          <cell r="I6406"/>
          <cell r="J6406"/>
          <cell r="K6406"/>
          <cell r="L6406"/>
          <cell r="M6406"/>
          <cell r="N6406"/>
          <cell r="O6406"/>
          <cell r="P6406"/>
          <cell r="Q6406"/>
          <cell r="R6406"/>
          <cell r="S6406"/>
          <cell r="T6406"/>
          <cell r="U6406"/>
          <cell r="V6406"/>
          <cell r="W6406"/>
          <cell r="X6406"/>
          <cell r="Y6406" t="str">
            <v xml:space="preserve"> </v>
          </cell>
        </row>
        <row r="6407">
          <cell r="C6407"/>
          <cell r="D6407"/>
          <cell r="E6407"/>
          <cell r="F6407"/>
          <cell r="G6407"/>
          <cell r="H6407"/>
          <cell r="I6407"/>
          <cell r="J6407"/>
          <cell r="K6407"/>
          <cell r="L6407"/>
          <cell r="M6407"/>
          <cell r="N6407"/>
          <cell r="O6407"/>
          <cell r="P6407"/>
          <cell r="Q6407"/>
          <cell r="R6407"/>
          <cell r="S6407"/>
          <cell r="T6407"/>
          <cell r="U6407"/>
          <cell r="V6407"/>
          <cell r="W6407"/>
          <cell r="X6407"/>
          <cell r="Y6407" t="str">
            <v xml:space="preserve"> </v>
          </cell>
        </row>
        <row r="6408">
          <cell r="C6408"/>
          <cell r="D6408"/>
          <cell r="E6408"/>
          <cell r="F6408"/>
          <cell r="G6408"/>
          <cell r="H6408"/>
          <cell r="I6408"/>
          <cell r="J6408"/>
          <cell r="K6408"/>
          <cell r="L6408"/>
          <cell r="M6408"/>
          <cell r="N6408"/>
          <cell r="O6408"/>
          <cell r="P6408"/>
          <cell r="Q6408"/>
          <cell r="R6408"/>
          <cell r="S6408"/>
          <cell r="T6408"/>
          <cell r="U6408"/>
          <cell r="V6408"/>
          <cell r="W6408"/>
          <cell r="X6408"/>
          <cell r="Y6408" t="str">
            <v xml:space="preserve"> </v>
          </cell>
        </row>
        <row r="6409">
          <cell r="C6409"/>
          <cell r="D6409"/>
          <cell r="E6409"/>
          <cell r="F6409"/>
          <cell r="G6409"/>
          <cell r="H6409"/>
          <cell r="I6409"/>
          <cell r="J6409"/>
          <cell r="K6409"/>
          <cell r="L6409"/>
          <cell r="M6409"/>
          <cell r="N6409"/>
          <cell r="O6409"/>
          <cell r="P6409"/>
          <cell r="Q6409"/>
          <cell r="R6409"/>
          <cell r="S6409"/>
          <cell r="T6409"/>
          <cell r="U6409"/>
          <cell r="V6409"/>
          <cell r="W6409"/>
          <cell r="X6409"/>
          <cell r="Y6409" t="str">
            <v xml:space="preserve"> </v>
          </cell>
        </row>
        <row r="6410">
          <cell r="C6410"/>
          <cell r="D6410"/>
          <cell r="E6410"/>
          <cell r="F6410"/>
          <cell r="G6410"/>
          <cell r="H6410"/>
          <cell r="I6410"/>
          <cell r="J6410"/>
          <cell r="K6410"/>
          <cell r="L6410"/>
          <cell r="M6410"/>
          <cell r="N6410"/>
          <cell r="O6410"/>
          <cell r="P6410"/>
          <cell r="Q6410"/>
          <cell r="R6410"/>
          <cell r="S6410"/>
          <cell r="T6410"/>
          <cell r="U6410"/>
          <cell r="V6410"/>
          <cell r="W6410"/>
          <cell r="X6410"/>
          <cell r="Y6410" t="str">
            <v xml:space="preserve"> </v>
          </cell>
        </row>
        <row r="6411">
          <cell r="C6411"/>
          <cell r="D6411"/>
          <cell r="E6411"/>
          <cell r="F6411"/>
          <cell r="G6411"/>
          <cell r="H6411"/>
          <cell r="I6411"/>
          <cell r="J6411"/>
          <cell r="K6411"/>
          <cell r="L6411"/>
          <cell r="M6411"/>
          <cell r="N6411"/>
          <cell r="O6411"/>
          <cell r="P6411"/>
          <cell r="Q6411"/>
          <cell r="R6411"/>
          <cell r="S6411"/>
          <cell r="T6411"/>
          <cell r="U6411"/>
          <cell r="V6411"/>
          <cell r="W6411"/>
          <cell r="X6411"/>
          <cell r="Y6411" t="str">
            <v xml:space="preserve"> </v>
          </cell>
        </row>
        <row r="6412">
          <cell r="C6412"/>
          <cell r="D6412"/>
          <cell r="E6412"/>
          <cell r="F6412"/>
          <cell r="G6412"/>
          <cell r="H6412"/>
          <cell r="I6412"/>
          <cell r="J6412"/>
          <cell r="K6412"/>
          <cell r="L6412"/>
          <cell r="M6412"/>
          <cell r="N6412"/>
          <cell r="O6412"/>
          <cell r="P6412"/>
          <cell r="Q6412"/>
          <cell r="R6412"/>
          <cell r="S6412"/>
          <cell r="T6412"/>
          <cell r="U6412"/>
          <cell r="V6412"/>
          <cell r="W6412"/>
          <cell r="X6412"/>
          <cell r="Y6412" t="str">
            <v xml:space="preserve"> </v>
          </cell>
        </row>
        <row r="6413">
          <cell r="C6413"/>
          <cell r="D6413"/>
          <cell r="E6413"/>
          <cell r="F6413"/>
          <cell r="G6413"/>
          <cell r="H6413"/>
          <cell r="I6413"/>
          <cell r="J6413"/>
          <cell r="K6413"/>
          <cell r="L6413"/>
          <cell r="M6413"/>
          <cell r="N6413"/>
          <cell r="O6413"/>
          <cell r="P6413"/>
          <cell r="Q6413"/>
          <cell r="R6413"/>
          <cell r="S6413"/>
          <cell r="T6413"/>
          <cell r="U6413"/>
          <cell r="V6413"/>
          <cell r="W6413"/>
          <cell r="X6413"/>
          <cell r="Y6413" t="str">
            <v xml:space="preserve"> </v>
          </cell>
        </row>
        <row r="6414">
          <cell r="C6414"/>
          <cell r="D6414"/>
          <cell r="E6414"/>
          <cell r="F6414"/>
          <cell r="G6414"/>
          <cell r="H6414"/>
          <cell r="I6414"/>
          <cell r="J6414"/>
          <cell r="K6414"/>
          <cell r="L6414"/>
          <cell r="M6414"/>
          <cell r="N6414"/>
          <cell r="O6414"/>
          <cell r="P6414"/>
          <cell r="Q6414"/>
          <cell r="R6414"/>
          <cell r="S6414"/>
          <cell r="T6414"/>
          <cell r="U6414"/>
          <cell r="V6414"/>
          <cell r="W6414"/>
          <cell r="X6414"/>
          <cell r="Y6414" t="str">
            <v xml:space="preserve"> </v>
          </cell>
        </row>
        <row r="6415">
          <cell r="C6415"/>
          <cell r="D6415"/>
          <cell r="E6415"/>
          <cell r="F6415"/>
          <cell r="G6415"/>
          <cell r="H6415"/>
          <cell r="I6415"/>
          <cell r="J6415"/>
          <cell r="K6415"/>
          <cell r="L6415"/>
          <cell r="M6415"/>
          <cell r="N6415"/>
          <cell r="O6415"/>
          <cell r="P6415"/>
          <cell r="Q6415"/>
          <cell r="R6415"/>
          <cell r="S6415"/>
          <cell r="T6415"/>
          <cell r="U6415"/>
          <cell r="V6415"/>
          <cell r="W6415"/>
          <cell r="X6415"/>
          <cell r="Y6415" t="str">
            <v xml:space="preserve"> </v>
          </cell>
        </row>
        <row r="6416">
          <cell r="C6416"/>
          <cell r="D6416"/>
          <cell r="E6416"/>
          <cell r="F6416"/>
          <cell r="G6416"/>
          <cell r="H6416"/>
          <cell r="I6416"/>
          <cell r="J6416"/>
          <cell r="K6416"/>
          <cell r="L6416"/>
          <cell r="M6416"/>
          <cell r="N6416"/>
          <cell r="O6416"/>
          <cell r="P6416"/>
          <cell r="Q6416"/>
          <cell r="R6416"/>
          <cell r="S6416"/>
          <cell r="T6416"/>
          <cell r="U6416"/>
          <cell r="V6416"/>
          <cell r="W6416"/>
          <cell r="X6416"/>
          <cell r="Y6416" t="str">
            <v xml:space="preserve"> </v>
          </cell>
        </row>
        <row r="6417">
          <cell r="C6417"/>
          <cell r="D6417"/>
          <cell r="E6417"/>
          <cell r="F6417"/>
          <cell r="G6417"/>
          <cell r="H6417"/>
          <cell r="I6417"/>
          <cell r="J6417"/>
          <cell r="K6417"/>
          <cell r="L6417"/>
          <cell r="M6417"/>
          <cell r="N6417"/>
          <cell r="O6417"/>
          <cell r="P6417"/>
          <cell r="Q6417"/>
          <cell r="R6417"/>
          <cell r="S6417"/>
          <cell r="T6417"/>
          <cell r="U6417"/>
          <cell r="V6417"/>
          <cell r="W6417"/>
          <cell r="X6417"/>
          <cell r="Y6417" t="str">
            <v xml:space="preserve"> </v>
          </cell>
        </row>
        <row r="6418">
          <cell r="C6418"/>
          <cell r="D6418"/>
          <cell r="E6418"/>
          <cell r="F6418"/>
          <cell r="G6418"/>
          <cell r="H6418"/>
          <cell r="I6418"/>
          <cell r="J6418"/>
          <cell r="K6418"/>
          <cell r="L6418"/>
          <cell r="M6418"/>
          <cell r="N6418"/>
          <cell r="O6418"/>
          <cell r="P6418"/>
          <cell r="Q6418"/>
          <cell r="R6418"/>
          <cell r="S6418"/>
          <cell r="T6418"/>
          <cell r="U6418"/>
          <cell r="V6418"/>
          <cell r="W6418"/>
          <cell r="X6418"/>
          <cell r="Y6418" t="str">
            <v xml:space="preserve"> </v>
          </cell>
        </row>
        <row r="6419">
          <cell r="C6419"/>
          <cell r="D6419"/>
          <cell r="E6419"/>
          <cell r="F6419"/>
          <cell r="G6419"/>
          <cell r="H6419"/>
          <cell r="I6419"/>
          <cell r="J6419"/>
          <cell r="K6419"/>
          <cell r="L6419"/>
          <cell r="M6419"/>
          <cell r="N6419"/>
          <cell r="O6419"/>
          <cell r="P6419"/>
          <cell r="Q6419"/>
          <cell r="R6419"/>
          <cell r="S6419"/>
          <cell r="T6419"/>
          <cell r="U6419"/>
          <cell r="V6419"/>
          <cell r="W6419"/>
          <cell r="X6419"/>
          <cell r="Y6419" t="str">
            <v xml:space="preserve"> </v>
          </cell>
        </row>
        <row r="6420">
          <cell r="C6420"/>
          <cell r="D6420"/>
          <cell r="E6420"/>
          <cell r="F6420"/>
          <cell r="G6420"/>
          <cell r="H6420"/>
          <cell r="I6420"/>
          <cell r="J6420"/>
          <cell r="K6420"/>
          <cell r="L6420"/>
          <cell r="M6420"/>
          <cell r="N6420"/>
          <cell r="O6420"/>
          <cell r="P6420"/>
          <cell r="Q6420"/>
          <cell r="R6420"/>
          <cell r="S6420"/>
          <cell r="T6420"/>
          <cell r="U6420"/>
          <cell r="V6420"/>
          <cell r="W6420"/>
          <cell r="X6420"/>
          <cell r="Y6420" t="str">
            <v xml:space="preserve"> </v>
          </cell>
        </row>
        <row r="6421">
          <cell r="C6421"/>
          <cell r="D6421"/>
          <cell r="E6421"/>
          <cell r="F6421"/>
          <cell r="G6421"/>
          <cell r="H6421"/>
          <cell r="I6421"/>
          <cell r="J6421"/>
          <cell r="K6421"/>
          <cell r="L6421"/>
          <cell r="M6421"/>
          <cell r="N6421"/>
          <cell r="O6421"/>
          <cell r="P6421"/>
          <cell r="Q6421"/>
          <cell r="R6421"/>
          <cell r="S6421"/>
          <cell r="T6421"/>
          <cell r="U6421"/>
          <cell r="V6421"/>
          <cell r="W6421"/>
          <cell r="X6421"/>
          <cell r="Y6421" t="str">
            <v xml:space="preserve"> </v>
          </cell>
        </row>
        <row r="6422">
          <cell r="C6422"/>
          <cell r="D6422"/>
          <cell r="E6422"/>
          <cell r="F6422"/>
          <cell r="G6422"/>
          <cell r="H6422"/>
          <cell r="I6422"/>
          <cell r="J6422"/>
          <cell r="K6422"/>
          <cell r="L6422"/>
          <cell r="M6422"/>
          <cell r="N6422"/>
          <cell r="O6422"/>
          <cell r="P6422"/>
          <cell r="Q6422"/>
          <cell r="R6422"/>
          <cell r="S6422"/>
          <cell r="T6422"/>
          <cell r="U6422"/>
          <cell r="V6422"/>
          <cell r="W6422"/>
          <cell r="X6422"/>
          <cell r="Y6422" t="str">
            <v xml:space="preserve"> </v>
          </cell>
        </row>
        <row r="6423">
          <cell r="C6423"/>
          <cell r="D6423"/>
          <cell r="E6423"/>
          <cell r="F6423"/>
          <cell r="G6423"/>
          <cell r="H6423"/>
          <cell r="I6423"/>
          <cell r="J6423"/>
          <cell r="K6423"/>
          <cell r="L6423"/>
          <cell r="M6423"/>
          <cell r="N6423"/>
          <cell r="O6423"/>
          <cell r="P6423"/>
          <cell r="Q6423"/>
          <cell r="R6423"/>
          <cell r="S6423"/>
          <cell r="T6423"/>
          <cell r="U6423"/>
          <cell r="V6423"/>
          <cell r="W6423"/>
          <cell r="X6423"/>
          <cell r="Y6423" t="str">
            <v xml:space="preserve"> </v>
          </cell>
        </row>
        <row r="6424">
          <cell r="C6424"/>
          <cell r="D6424"/>
          <cell r="E6424"/>
          <cell r="F6424"/>
          <cell r="G6424"/>
          <cell r="H6424"/>
          <cell r="I6424"/>
          <cell r="J6424"/>
          <cell r="K6424"/>
          <cell r="L6424"/>
          <cell r="M6424"/>
          <cell r="N6424"/>
          <cell r="O6424"/>
          <cell r="P6424"/>
          <cell r="Q6424"/>
          <cell r="R6424"/>
          <cell r="S6424"/>
          <cell r="T6424"/>
          <cell r="U6424"/>
          <cell r="V6424"/>
          <cell r="W6424"/>
          <cell r="X6424"/>
          <cell r="Y6424" t="str">
            <v xml:space="preserve"> </v>
          </cell>
        </row>
        <row r="6425">
          <cell r="C6425"/>
          <cell r="D6425"/>
          <cell r="E6425"/>
          <cell r="F6425"/>
          <cell r="G6425"/>
          <cell r="H6425"/>
          <cell r="I6425"/>
          <cell r="J6425"/>
          <cell r="K6425"/>
          <cell r="L6425"/>
          <cell r="M6425"/>
          <cell r="N6425"/>
          <cell r="O6425"/>
          <cell r="P6425"/>
          <cell r="Q6425"/>
          <cell r="R6425"/>
          <cell r="S6425"/>
          <cell r="T6425"/>
          <cell r="U6425"/>
          <cell r="V6425"/>
          <cell r="W6425"/>
          <cell r="X6425"/>
          <cell r="Y6425" t="str">
            <v xml:space="preserve"> </v>
          </cell>
        </row>
        <row r="6426">
          <cell r="C6426"/>
          <cell r="D6426"/>
          <cell r="E6426"/>
          <cell r="F6426"/>
          <cell r="G6426"/>
          <cell r="H6426"/>
          <cell r="I6426"/>
          <cell r="J6426"/>
          <cell r="K6426"/>
          <cell r="L6426"/>
          <cell r="M6426"/>
          <cell r="N6426"/>
          <cell r="O6426"/>
          <cell r="P6426"/>
          <cell r="Q6426"/>
          <cell r="R6426"/>
          <cell r="S6426"/>
          <cell r="T6426"/>
          <cell r="U6426"/>
          <cell r="V6426"/>
          <cell r="W6426"/>
          <cell r="X6426"/>
          <cell r="Y6426" t="str">
            <v xml:space="preserve"> </v>
          </cell>
        </row>
        <row r="6427">
          <cell r="C6427"/>
          <cell r="D6427"/>
          <cell r="E6427"/>
          <cell r="F6427"/>
          <cell r="G6427"/>
          <cell r="H6427"/>
          <cell r="I6427"/>
          <cell r="J6427"/>
          <cell r="K6427"/>
          <cell r="L6427"/>
          <cell r="M6427"/>
          <cell r="N6427"/>
          <cell r="O6427"/>
          <cell r="P6427"/>
          <cell r="Q6427"/>
          <cell r="R6427"/>
          <cell r="S6427"/>
          <cell r="T6427"/>
          <cell r="U6427"/>
          <cell r="V6427"/>
          <cell r="W6427"/>
          <cell r="X6427"/>
          <cell r="Y6427" t="str">
            <v xml:space="preserve"> </v>
          </cell>
        </row>
        <row r="6428">
          <cell r="C6428"/>
          <cell r="D6428"/>
          <cell r="E6428"/>
          <cell r="F6428"/>
          <cell r="G6428"/>
          <cell r="H6428"/>
          <cell r="I6428"/>
          <cell r="J6428"/>
          <cell r="K6428"/>
          <cell r="L6428"/>
          <cell r="M6428"/>
          <cell r="N6428"/>
          <cell r="O6428"/>
          <cell r="P6428"/>
          <cell r="Q6428"/>
          <cell r="R6428"/>
          <cell r="S6428"/>
          <cell r="T6428"/>
          <cell r="U6428"/>
          <cell r="V6428"/>
          <cell r="W6428"/>
          <cell r="X6428"/>
          <cell r="Y6428" t="str">
            <v xml:space="preserve"> </v>
          </cell>
        </row>
        <row r="6429">
          <cell r="C6429"/>
          <cell r="D6429"/>
          <cell r="E6429"/>
          <cell r="F6429"/>
          <cell r="G6429"/>
          <cell r="H6429"/>
          <cell r="I6429"/>
          <cell r="J6429"/>
          <cell r="K6429"/>
          <cell r="L6429"/>
          <cell r="M6429"/>
          <cell r="N6429"/>
          <cell r="O6429"/>
          <cell r="P6429"/>
          <cell r="Q6429"/>
          <cell r="R6429"/>
          <cell r="S6429"/>
          <cell r="T6429"/>
          <cell r="U6429"/>
          <cell r="V6429"/>
          <cell r="W6429"/>
          <cell r="X6429"/>
          <cell r="Y6429" t="str">
            <v xml:space="preserve"> </v>
          </cell>
        </row>
        <row r="6430">
          <cell r="C6430"/>
          <cell r="D6430"/>
          <cell r="E6430"/>
          <cell r="F6430"/>
          <cell r="G6430"/>
          <cell r="H6430"/>
          <cell r="I6430"/>
          <cell r="J6430"/>
          <cell r="K6430"/>
          <cell r="L6430"/>
          <cell r="M6430"/>
          <cell r="N6430"/>
          <cell r="O6430"/>
          <cell r="P6430"/>
          <cell r="Q6430"/>
          <cell r="R6430"/>
          <cell r="S6430"/>
          <cell r="T6430"/>
          <cell r="U6430"/>
          <cell r="V6430"/>
          <cell r="W6430"/>
          <cell r="X6430"/>
          <cell r="Y6430" t="str">
            <v xml:space="preserve"> </v>
          </cell>
        </row>
        <row r="6431">
          <cell r="C6431"/>
          <cell r="D6431"/>
          <cell r="E6431"/>
          <cell r="F6431"/>
          <cell r="G6431"/>
          <cell r="H6431"/>
          <cell r="I6431"/>
          <cell r="J6431"/>
          <cell r="K6431"/>
          <cell r="L6431"/>
          <cell r="M6431"/>
          <cell r="N6431"/>
          <cell r="O6431"/>
          <cell r="P6431"/>
          <cell r="Q6431"/>
          <cell r="R6431"/>
          <cell r="S6431"/>
          <cell r="T6431"/>
          <cell r="U6431"/>
          <cell r="V6431"/>
          <cell r="W6431"/>
          <cell r="X6431"/>
          <cell r="Y6431" t="str">
            <v xml:space="preserve"> </v>
          </cell>
        </row>
        <row r="6432">
          <cell r="C6432"/>
          <cell r="D6432"/>
          <cell r="E6432"/>
          <cell r="F6432"/>
          <cell r="G6432"/>
          <cell r="H6432"/>
          <cell r="I6432"/>
          <cell r="J6432"/>
          <cell r="K6432"/>
          <cell r="L6432"/>
          <cell r="M6432"/>
          <cell r="N6432"/>
          <cell r="O6432"/>
          <cell r="P6432"/>
          <cell r="Q6432"/>
          <cell r="R6432"/>
          <cell r="S6432"/>
          <cell r="T6432"/>
          <cell r="U6432"/>
          <cell r="V6432"/>
          <cell r="W6432"/>
          <cell r="X6432"/>
          <cell r="Y6432" t="str">
            <v xml:space="preserve"> </v>
          </cell>
        </row>
        <row r="6433">
          <cell r="C6433"/>
          <cell r="D6433"/>
          <cell r="E6433"/>
          <cell r="F6433"/>
          <cell r="G6433"/>
          <cell r="H6433"/>
          <cell r="I6433"/>
          <cell r="J6433"/>
          <cell r="K6433"/>
          <cell r="L6433"/>
          <cell r="M6433"/>
          <cell r="N6433"/>
          <cell r="O6433"/>
          <cell r="P6433"/>
          <cell r="Q6433"/>
          <cell r="R6433"/>
          <cell r="S6433"/>
          <cell r="T6433"/>
          <cell r="U6433"/>
          <cell r="V6433"/>
          <cell r="W6433"/>
          <cell r="X6433"/>
          <cell r="Y6433" t="str">
            <v xml:space="preserve"> </v>
          </cell>
        </row>
        <row r="6434">
          <cell r="C6434"/>
          <cell r="D6434"/>
          <cell r="E6434"/>
          <cell r="F6434"/>
          <cell r="G6434"/>
          <cell r="H6434"/>
          <cell r="I6434"/>
          <cell r="J6434"/>
          <cell r="K6434"/>
          <cell r="L6434"/>
          <cell r="M6434"/>
          <cell r="N6434"/>
          <cell r="O6434"/>
          <cell r="P6434"/>
          <cell r="Q6434"/>
          <cell r="R6434"/>
          <cell r="S6434"/>
          <cell r="T6434"/>
          <cell r="U6434"/>
          <cell r="V6434"/>
          <cell r="W6434"/>
          <cell r="X6434"/>
          <cell r="Y6434" t="str">
            <v xml:space="preserve"> </v>
          </cell>
        </row>
        <row r="6435">
          <cell r="C6435"/>
          <cell r="D6435"/>
          <cell r="E6435"/>
          <cell r="F6435"/>
          <cell r="G6435"/>
          <cell r="H6435"/>
          <cell r="I6435"/>
          <cell r="J6435"/>
          <cell r="K6435"/>
          <cell r="L6435"/>
          <cell r="M6435"/>
          <cell r="N6435"/>
          <cell r="O6435"/>
          <cell r="P6435"/>
          <cell r="Q6435"/>
          <cell r="R6435"/>
          <cell r="S6435"/>
          <cell r="T6435"/>
          <cell r="U6435"/>
          <cell r="V6435"/>
          <cell r="W6435"/>
          <cell r="X6435"/>
          <cell r="Y6435" t="str">
            <v xml:space="preserve"> </v>
          </cell>
        </row>
        <row r="6436">
          <cell r="C6436"/>
          <cell r="D6436"/>
          <cell r="E6436"/>
          <cell r="F6436"/>
          <cell r="G6436"/>
          <cell r="H6436"/>
          <cell r="I6436"/>
          <cell r="J6436"/>
          <cell r="K6436"/>
          <cell r="L6436"/>
          <cell r="M6436"/>
          <cell r="N6436"/>
          <cell r="O6436"/>
          <cell r="P6436"/>
          <cell r="Q6436"/>
          <cell r="R6436"/>
          <cell r="S6436"/>
          <cell r="T6436"/>
          <cell r="U6436"/>
          <cell r="V6436"/>
          <cell r="W6436"/>
          <cell r="X6436"/>
          <cell r="Y6436" t="str">
            <v xml:space="preserve"> </v>
          </cell>
        </row>
        <row r="6437">
          <cell r="C6437"/>
          <cell r="D6437"/>
          <cell r="E6437"/>
          <cell r="F6437"/>
          <cell r="G6437"/>
          <cell r="H6437"/>
          <cell r="I6437"/>
          <cell r="J6437"/>
          <cell r="K6437"/>
          <cell r="L6437"/>
          <cell r="M6437"/>
          <cell r="N6437"/>
          <cell r="O6437"/>
          <cell r="P6437"/>
          <cell r="Q6437"/>
          <cell r="R6437"/>
          <cell r="S6437"/>
          <cell r="T6437"/>
          <cell r="U6437"/>
          <cell r="V6437"/>
          <cell r="W6437"/>
          <cell r="X6437"/>
          <cell r="Y6437" t="str">
            <v xml:space="preserve"> 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  <cell r="M6438"/>
          <cell r="N6438"/>
          <cell r="O6438"/>
          <cell r="P6438"/>
          <cell r="Q6438"/>
          <cell r="R6438"/>
          <cell r="S6438"/>
          <cell r="T6438"/>
          <cell r="U6438"/>
          <cell r="V6438"/>
          <cell r="W6438"/>
          <cell r="X6438"/>
          <cell r="Y6438" t="str">
            <v xml:space="preserve"> </v>
          </cell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  <cell r="M6439"/>
          <cell r="N6439"/>
          <cell r="O6439"/>
          <cell r="P6439"/>
          <cell r="Q6439"/>
          <cell r="R6439"/>
          <cell r="S6439"/>
          <cell r="T6439"/>
          <cell r="U6439"/>
          <cell r="V6439"/>
          <cell r="W6439"/>
          <cell r="X6439"/>
          <cell r="Y6439" t="str">
            <v xml:space="preserve"> </v>
          </cell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  <cell r="M6440"/>
          <cell r="N6440"/>
          <cell r="O6440"/>
          <cell r="P6440"/>
          <cell r="Q6440"/>
          <cell r="R6440"/>
          <cell r="S6440"/>
          <cell r="T6440"/>
          <cell r="U6440"/>
          <cell r="V6440"/>
          <cell r="W6440"/>
          <cell r="X6440"/>
          <cell r="Y6440" t="str">
            <v xml:space="preserve"> </v>
          </cell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  <cell r="M6441"/>
          <cell r="N6441"/>
          <cell r="O6441"/>
          <cell r="P6441"/>
          <cell r="Q6441"/>
          <cell r="R6441"/>
          <cell r="S6441"/>
          <cell r="T6441"/>
          <cell r="U6441"/>
          <cell r="V6441"/>
          <cell r="W6441"/>
          <cell r="X6441"/>
          <cell r="Y6441" t="str">
            <v xml:space="preserve"> </v>
          </cell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  <cell r="M6442"/>
          <cell r="N6442"/>
          <cell r="O6442"/>
          <cell r="P6442"/>
          <cell r="Q6442"/>
          <cell r="R6442"/>
          <cell r="S6442"/>
          <cell r="T6442"/>
          <cell r="U6442"/>
          <cell r="V6442"/>
          <cell r="W6442"/>
          <cell r="X6442"/>
          <cell r="Y6442" t="str">
            <v xml:space="preserve"> </v>
          </cell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  <cell r="M6443"/>
          <cell r="N6443"/>
          <cell r="O6443"/>
          <cell r="P6443"/>
          <cell r="Q6443"/>
          <cell r="R6443"/>
          <cell r="S6443"/>
          <cell r="T6443"/>
          <cell r="U6443"/>
          <cell r="V6443"/>
          <cell r="W6443"/>
          <cell r="X6443"/>
          <cell r="Y6443" t="str">
            <v xml:space="preserve"> </v>
          </cell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  <cell r="U6444"/>
          <cell r="V6444"/>
          <cell r="W6444"/>
          <cell r="X6444"/>
          <cell r="Y6444" t="str">
            <v xml:space="preserve"> </v>
          </cell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  <cell r="M6445"/>
          <cell r="N6445"/>
          <cell r="O6445"/>
          <cell r="P6445"/>
          <cell r="Q6445"/>
          <cell r="R6445"/>
          <cell r="S6445"/>
          <cell r="T6445"/>
          <cell r="U6445"/>
          <cell r="V6445"/>
          <cell r="W6445"/>
          <cell r="X6445"/>
          <cell r="Y6445" t="str">
            <v xml:space="preserve"> </v>
          </cell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  <cell r="M6446"/>
          <cell r="N6446"/>
          <cell r="O6446"/>
          <cell r="P6446"/>
          <cell r="Q6446"/>
          <cell r="R6446"/>
          <cell r="S6446"/>
          <cell r="T6446"/>
          <cell r="U6446"/>
          <cell r="V6446"/>
          <cell r="W6446"/>
          <cell r="X6446"/>
          <cell r="Y6446" t="str">
            <v xml:space="preserve"> </v>
          </cell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  <cell r="M6447"/>
          <cell r="N6447"/>
          <cell r="O6447"/>
          <cell r="P6447"/>
          <cell r="Q6447"/>
          <cell r="R6447"/>
          <cell r="S6447"/>
          <cell r="T6447"/>
          <cell r="U6447"/>
          <cell r="V6447"/>
          <cell r="W6447"/>
          <cell r="X6447"/>
          <cell r="Y6447" t="str">
            <v xml:space="preserve"> </v>
          </cell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  <cell r="M6448"/>
          <cell r="N6448"/>
          <cell r="O6448"/>
          <cell r="P6448"/>
          <cell r="Q6448"/>
          <cell r="R6448"/>
          <cell r="S6448"/>
          <cell r="T6448"/>
          <cell r="U6448"/>
          <cell r="V6448"/>
          <cell r="W6448"/>
          <cell r="X6448"/>
          <cell r="Y6448" t="str">
            <v xml:space="preserve"> </v>
          </cell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  <cell r="M6449"/>
          <cell r="N6449"/>
          <cell r="O6449"/>
          <cell r="P6449"/>
          <cell r="Q6449"/>
          <cell r="R6449"/>
          <cell r="S6449"/>
          <cell r="T6449"/>
          <cell r="U6449"/>
          <cell r="V6449"/>
          <cell r="W6449"/>
          <cell r="X6449"/>
          <cell r="Y6449" t="str">
            <v xml:space="preserve"> </v>
          </cell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  <cell r="M6450"/>
          <cell r="N6450"/>
          <cell r="O6450"/>
          <cell r="P6450"/>
          <cell r="Q6450"/>
          <cell r="R6450"/>
          <cell r="S6450"/>
          <cell r="T6450"/>
          <cell r="U6450"/>
          <cell r="V6450"/>
          <cell r="W6450"/>
          <cell r="X6450"/>
          <cell r="Y6450" t="str">
            <v xml:space="preserve"> </v>
          </cell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  <cell r="M6451"/>
          <cell r="N6451"/>
          <cell r="O6451"/>
          <cell r="P6451"/>
          <cell r="Q6451"/>
          <cell r="R6451"/>
          <cell r="S6451"/>
          <cell r="T6451"/>
          <cell r="U6451"/>
          <cell r="V6451"/>
          <cell r="W6451"/>
          <cell r="X6451"/>
          <cell r="Y6451" t="str">
            <v xml:space="preserve"> </v>
          </cell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  <cell r="M6452"/>
          <cell r="N6452"/>
          <cell r="O6452"/>
          <cell r="P6452"/>
          <cell r="Q6452"/>
          <cell r="R6452"/>
          <cell r="S6452"/>
          <cell r="T6452"/>
          <cell r="U6452"/>
          <cell r="V6452"/>
          <cell r="W6452"/>
          <cell r="X6452"/>
          <cell r="Y6452" t="str">
            <v xml:space="preserve"> </v>
          </cell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  <cell r="M6453"/>
          <cell r="N6453"/>
          <cell r="O6453"/>
          <cell r="P6453"/>
          <cell r="Q6453"/>
          <cell r="R6453"/>
          <cell r="S6453"/>
          <cell r="T6453"/>
          <cell r="U6453"/>
          <cell r="V6453"/>
          <cell r="W6453"/>
          <cell r="X6453"/>
          <cell r="Y6453" t="str">
            <v xml:space="preserve"> </v>
          </cell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  <cell r="M6454"/>
          <cell r="N6454"/>
          <cell r="O6454"/>
          <cell r="P6454"/>
          <cell r="Q6454"/>
          <cell r="R6454"/>
          <cell r="S6454"/>
          <cell r="T6454"/>
          <cell r="U6454"/>
          <cell r="V6454"/>
          <cell r="W6454"/>
          <cell r="X6454"/>
          <cell r="Y6454" t="str">
            <v xml:space="preserve"> </v>
          </cell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  <cell r="M6455"/>
          <cell r="N6455"/>
          <cell r="O6455"/>
          <cell r="P6455"/>
          <cell r="Q6455"/>
          <cell r="R6455"/>
          <cell r="S6455"/>
          <cell r="T6455"/>
          <cell r="U6455"/>
          <cell r="V6455"/>
          <cell r="W6455"/>
          <cell r="X6455"/>
          <cell r="Y6455" t="str">
            <v xml:space="preserve"> </v>
          </cell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  <cell r="M6456"/>
          <cell r="N6456"/>
          <cell r="O6456"/>
          <cell r="P6456"/>
          <cell r="Q6456"/>
          <cell r="R6456"/>
          <cell r="S6456"/>
          <cell r="T6456"/>
          <cell r="U6456"/>
          <cell r="V6456"/>
          <cell r="W6456"/>
          <cell r="X6456"/>
          <cell r="Y6456" t="str">
            <v xml:space="preserve"> </v>
          </cell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  <cell r="M6457"/>
          <cell r="N6457"/>
          <cell r="O6457"/>
          <cell r="P6457"/>
          <cell r="Q6457"/>
          <cell r="R6457"/>
          <cell r="S6457"/>
          <cell r="T6457"/>
          <cell r="U6457"/>
          <cell r="V6457"/>
          <cell r="W6457"/>
          <cell r="X6457"/>
          <cell r="Y6457" t="str">
            <v xml:space="preserve"> </v>
          </cell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  <cell r="M6458"/>
          <cell r="N6458"/>
          <cell r="O6458"/>
          <cell r="P6458"/>
          <cell r="Q6458"/>
          <cell r="R6458"/>
          <cell r="S6458"/>
          <cell r="T6458"/>
          <cell r="U6458"/>
          <cell r="V6458"/>
          <cell r="W6458"/>
          <cell r="X6458"/>
          <cell r="Y6458" t="str">
            <v xml:space="preserve"> </v>
          </cell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  <cell r="M6459"/>
          <cell r="N6459"/>
          <cell r="O6459"/>
          <cell r="P6459"/>
          <cell r="Q6459"/>
          <cell r="R6459"/>
          <cell r="S6459"/>
          <cell r="T6459"/>
          <cell r="U6459"/>
          <cell r="V6459"/>
          <cell r="W6459"/>
          <cell r="X6459"/>
          <cell r="Y6459" t="str">
            <v xml:space="preserve"> </v>
          </cell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  <cell r="M6460"/>
          <cell r="N6460"/>
          <cell r="O6460"/>
          <cell r="P6460"/>
          <cell r="Q6460"/>
          <cell r="R6460"/>
          <cell r="S6460"/>
          <cell r="T6460"/>
          <cell r="U6460"/>
          <cell r="V6460"/>
          <cell r="W6460"/>
          <cell r="X6460"/>
          <cell r="Y6460" t="str">
            <v xml:space="preserve"> </v>
          </cell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  <cell r="M6461"/>
          <cell r="N6461"/>
          <cell r="O6461"/>
          <cell r="P6461"/>
          <cell r="Q6461"/>
          <cell r="R6461"/>
          <cell r="S6461"/>
          <cell r="T6461"/>
          <cell r="U6461"/>
          <cell r="V6461"/>
          <cell r="W6461"/>
          <cell r="X6461"/>
          <cell r="Y6461" t="str">
            <v xml:space="preserve"> </v>
          </cell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  <cell r="M6462"/>
          <cell r="N6462"/>
          <cell r="O6462"/>
          <cell r="P6462"/>
          <cell r="Q6462"/>
          <cell r="R6462"/>
          <cell r="S6462"/>
          <cell r="T6462"/>
          <cell r="U6462"/>
          <cell r="V6462"/>
          <cell r="W6462"/>
          <cell r="X6462"/>
          <cell r="Y6462" t="str">
            <v xml:space="preserve"> </v>
          </cell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  <cell r="M6463"/>
          <cell r="N6463"/>
          <cell r="O6463"/>
          <cell r="P6463"/>
          <cell r="Q6463"/>
          <cell r="R6463"/>
          <cell r="S6463"/>
          <cell r="T6463"/>
          <cell r="U6463"/>
          <cell r="V6463"/>
          <cell r="W6463"/>
          <cell r="X6463"/>
          <cell r="Y6463" t="str">
            <v xml:space="preserve"> </v>
          </cell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  <cell r="M6464"/>
          <cell r="N6464"/>
          <cell r="O6464"/>
          <cell r="P6464"/>
          <cell r="Q6464"/>
          <cell r="R6464"/>
          <cell r="S6464"/>
          <cell r="T6464"/>
          <cell r="U6464"/>
          <cell r="V6464"/>
          <cell r="W6464"/>
          <cell r="X6464"/>
          <cell r="Y6464" t="str">
            <v xml:space="preserve"> </v>
          </cell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  <cell r="M6465"/>
          <cell r="N6465"/>
          <cell r="O6465"/>
          <cell r="P6465"/>
          <cell r="Q6465"/>
          <cell r="R6465"/>
          <cell r="S6465"/>
          <cell r="T6465"/>
          <cell r="U6465"/>
          <cell r="V6465"/>
          <cell r="W6465"/>
          <cell r="X6465"/>
          <cell r="Y6465" t="str">
            <v xml:space="preserve"> </v>
          </cell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  <cell r="M6466"/>
          <cell r="N6466"/>
          <cell r="O6466"/>
          <cell r="P6466"/>
          <cell r="Q6466"/>
          <cell r="R6466"/>
          <cell r="S6466"/>
          <cell r="T6466"/>
          <cell r="U6466"/>
          <cell r="V6466"/>
          <cell r="W6466"/>
          <cell r="X6466"/>
          <cell r="Y6466" t="str">
            <v xml:space="preserve"> </v>
          </cell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  <cell r="M6467"/>
          <cell r="N6467"/>
          <cell r="O6467"/>
          <cell r="P6467"/>
          <cell r="Q6467"/>
          <cell r="R6467"/>
          <cell r="S6467"/>
          <cell r="T6467"/>
          <cell r="U6467"/>
          <cell r="V6467"/>
          <cell r="W6467"/>
          <cell r="X6467"/>
          <cell r="Y6467" t="str">
            <v xml:space="preserve"> </v>
          </cell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  <cell r="M6468"/>
          <cell r="N6468"/>
          <cell r="O6468"/>
          <cell r="P6468"/>
          <cell r="Q6468"/>
          <cell r="R6468"/>
          <cell r="S6468"/>
          <cell r="T6468"/>
          <cell r="U6468"/>
          <cell r="V6468"/>
          <cell r="W6468"/>
          <cell r="X6468"/>
          <cell r="Y6468" t="str">
            <v xml:space="preserve"> </v>
          </cell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  <cell r="M6469"/>
          <cell r="N6469"/>
          <cell r="O6469"/>
          <cell r="P6469"/>
          <cell r="Q6469"/>
          <cell r="R6469"/>
          <cell r="S6469"/>
          <cell r="T6469"/>
          <cell r="U6469"/>
          <cell r="V6469"/>
          <cell r="W6469"/>
          <cell r="X6469"/>
          <cell r="Y6469" t="str">
            <v xml:space="preserve"> </v>
          </cell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  <cell r="M6470"/>
          <cell r="N6470"/>
          <cell r="O6470"/>
          <cell r="P6470"/>
          <cell r="Q6470"/>
          <cell r="R6470"/>
          <cell r="S6470"/>
          <cell r="T6470"/>
          <cell r="U6470"/>
          <cell r="V6470"/>
          <cell r="W6470"/>
          <cell r="X6470"/>
          <cell r="Y6470" t="str">
            <v xml:space="preserve"> </v>
          </cell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  <cell r="M6471"/>
          <cell r="N6471"/>
          <cell r="O6471"/>
          <cell r="P6471"/>
          <cell r="Q6471"/>
          <cell r="R6471"/>
          <cell r="S6471"/>
          <cell r="T6471"/>
          <cell r="U6471"/>
          <cell r="V6471"/>
          <cell r="W6471"/>
          <cell r="X6471"/>
          <cell r="Y6471" t="str">
            <v xml:space="preserve"> </v>
          </cell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  <cell r="M6472"/>
          <cell r="N6472"/>
          <cell r="O6472"/>
          <cell r="P6472"/>
          <cell r="Q6472"/>
          <cell r="R6472"/>
          <cell r="S6472"/>
          <cell r="T6472"/>
          <cell r="U6472"/>
          <cell r="V6472"/>
          <cell r="W6472"/>
          <cell r="X6472"/>
          <cell r="Y6472" t="str">
            <v xml:space="preserve"> </v>
          </cell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  <cell r="M6473"/>
          <cell r="N6473"/>
          <cell r="O6473"/>
          <cell r="P6473"/>
          <cell r="Q6473"/>
          <cell r="R6473"/>
          <cell r="S6473"/>
          <cell r="T6473"/>
          <cell r="U6473"/>
          <cell r="V6473"/>
          <cell r="W6473"/>
          <cell r="X6473"/>
          <cell r="Y6473" t="str">
            <v xml:space="preserve"> </v>
          </cell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  <cell r="M6474"/>
          <cell r="N6474"/>
          <cell r="O6474"/>
          <cell r="P6474"/>
          <cell r="Q6474"/>
          <cell r="R6474"/>
          <cell r="S6474"/>
          <cell r="T6474"/>
          <cell r="U6474"/>
          <cell r="V6474"/>
          <cell r="W6474"/>
          <cell r="X6474"/>
          <cell r="Y6474" t="str">
            <v xml:space="preserve"> </v>
          </cell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  <cell r="M6475"/>
          <cell r="N6475"/>
          <cell r="O6475"/>
          <cell r="P6475"/>
          <cell r="Q6475"/>
          <cell r="R6475"/>
          <cell r="S6475"/>
          <cell r="T6475"/>
          <cell r="U6475"/>
          <cell r="V6475"/>
          <cell r="W6475"/>
          <cell r="X6475"/>
          <cell r="Y6475" t="str">
            <v xml:space="preserve"> </v>
          </cell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  <cell r="M6476"/>
          <cell r="N6476"/>
          <cell r="O6476"/>
          <cell r="P6476"/>
          <cell r="Q6476"/>
          <cell r="R6476"/>
          <cell r="S6476"/>
          <cell r="T6476"/>
          <cell r="U6476"/>
          <cell r="V6476"/>
          <cell r="W6476"/>
          <cell r="X6476"/>
          <cell r="Y6476" t="str">
            <v xml:space="preserve"> </v>
          </cell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  <cell r="M6477"/>
          <cell r="N6477"/>
          <cell r="O6477"/>
          <cell r="P6477"/>
          <cell r="Q6477"/>
          <cell r="R6477"/>
          <cell r="S6477"/>
          <cell r="T6477"/>
          <cell r="U6477"/>
          <cell r="V6477"/>
          <cell r="W6477"/>
          <cell r="X6477"/>
          <cell r="Y6477" t="str">
            <v xml:space="preserve"> </v>
          </cell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  <cell r="M6478"/>
          <cell r="N6478"/>
          <cell r="O6478"/>
          <cell r="P6478"/>
          <cell r="Q6478"/>
          <cell r="R6478"/>
          <cell r="S6478"/>
          <cell r="T6478"/>
          <cell r="U6478"/>
          <cell r="V6478"/>
          <cell r="W6478"/>
          <cell r="X6478"/>
          <cell r="Y6478" t="str">
            <v xml:space="preserve"> </v>
          </cell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  <cell r="M6479"/>
          <cell r="N6479"/>
          <cell r="O6479"/>
          <cell r="P6479"/>
          <cell r="Q6479"/>
          <cell r="R6479"/>
          <cell r="S6479"/>
          <cell r="T6479"/>
          <cell r="U6479"/>
          <cell r="V6479"/>
          <cell r="W6479"/>
          <cell r="X6479"/>
          <cell r="Y6479" t="str">
            <v xml:space="preserve"> </v>
          </cell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  <cell r="M6480"/>
          <cell r="N6480"/>
          <cell r="O6480"/>
          <cell r="P6480"/>
          <cell r="Q6480"/>
          <cell r="R6480"/>
          <cell r="S6480"/>
          <cell r="T6480"/>
          <cell r="U6480"/>
          <cell r="V6480"/>
          <cell r="W6480"/>
          <cell r="X6480"/>
          <cell r="Y6480" t="str">
            <v xml:space="preserve"> </v>
          </cell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  <cell r="M6481"/>
          <cell r="N6481"/>
          <cell r="O6481"/>
          <cell r="P6481"/>
          <cell r="Q6481"/>
          <cell r="R6481"/>
          <cell r="S6481"/>
          <cell r="T6481"/>
          <cell r="U6481"/>
          <cell r="V6481"/>
          <cell r="W6481"/>
          <cell r="X6481"/>
          <cell r="Y6481" t="str">
            <v xml:space="preserve"> </v>
          </cell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  <cell r="M6482"/>
          <cell r="N6482"/>
          <cell r="O6482"/>
          <cell r="P6482"/>
          <cell r="Q6482"/>
          <cell r="R6482"/>
          <cell r="S6482"/>
          <cell r="T6482"/>
          <cell r="U6482"/>
          <cell r="V6482"/>
          <cell r="W6482"/>
          <cell r="X6482"/>
          <cell r="Y6482" t="str">
            <v xml:space="preserve"> </v>
          </cell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  <cell r="M6483"/>
          <cell r="N6483"/>
          <cell r="O6483"/>
          <cell r="P6483"/>
          <cell r="Q6483"/>
          <cell r="R6483"/>
          <cell r="S6483"/>
          <cell r="T6483"/>
          <cell r="U6483"/>
          <cell r="V6483"/>
          <cell r="W6483"/>
          <cell r="X6483"/>
          <cell r="Y6483" t="str">
            <v xml:space="preserve"> </v>
          </cell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  <cell r="M6484"/>
          <cell r="N6484"/>
          <cell r="O6484"/>
          <cell r="P6484"/>
          <cell r="Q6484"/>
          <cell r="R6484"/>
          <cell r="S6484"/>
          <cell r="T6484"/>
          <cell r="U6484"/>
          <cell r="V6484"/>
          <cell r="W6484"/>
          <cell r="X6484"/>
          <cell r="Y6484" t="str">
            <v xml:space="preserve"> </v>
          </cell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  <cell r="M6485"/>
          <cell r="N6485"/>
          <cell r="O6485"/>
          <cell r="P6485"/>
          <cell r="Q6485"/>
          <cell r="R6485"/>
          <cell r="S6485"/>
          <cell r="T6485"/>
          <cell r="U6485"/>
          <cell r="V6485"/>
          <cell r="W6485"/>
          <cell r="X6485"/>
          <cell r="Y6485" t="str">
            <v xml:space="preserve"> </v>
          </cell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  <cell r="M6486"/>
          <cell r="N6486"/>
          <cell r="O6486"/>
          <cell r="P6486"/>
          <cell r="Q6486"/>
          <cell r="R6486"/>
          <cell r="S6486"/>
          <cell r="T6486"/>
          <cell r="U6486"/>
          <cell r="V6486"/>
          <cell r="W6486"/>
          <cell r="X6486"/>
          <cell r="Y6486" t="str">
            <v xml:space="preserve"> </v>
          </cell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  <cell r="M6487"/>
          <cell r="N6487"/>
          <cell r="O6487"/>
          <cell r="P6487"/>
          <cell r="Q6487"/>
          <cell r="R6487"/>
          <cell r="S6487"/>
          <cell r="T6487"/>
          <cell r="U6487"/>
          <cell r="V6487"/>
          <cell r="W6487"/>
          <cell r="X6487"/>
          <cell r="Y6487" t="str">
            <v xml:space="preserve"> </v>
          </cell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  <cell r="M6488"/>
          <cell r="N6488"/>
          <cell r="O6488"/>
          <cell r="P6488"/>
          <cell r="Q6488"/>
          <cell r="R6488"/>
          <cell r="S6488"/>
          <cell r="T6488"/>
          <cell r="U6488"/>
          <cell r="V6488"/>
          <cell r="W6488"/>
          <cell r="X6488"/>
          <cell r="Y6488" t="str">
            <v xml:space="preserve"> </v>
          </cell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  <cell r="M6489"/>
          <cell r="N6489"/>
          <cell r="O6489"/>
          <cell r="P6489"/>
          <cell r="Q6489"/>
          <cell r="R6489"/>
          <cell r="S6489"/>
          <cell r="T6489"/>
          <cell r="U6489"/>
          <cell r="V6489"/>
          <cell r="W6489"/>
          <cell r="X6489"/>
          <cell r="Y6489" t="str">
            <v xml:space="preserve"> </v>
          </cell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  <cell r="M6490"/>
          <cell r="N6490"/>
          <cell r="O6490"/>
          <cell r="P6490"/>
          <cell r="Q6490"/>
          <cell r="R6490"/>
          <cell r="S6490"/>
          <cell r="T6490"/>
          <cell r="U6490"/>
          <cell r="V6490"/>
          <cell r="W6490"/>
          <cell r="X6490"/>
          <cell r="Y6490" t="str">
            <v xml:space="preserve"> </v>
          </cell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  <cell r="M6491"/>
          <cell r="N6491"/>
          <cell r="O6491"/>
          <cell r="P6491"/>
          <cell r="Q6491"/>
          <cell r="R6491"/>
          <cell r="S6491"/>
          <cell r="T6491"/>
          <cell r="U6491"/>
          <cell r="V6491"/>
          <cell r="W6491"/>
          <cell r="X6491"/>
          <cell r="Y6491" t="str">
            <v xml:space="preserve"> </v>
          </cell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  <cell r="M6492"/>
          <cell r="N6492"/>
          <cell r="O6492"/>
          <cell r="P6492"/>
          <cell r="Q6492"/>
          <cell r="R6492"/>
          <cell r="S6492"/>
          <cell r="T6492"/>
          <cell r="U6492"/>
          <cell r="V6492"/>
          <cell r="W6492"/>
          <cell r="X6492"/>
          <cell r="Y6492" t="str">
            <v xml:space="preserve"> </v>
          </cell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  <cell r="M6493"/>
          <cell r="N6493"/>
          <cell r="O6493"/>
          <cell r="P6493"/>
          <cell r="Q6493"/>
          <cell r="R6493"/>
          <cell r="S6493"/>
          <cell r="T6493"/>
          <cell r="U6493"/>
          <cell r="V6493"/>
          <cell r="W6493"/>
          <cell r="X6493"/>
          <cell r="Y6493" t="str">
            <v xml:space="preserve"> </v>
          </cell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  <cell r="M6494"/>
          <cell r="N6494"/>
          <cell r="O6494"/>
          <cell r="P6494"/>
          <cell r="Q6494"/>
          <cell r="R6494"/>
          <cell r="S6494"/>
          <cell r="T6494"/>
          <cell r="U6494"/>
          <cell r="V6494"/>
          <cell r="W6494"/>
          <cell r="X6494"/>
          <cell r="Y6494" t="str">
            <v xml:space="preserve"> </v>
          </cell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  <cell r="M6495"/>
          <cell r="N6495"/>
          <cell r="O6495"/>
          <cell r="P6495"/>
          <cell r="Q6495"/>
          <cell r="R6495"/>
          <cell r="S6495"/>
          <cell r="T6495"/>
          <cell r="U6495"/>
          <cell r="V6495"/>
          <cell r="W6495"/>
          <cell r="X6495"/>
          <cell r="Y6495" t="str">
            <v xml:space="preserve"> </v>
          </cell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  <cell r="M6496"/>
          <cell r="N6496"/>
          <cell r="O6496"/>
          <cell r="P6496"/>
          <cell r="Q6496"/>
          <cell r="R6496"/>
          <cell r="S6496"/>
          <cell r="T6496"/>
          <cell r="U6496"/>
          <cell r="V6496"/>
          <cell r="W6496"/>
          <cell r="X6496"/>
          <cell r="Y6496" t="str">
            <v xml:space="preserve"> </v>
          </cell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  <cell r="M6497"/>
          <cell r="N6497"/>
          <cell r="O6497"/>
          <cell r="P6497"/>
          <cell r="Q6497"/>
          <cell r="R6497"/>
          <cell r="S6497"/>
          <cell r="T6497"/>
          <cell r="U6497"/>
          <cell r="V6497"/>
          <cell r="W6497"/>
          <cell r="X6497"/>
          <cell r="Y6497" t="str">
            <v xml:space="preserve"> </v>
          </cell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  <cell r="M6498"/>
          <cell r="N6498"/>
          <cell r="O6498"/>
          <cell r="P6498"/>
          <cell r="Q6498"/>
          <cell r="R6498"/>
          <cell r="S6498"/>
          <cell r="T6498"/>
          <cell r="U6498"/>
          <cell r="V6498"/>
          <cell r="W6498"/>
          <cell r="X6498"/>
          <cell r="Y6498" t="str">
            <v xml:space="preserve"> </v>
          </cell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  <cell r="M6499"/>
          <cell r="N6499"/>
          <cell r="O6499"/>
          <cell r="P6499"/>
          <cell r="Q6499"/>
          <cell r="R6499"/>
          <cell r="S6499"/>
          <cell r="T6499"/>
          <cell r="U6499"/>
          <cell r="V6499"/>
          <cell r="W6499"/>
          <cell r="X6499"/>
          <cell r="Y6499" t="str">
            <v xml:space="preserve"> </v>
          </cell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  <cell r="M6500"/>
          <cell r="N6500"/>
          <cell r="O6500"/>
          <cell r="P6500"/>
          <cell r="Q6500"/>
          <cell r="R6500"/>
          <cell r="S6500"/>
          <cell r="T6500"/>
          <cell r="U6500"/>
          <cell r="V6500"/>
          <cell r="W6500"/>
          <cell r="X6500"/>
          <cell r="Y6500" t="str">
            <v xml:space="preserve"> </v>
          </cell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  <cell r="M6501"/>
          <cell r="N6501"/>
          <cell r="O6501"/>
          <cell r="P6501"/>
          <cell r="Q6501"/>
          <cell r="R6501"/>
          <cell r="S6501"/>
          <cell r="T6501"/>
          <cell r="U6501"/>
          <cell r="V6501"/>
          <cell r="W6501"/>
          <cell r="X6501"/>
          <cell r="Y6501" t="str">
            <v xml:space="preserve"> </v>
          </cell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  <cell r="M6502"/>
          <cell r="N6502"/>
          <cell r="O6502"/>
          <cell r="P6502"/>
          <cell r="Q6502"/>
          <cell r="R6502"/>
          <cell r="S6502"/>
          <cell r="T6502"/>
          <cell r="U6502"/>
          <cell r="V6502"/>
          <cell r="W6502"/>
          <cell r="X6502"/>
          <cell r="Y6502" t="str">
            <v xml:space="preserve"> </v>
          </cell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  <cell r="M6503"/>
          <cell r="N6503"/>
          <cell r="O6503"/>
          <cell r="P6503"/>
          <cell r="Q6503"/>
          <cell r="R6503"/>
          <cell r="S6503"/>
          <cell r="T6503"/>
          <cell r="U6503"/>
          <cell r="V6503"/>
          <cell r="W6503"/>
          <cell r="X6503"/>
          <cell r="Y6503" t="str">
            <v xml:space="preserve"> </v>
          </cell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  <cell r="M6504"/>
          <cell r="N6504"/>
          <cell r="O6504"/>
          <cell r="P6504"/>
          <cell r="Q6504"/>
          <cell r="R6504"/>
          <cell r="S6504"/>
          <cell r="T6504"/>
          <cell r="U6504"/>
          <cell r="V6504"/>
          <cell r="W6504"/>
          <cell r="X6504"/>
          <cell r="Y6504" t="str">
            <v xml:space="preserve"> </v>
          </cell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  <cell r="M6505"/>
          <cell r="N6505"/>
          <cell r="O6505"/>
          <cell r="P6505"/>
          <cell r="Q6505"/>
          <cell r="R6505"/>
          <cell r="S6505"/>
          <cell r="T6505"/>
          <cell r="U6505"/>
          <cell r="V6505"/>
          <cell r="W6505"/>
          <cell r="X6505"/>
          <cell r="Y6505" t="str">
            <v xml:space="preserve"> </v>
          </cell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  <cell r="M6506"/>
          <cell r="N6506"/>
          <cell r="O6506"/>
          <cell r="P6506"/>
          <cell r="Q6506"/>
          <cell r="R6506"/>
          <cell r="S6506"/>
          <cell r="T6506"/>
          <cell r="U6506"/>
          <cell r="V6506"/>
          <cell r="W6506"/>
          <cell r="X6506"/>
          <cell r="Y6506" t="str">
            <v xml:space="preserve"> </v>
          </cell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  <cell r="M6507"/>
          <cell r="N6507"/>
          <cell r="O6507"/>
          <cell r="P6507"/>
          <cell r="Q6507"/>
          <cell r="R6507"/>
          <cell r="S6507"/>
          <cell r="T6507"/>
          <cell r="U6507"/>
          <cell r="V6507"/>
          <cell r="W6507"/>
          <cell r="X6507"/>
          <cell r="Y6507" t="str">
            <v xml:space="preserve"> </v>
          </cell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  <cell r="M6508"/>
          <cell r="N6508"/>
          <cell r="O6508"/>
          <cell r="P6508"/>
          <cell r="Q6508"/>
          <cell r="R6508"/>
          <cell r="S6508"/>
          <cell r="T6508"/>
          <cell r="U6508"/>
          <cell r="V6508"/>
          <cell r="W6508"/>
          <cell r="X6508"/>
          <cell r="Y6508" t="str">
            <v xml:space="preserve"> </v>
          </cell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  <cell r="M6509"/>
          <cell r="N6509"/>
          <cell r="O6509"/>
          <cell r="P6509"/>
          <cell r="Q6509"/>
          <cell r="R6509"/>
          <cell r="S6509"/>
          <cell r="T6509"/>
          <cell r="U6509"/>
          <cell r="V6509"/>
          <cell r="W6509"/>
          <cell r="X6509"/>
          <cell r="Y6509" t="str">
            <v xml:space="preserve"> </v>
          </cell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  <cell r="M6510"/>
          <cell r="N6510"/>
          <cell r="O6510"/>
          <cell r="P6510"/>
          <cell r="Q6510"/>
          <cell r="R6510"/>
          <cell r="S6510"/>
          <cell r="T6510"/>
          <cell r="U6510"/>
          <cell r="V6510"/>
          <cell r="W6510"/>
          <cell r="X6510"/>
          <cell r="Y6510" t="str">
            <v xml:space="preserve"> </v>
          </cell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  <cell r="M6511"/>
          <cell r="N6511"/>
          <cell r="O6511"/>
          <cell r="P6511"/>
          <cell r="Q6511"/>
          <cell r="R6511"/>
          <cell r="S6511"/>
          <cell r="T6511"/>
          <cell r="U6511"/>
          <cell r="V6511"/>
          <cell r="W6511"/>
          <cell r="X6511"/>
          <cell r="Y6511" t="str">
            <v xml:space="preserve"> </v>
          </cell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  <cell r="M6512"/>
          <cell r="N6512"/>
          <cell r="O6512"/>
          <cell r="P6512"/>
          <cell r="Q6512"/>
          <cell r="R6512"/>
          <cell r="S6512"/>
          <cell r="T6512"/>
          <cell r="U6512"/>
          <cell r="V6512"/>
          <cell r="W6512"/>
          <cell r="X6512"/>
          <cell r="Y6512" t="str">
            <v xml:space="preserve"> </v>
          </cell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  <cell r="M6513"/>
          <cell r="N6513"/>
          <cell r="O6513"/>
          <cell r="P6513"/>
          <cell r="Q6513"/>
          <cell r="R6513"/>
          <cell r="S6513"/>
          <cell r="T6513"/>
          <cell r="U6513"/>
          <cell r="V6513"/>
          <cell r="W6513"/>
          <cell r="X6513"/>
          <cell r="Y6513" t="str">
            <v xml:space="preserve"> </v>
          </cell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  <cell r="M6514"/>
          <cell r="N6514"/>
          <cell r="O6514"/>
          <cell r="P6514"/>
          <cell r="Q6514"/>
          <cell r="R6514"/>
          <cell r="S6514"/>
          <cell r="T6514"/>
          <cell r="U6514"/>
          <cell r="V6514"/>
          <cell r="W6514"/>
          <cell r="X6514"/>
          <cell r="Y6514" t="str">
            <v xml:space="preserve"> </v>
          </cell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  <cell r="M6515"/>
          <cell r="N6515"/>
          <cell r="O6515"/>
          <cell r="P6515"/>
          <cell r="Q6515"/>
          <cell r="R6515"/>
          <cell r="S6515"/>
          <cell r="T6515"/>
          <cell r="U6515"/>
          <cell r="V6515"/>
          <cell r="W6515"/>
          <cell r="X6515"/>
          <cell r="Y6515" t="str">
            <v xml:space="preserve"> </v>
          </cell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  <cell r="M6516"/>
          <cell r="N6516"/>
          <cell r="O6516"/>
          <cell r="P6516"/>
          <cell r="Q6516"/>
          <cell r="R6516"/>
          <cell r="S6516"/>
          <cell r="T6516"/>
          <cell r="U6516"/>
          <cell r="V6516"/>
          <cell r="W6516"/>
          <cell r="X6516"/>
          <cell r="Y6516" t="str">
            <v xml:space="preserve"> </v>
          </cell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  <cell r="M6517"/>
          <cell r="N6517"/>
          <cell r="O6517"/>
          <cell r="P6517"/>
          <cell r="Q6517"/>
          <cell r="R6517"/>
          <cell r="S6517"/>
          <cell r="T6517"/>
          <cell r="U6517"/>
          <cell r="V6517"/>
          <cell r="W6517"/>
          <cell r="X6517"/>
          <cell r="Y6517" t="str">
            <v xml:space="preserve"> </v>
          </cell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  <cell r="M6518"/>
          <cell r="N6518"/>
          <cell r="O6518"/>
          <cell r="P6518"/>
          <cell r="Q6518"/>
          <cell r="R6518"/>
          <cell r="S6518"/>
          <cell r="T6518"/>
          <cell r="U6518"/>
          <cell r="V6518"/>
          <cell r="W6518"/>
          <cell r="X6518"/>
          <cell r="Y6518" t="str">
            <v xml:space="preserve"> </v>
          </cell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  <cell r="M6519"/>
          <cell r="N6519"/>
          <cell r="O6519"/>
          <cell r="P6519"/>
          <cell r="Q6519"/>
          <cell r="R6519"/>
          <cell r="S6519"/>
          <cell r="T6519"/>
          <cell r="U6519"/>
          <cell r="V6519"/>
          <cell r="W6519"/>
          <cell r="X6519"/>
          <cell r="Y6519" t="str">
            <v xml:space="preserve"> </v>
          </cell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  <cell r="M6520"/>
          <cell r="N6520"/>
          <cell r="O6520"/>
          <cell r="P6520"/>
          <cell r="Q6520"/>
          <cell r="R6520"/>
          <cell r="S6520"/>
          <cell r="T6520"/>
          <cell r="U6520"/>
          <cell r="V6520"/>
          <cell r="W6520"/>
          <cell r="X6520"/>
          <cell r="Y6520" t="str">
            <v xml:space="preserve"> </v>
          </cell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  <cell r="M6521"/>
          <cell r="N6521"/>
          <cell r="O6521"/>
          <cell r="P6521"/>
          <cell r="Q6521"/>
          <cell r="R6521"/>
          <cell r="S6521"/>
          <cell r="T6521"/>
          <cell r="U6521"/>
          <cell r="V6521"/>
          <cell r="W6521"/>
          <cell r="X6521"/>
          <cell r="Y6521" t="str">
            <v xml:space="preserve"> </v>
          </cell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  <cell r="M6522"/>
          <cell r="N6522"/>
          <cell r="O6522"/>
          <cell r="P6522"/>
          <cell r="Q6522"/>
          <cell r="R6522"/>
          <cell r="S6522"/>
          <cell r="T6522"/>
          <cell r="U6522"/>
          <cell r="V6522"/>
          <cell r="W6522"/>
          <cell r="X6522"/>
          <cell r="Y6522" t="str">
            <v xml:space="preserve"> </v>
          </cell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  <cell r="M6523"/>
          <cell r="N6523"/>
          <cell r="O6523"/>
          <cell r="P6523"/>
          <cell r="Q6523"/>
          <cell r="R6523"/>
          <cell r="S6523"/>
          <cell r="T6523"/>
          <cell r="U6523"/>
          <cell r="V6523"/>
          <cell r="W6523"/>
          <cell r="X6523"/>
          <cell r="Y6523" t="str">
            <v xml:space="preserve"> </v>
          </cell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  <cell r="M6524"/>
          <cell r="N6524"/>
          <cell r="O6524"/>
          <cell r="P6524"/>
          <cell r="Q6524"/>
          <cell r="R6524"/>
          <cell r="S6524"/>
          <cell r="T6524"/>
          <cell r="U6524"/>
          <cell r="V6524"/>
          <cell r="W6524"/>
          <cell r="X6524"/>
          <cell r="Y6524" t="str">
            <v xml:space="preserve"> </v>
          </cell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  <cell r="M6525"/>
          <cell r="N6525"/>
          <cell r="O6525"/>
          <cell r="P6525"/>
          <cell r="Q6525"/>
          <cell r="R6525"/>
          <cell r="S6525"/>
          <cell r="T6525"/>
          <cell r="U6525"/>
          <cell r="V6525"/>
          <cell r="W6525"/>
          <cell r="X6525"/>
          <cell r="Y6525" t="str">
            <v xml:space="preserve"> </v>
          </cell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  <cell r="M6526"/>
          <cell r="N6526"/>
          <cell r="O6526"/>
          <cell r="P6526"/>
          <cell r="Q6526"/>
          <cell r="R6526"/>
          <cell r="S6526"/>
          <cell r="T6526"/>
          <cell r="U6526"/>
          <cell r="V6526"/>
          <cell r="W6526"/>
          <cell r="X6526"/>
          <cell r="Y6526" t="str">
            <v xml:space="preserve"> </v>
          </cell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  <cell r="M6527"/>
          <cell r="N6527"/>
          <cell r="O6527"/>
          <cell r="P6527"/>
          <cell r="Q6527"/>
          <cell r="R6527"/>
          <cell r="S6527"/>
          <cell r="T6527"/>
          <cell r="U6527"/>
          <cell r="V6527"/>
          <cell r="W6527"/>
          <cell r="X6527"/>
          <cell r="Y6527" t="str">
            <v xml:space="preserve"> </v>
          </cell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  <cell r="M6528"/>
          <cell r="N6528"/>
          <cell r="O6528"/>
          <cell r="P6528"/>
          <cell r="Q6528"/>
          <cell r="R6528"/>
          <cell r="S6528"/>
          <cell r="T6528"/>
          <cell r="U6528"/>
          <cell r="V6528"/>
          <cell r="W6528"/>
          <cell r="X6528"/>
          <cell r="Y6528" t="str">
            <v xml:space="preserve"> </v>
          </cell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  <cell r="M6529"/>
          <cell r="N6529"/>
          <cell r="O6529"/>
          <cell r="P6529"/>
          <cell r="Q6529"/>
          <cell r="R6529"/>
          <cell r="S6529"/>
          <cell r="T6529"/>
          <cell r="U6529"/>
          <cell r="V6529"/>
          <cell r="W6529"/>
          <cell r="X6529"/>
          <cell r="Y6529" t="str">
            <v xml:space="preserve"> </v>
          </cell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  <cell r="M6530"/>
          <cell r="N6530"/>
          <cell r="O6530"/>
          <cell r="P6530"/>
          <cell r="Q6530"/>
          <cell r="R6530"/>
          <cell r="S6530"/>
          <cell r="T6530"/>
          <cell r="U6530"/>
          <cell r="V6530"/>
          <cell r="W6530"/>
          <cell r="X6530"/>
          <cell r="Y6530" t="str">
            <v xml:space="preserve"> </v>
          </cell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  <cell r="M6531"/>
          <cell r="N6531"/>
          <cell r="O6531"/>
          <cell r="P6531"/>
          <cell r="Q6531"/>
          <cell r="R6531"/>
          <cell r="S6531"/>
          <cell r="T6531"/>
          <cell r="U6531"/>
          <cell r="V6531"/>
          <cell r="W6531"/>
          <cell r="X6531"/>
          <cell r="Y6531" t="str">
            <v xml:space="preserve"> </v>
          </cell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  <cell r="M6532"/>
          <cell r="N6532"/>
          <cell r="O6532"/>
          <cell r="P6532"/>
          <cell r="Q6532"/>
          <cell r="R6532"/>
          <cell r="S6532"/>
          <cell r="T6532"/>
          <cell r="U6532"/>
          <cell r="V6532"/>
          <cell r="W6532"/>
          <cell r="X6532"/>
          <cell r="Y6532" t="str">
            <v xml:space="preserve"> </v>
          </cell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  <cell r="M6533"/>
          <cell r="N6533"/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 t="str">
            <v xml:space="preserve"> </v>
          </cell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  <cell r="M6534"/>
          <cell r="N6534"/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 t="str">
            <v xml:space="preserve"> </v>
          </cell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  <cell r="M6535"/>
          <cell r="N6535"/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 t="str">
            <v xml:space="preserve"> </v>
          </cell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  <cell r="M6536"/>
          <cell r="N6536"/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 t="str">
            <v xml:space="preserve"> </v>
          </cell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  <cell r="M6537"/>
          <cell r="N6537"/>
          <cell r="O6537"/>
          <cell r="P6537"/>
          <cell r="Q6537"/>
          <cell r="R6537"/>
          <cell r="S6537"/>
          <cell r="T6537"/>
          <cell r="U6537"/>
          <cell r="V6537"/>
          <cell r="W6537"/>
          <cell r="X6537"/>
          <cell r="Y6537" t="str">
            <v xml:space="preserve"> </v>
          </cell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  <cell r="M6538"/>
          <cell r="N6538"/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 t="str">
            <v xml:space="preserve"> </v>
          </cell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  <cell r="M6539"/>
          <cell r="N6539"/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 t="str">
            <v xml:space="preserve"> </v>
          </cell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  <cell r="M6540"/>
          <cell r="N6540"/>
          <cell r="O6540"/>
          <cell r="P6540"/>
          <cell r="Q6540"/>
          <cell r="R6540"/>
          <cell r="S6540"/>
          <cell r="T6540"/>
          <cell r="U6540"/>
          <cell r="V6540"/>
          <cell r="W6540"/>
          <cell r="X6540"/>
          <cell r="Y6540" t="str">
            <v xml:space="preserve"> </v>
          </cell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  <cell r="M6541"/>
          <cell r="N6541"/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 t="str">
            <v xml:space="preserve"> </v>
          </cell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  <cell r="M6542"/>
          <cell r="N6542"/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 t="str">
            <v xml:space="preserve"> </v>
          </cell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  <cell r="M6543"/>
          <cell r="N6543"/>
          <cell r="O6543"/>
          <cell r="P6543"/>
          <cell r="Q6543"/>
          <cell r="R6543"/>
          <cell r="S6543"/>
          <cell r="T6543"/>
          <cell r="U6543"/>
          <cell r="V6543"/>
          <cell r="W6543"/>
          <cell r="X6543"/>
          <cell r="Y6543" t="str">
            <v xml:space="preserve"> </v>
          </cell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  <cell r="M6544"/>
          <cell r="N6544"/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 t="str">
            <v xml:space="preserve"> </v>
          </cell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  <cell r="M6545"/>
          <cell r="N6545"/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 t="str">
            <v xml:space="preserve"> </v>
          </cell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  <cell r="M6546"/>
          <cell r="N6546"/>
          <cell r="O6546"/>
          <cell r="P6546"/>
          <cell r="Q6546"/>
          <cell r="R6546"/>
          <cell r="S6546"/>
          <cell r="T6546"/>
          <cell r="U6546"/>
          <cell r="V6546"/>
          <cell r="W6546"/>
          <cell r="X6546"/>
          <cell r="Y6546" t="str">
            <v xml:space="preserve"> </v>
          </cell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  <cell r="M6547"/>
          <cell r="N6547"/>
          <cell r="O6547"/>
          <cell r="P6547"/>
          <cell r="Q6547"/>
          <cell r="R6547"/>
          <cell r="S6547"/>
          <cell r="T6547"/>
          <cell r="U6547"/>
          <cell r="V6547"/>
          <cell r="W6547"/>
          <cell r="X6547"/>
          <cell r="Y6547" t="str">
            <v xml:space="preserve"> </v>
          </cell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  <cell r="M6548"/>
          <cell r="N6548"/>
          <cell r="O6548"/>
          <cell r="P6548"/>
          <cell r="Q6548"/>
          <cell r="R6548"/>
          <cell r="S6548"/>
          <cell r="T6548"/>
          <cell r="U6548"/>
          <cell r="V6548"/>
          <cell r="W6548"/>
          <cell r="X6548"/>
          <cell r="Y6548" t="str">
            <v xml:space="preserve"> </v>
          </cell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  <cell r="M6549"/>
          <cell r="N6549"/>
          <cell r="O6549"/>
          <cell r="P6549"/>
          <cell r="Q6549"/>
          <cell r="R6549"/>
          <cell r="S6549"/>
          <cell r="T6549"/>
          <cell r="U6549"/>
          <cell r="V6549"/>
          <cell r="W6549"/>
          <cell r="X6549"/>
          <cell r="Y6549" t="str">
            <v xml:space="preserve"> </v>
          </cell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  <cell r="M6550"/>
          <cell r="N6550"/>
          <cell r="O6550"/>
          <cell r="P6550"/>
          <cell r="Q6550"/>
          <cell r="R6550"/>
          <cell r="S6550"/>
          <cell r="T6550"/>
          <cell r="U6550"/>
          <cell r="V6550"/>
          <cell r="W6550"/>
          <cell r="X6550"/>
          <cell r="Y6550" t="str">
            <v xml:space="preserve"> </v>
          </cell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  <cell r="M6551"/>
          <cell r="N6551"/>
          <cell r="O6551"/>
          <cell r="P6551"/>
          <cell r="Q6551"/>
          <cell r="R6551"/>
          <cell r="S6551"/>
          <cell r="T6551"/>
          <cell r="U6551"/>
          <cell r="V6551"/>
          <cell r="W6551"/>
          <cell r="X6551"/>
          <cell r="Y6551" t="str">
            <v xml:space="preserve"> </v>
          </cell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  <cell r="M6552"/>
          <cell r="N6552"/>
          <cell r="O6552"/>
          <cell r="P6552"/>
          <cell r="Q6552"/>
          <cell r="R6552"/>
          <cell r="S6552"/>
          <cell r="T6552"/>
          <cell r="U6552"/>
          <cell r="V6552"/>
          <cell r="W6552"/>
          <cell r="X6552"/>
          <cell r="Y6552" t="str">
            <v xml:space="preserve"> </v>
          </cell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  <cell r="M6553"/>
          <cell r="N6553"/>
          <cell r="O6553"/>
          <cell r="P6553"/>
          <cell r="Q6553"/>
          <cell r="R6553"/>
          <cell r="S6553"/>
          <cell r="T6553"/>
          <cell r="U6553"/>
          <cell r="V6553"/>
          <cell r="W6553"/>
          <cell r="X6553"/>
          <cell r="Y6553" t="str">
            <v xml:space="preserve"> </v>
          </cell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  <cell r="M6554"/>
          <cell r="N6554"/>
          <cell r="O6554"/>
          <cell r="P6554"/>
          <cell r="Q6554"/>
          <cell r="R6554"/>
          <cell r="S6554"/>
          <cell r="T6554"/>
          <cell r="U6554"/>
          <cell r="V6554"/>
          <cell r="W6554"/>
          <cell r="X6554"/>
          <cell r="Y6554" t="str">
            <v xml:space="preserve"> </v>
          </cell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  <cell r="M6555"/>
          <cell r="N6555"/>
          <cell r="O6555"/>
          <cell r="P6555"/>
          <cell r="Q6555"/>
          <cell r="R6555"/>
          <cell r="S6555"/>
          <cell r="T6555"/>
          <cell r="U6555"/>
          <cell r="V6555"/>
          <cell r="W6555"/>
          <cell r="X6555"/>
          <cell r="Y6555" t="str">
            <v xml:space="preserve"> </v>
          </cell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  <cell r="M6556"/>
          <cell r="N6556"/>
          <cell r="O6556"/>
          <cell r="P6556"/>
          <cell r="Q6556"/>
          <cell r="R6556"/>
          <cell r="S6556"/>
          <cell r="T6556"/>
          <cell r="U6556"/>
          <cell r="V6556"/>
          <cell r="W6556"/>
          <cell r="X6556"/>
          <cell r="Y6556" t="str">
            <v xml:space="preserve"> </v>
          </cell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  <cell r="U6557"/>
          <cell r="V6557"/>
          <cell r="W6557"/>
          <cell r="X6557"/>
          <cell r="Y6557" t="str">
            <v xml:space="preserve"> </v>
          </cell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  <cell r="M6558"/>
          <cell r="N6558"/>
          <cell r="O6558"/>
          <cell r="P6558"/>
          <cell r="Q6558"/>
          <cell r="R6558"/>
          <cell r="S6558"/>
          <cell r="T6558"/>
          <cell r="U6558"/>
          <cell r="V6558"/>
          <cell r="W6558"/>
          <cell r="X6558"/>
          <cell r="Y6558" t="str">
            <v xml:space="preserve"> </v>
          </cell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  <cell r="M6559"/>
          <cell r="N6559"/>
          <cell r="O6559"/>
          <cell r="P6559"/>
          <cell r="Q6559"/>
          <cell r="R6559"/>
          <cell r="S6559"/>
          <cell r="T6559"/>
          <cell r="U6559"/>
          <cell r="V6559"/>
          <cell r="W6559"/>
          <cell r="X6559"/>
          <cell r="Y6559" t="str">
            <v xml:space="preserve"> </v>
          </cell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  <cell r="M6560"/>
          <cell r="N6560"/>
          <cell r="O6560"/>
          <cell r="P6560"/>
          <cell r="Q6560"/>
          <cell r="R6560"/>
          <cell r="S6560"/>
          <cell r="T6560"/>
          <cell r="U6560"/>
          <cell r="V6560"/>
          <cell r="W6560"/>
          <cell r="X6560"/>
          <cell r="Y6560" t="str">
            <v xml:space="preserve"> </v>
          </cell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  <cell r="M6561"/>
          <cell r="N6561"/>
          <cell r="O6561"/>
          <cell r="P6561"/>
          <cell r="Q6561"/>
          <cell r="R6561"/>
          <cell r="S6561"/>
          <cell r="T6561"/>
          <cell r="U6561"/>
          <cell r="V6561"/>
          <cell r="W6561"/>
          <cell r="X6561"/>
          <cell r="Y6561" t="str">
            <v xml:space="preserve"> </v>
          </cell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  <cell r="M6562"/>
          <cell r="N6562"/>
          <cell r="O6562"/>
          <cell r="P6562"/>
          <cell r="Q6562"/>
          <cell r="R6562"/>
          <cell r="S6562"/>
          <cell r="T6562"/>
          <cell r="U6562"/>
          <cell r="V6562"/>
          <cell r="W6562"/>
          <cell r="X6562"/>
          <cell r="Y6562" t="str">
            <v xml:space="preserve"> </v>
          </cell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  <cell r="M6563"/>
          <cell r="N6563"/>
          <cell r="O6563"/>
          <cell r="P6563"/>
          <cell r="Q6563"/>
          <cell r="R6563"/>
          <cell r="S6563"/>
          <cell r="T6563"/>
          <cell r="U6563"/>
          <cell r="V6563"/>
          <cell r="W6563"/>
          <cell r="X6563"/>
          <cell r="Y6563" t="str">
            <v xml:space="preserve"> </v>
          </cell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  <cell r="M6564"/>
          <cell r="N6564"/>
          <cell r="O6564"/>
          <cell r="P6564"/>
          <cell r="Q6564"/>
          <cell r="R6564"/>
          <cell r="S6564"/>
          <cell r="T6564"/>
          <cell r="U6564"/>
          <cell r="V6564"/>
          <cell r="W6564"/>
          <cell r="X6564"/>
          <cell r="Y6564" t="str">
            <v xml:space="preserve"> </v>
          </cell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  <cell r="M6565"/>
          <cell r="N6565"/>
          <cell r="O6565"/>
          <cell r="P6565"/>
          <cell r="Q6565"/>
          <cell r="R6565"/>
          <cell r="S6565"/>
          <cell r="T6565"/>
          <cell r="U6565"/>
          <cell r="V6565"/>
          <cell r="W6565"/>
          <cell r="X6565"/>
          <cell r="Y6565" t="str">
            <v xml:space="preserve"> </v>
          </cell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  <cell r="M6566"/>
          <cell r="N6566"/>
          <cell r="O6566"/>
          <cell r="P6566"/>
          <cell r="Q6566"/>
          <cell r="R6566"/>
          <cell r="S6566"/>
          <cell r="T6566"/>
          <cell r="U6566"/>
          <cell r="V6566"/>
          <cell r="W6566"/>
          <cell r="X6566"/>
          <cell r="Y6566" t="str">
            <v xml:space="preserve"> </v>
          </cell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  <cell r="M6567"/>
          <cell r="N6567"/>
          <cell r="O6567"/>
          <cell r="P6567"/>
          <cell r="Q6567"/>
          <cell r="R6567"/>
          <cell r="S6567"/>
          <cell r="T6567"/>
          <cell r="U6567"/>
          <cell r="V6567"/>
          <cell r="W6567"/>
          <cell r="X6567"/>
          <cell r="Y6567" t="str">
            <v xml:space="preserve"> </v>
          </cell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  <cell r="M6568"/>
          <cell r="N6568"/>
          <cell r="O6568"/>
          <cell r="P6568"/>
          <cell r="Q6568"/>
          <cell r="R6568"/>
          <cell r="S6568"/>
          <cell r="T6568"/>
          <cell r="U6568"/>
          <cell r="V6568"/>
          <cell r="W6568"/>
          <cell r="X6568"/>
          <cell r="Y6568" t="str">
            <v xml:space="preserve"> </v>
          </cell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  <cell r="M6569"/>
          <cell r="N6569"/>
          <cell r="O6569"/>
          <cell r="P6569"/>
          <cell r="Q6569"/>
          <cell r="R6569"/>
          <cell r="S6569"/>
          <cell r="T6569"/>
          <cell r="U6569"/>
          <cell r="V6569"/>
          <cell r="W6569"/>
          <cell r="X6569"/>
          <cell r="Y6569" t="str">
            <v xml:space="preserve"> </v>
          </cell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  <cell r="M6570"/>
          <cell r="N6570"/>
          <cell r="O6570"/>
          <cell r="P6570"/>
          <cell r="Q6570"/>
          <cell r="R6570"/>
          <cell r="S6570"/>
          <cell r="T6570"/>
          <cell r="U6570"/>
          <cell r="V6570"/>
          <cell r="W6570"/>
          <cell r="X6570"/>
          <cell r="Y6570" t="str">
            <v xml:space="preserve"> </v>
          </cell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  <cell r="M6571"/>
          <cell r="N6571"/>
          <cell r="O6571"/>
          <cell r="P6571"/>
          <cell r="Q6571"/>
          <cell r="R6571"/>
          <cell r="S6571"/>
          <cell r="T6571"/>
          <cell r="U6571"/>
          <cell r="V6571"/>
          <cell r="W6571"/>
          <cell r="X6571"/>
          <cell r="Y6571" t="str">
            <v xml:space="preserve"> </v>
          </cell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  <cell r="M6572"/>
          <cell r="N6572"/>
          <cell r="O6572"/>
          <cell r="P6572"/>
          <cell r="Q6572"/>
          <cell r="R6572"/>
          <cell r="S6572"/>
          <cell r="T6572"/>
          <cell r="U6572"/>
          <cell r="V6572"/>
          <cell r="W6572"/>
          <cell r="X6572"/>
          <cell r="Y6572" t="str">
            <v xml:space="preserve"> </v>
          </cell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  <cell r="M6573"/>
          <cell r="N6573"/>
          <cell r="O6573"/>
          <cell r="P6573"/>
          <cell r="Q6573"/>
          <cell r="R6573"/>
          <cell r="S6573"/>
          <cell r="T6573"/>
          <cell r="U6573"/>
          <cell r="V6573"/>
          <cell r="W6573"/>
          <cell r="X6573"/>
          <cell r="Y6573" t="str">
            <v xml:space="preserve"> </v>
          </cell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  <cell r="M6574"/>
          <cell r="N6574"/>
          <cell r="O6574"/>
          <cell r="P6574"/>
          <cell r="Q6574"/>
          <cell r="R6574"/>
          <cell r="S6574"/>
          <cell r="T6574"/>
          <cell r="U6574"/>
          <cell r="V6574"/>
          <cell r="W6574"/>
          <cell r="X6574"/>
          <cell r="Y6574" t="str">
            <v xml:space="preserve"> </v>
          </cell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  <cell r="M6575"/>
          <cell r="N6575"/>
          <cell r="O6575"/>
          <cell r="P6575"/>
          <cell r="Q6575"/>
          <cell r="R6575"/>
          <cell r="S6575"/>
          <cell r="T6575"/>
          <cell r="U6575"/>
          <cell r="V6575"/>
          <cell r="W6575"/>
          <cell r="X6575"/>
          <cell r="Y6575" t="str">
            <v xml:space="preserve"> </v>
          </cell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  <cell r="M6576"/>
          <cell r="N6576"/>
          <cell r="O6576"/>
          <cell r="P6576"/>
          <cell r="Q6576"/>
          <cell r="R6576"/>
          <cell r="S6576"/>
          <cell r="T6576"/>
          <cell r="U6576"/>
          <cell r="V6576"/>
          <cell r="W6576"/>
          <cell r="X6576"/>
          <cell r="Y6576" t="str">
            <v xml:space="preserve"> </v>
          </cell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  <cell r="M6577"/>
          <cell r="N6577"/>
          <cell r="O6577"/>
          <cell r="P6577"/>
          <cell r="Q6577"/>
          <cell r="R6577"/>
          <cell r="S6577"/>
          <cell r="T6577"/>
          <cell r="U6577"/>
          <cell r="V6577"/>
          <cell r="W6577"/>
          <cell r="X6577"/>
          <cell r="Y6577" t="str">
            <v xml:space="preserve"> </v>
          </cell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  <cell r="M6578"/>
          <cell r="N6578"/>
          <cell r="O6578"/>
          <cell r="P6578"/>
          <cell r="Q6578"/>
          <cell r="R6578"/>
          <cell r="S6578"/>
          <cell r="T6578"/>
          <cell r="U6578"/>
          <cell r="V6578"/>
          <cell r="W6578"/>
          <cell r="X6578"/>
          <cell r="Y6578" t="str">
            <v xml:space="preserve"> </v>
          </cell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  <cell r="M6579"/>
          <cell r="N6579"/>
          <cell r="O6579"/>
          <cell r="P6579"/>
          <cell r="Q6579"/>
          <cell r="R6579"/>
          <cell r="S6579"/>
          <cell r="T6579"/>
          <cell r="U6579"/>
          <cell r="V6579"/>
          <cell r="W6579"/>
          <cell r="X6579"/>
          <cell r="Y6579" t="str">
            <v xml:space="preserve"> </v>
          </cell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  <cell r="M6580"/>
          <cell r="N6580"/>
          <cell r="O6580"/>
          <cell r="P6580"/>
          <cell r="Q6580"/>
          <cell r="R6580"/>
          <cell r="S6580"/>
          <cell r="T6580"/>
          <cell r="U6580"/>
          <cell r="V6580"/>
          <cell r="W6580"/>
          <cell r="X6580"/>
          <cell r="Y6580" t="str">
            <v xml:space="preserve"> </v>
          </cell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  <cell r="M6581"/>
          <cell r="N6581"/>
          <cell r="O6581"/>
          <cell r="P6581"/>
          <cell r="Q6581"/>
          <cell r="R6581"/>
          <cell r="S6581"/>
          <cell r="T6581"/>
          <cell r="U6581"/>
          <cell r="V6581"/>
          <cell r="W6581"/>
          <cell r="X6581"/>
          <cell r="Y6581" t="str">
            <v xml:space="preserve"> </v>
          </cell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  <cell r="M6582"/>
          <cell r="N6582"/>
          <cell r="O6582"/>
          <cell r="P6582"/>
          <cell r="Q6582"/>
          <cell r="R6582"/>
          <cell r="S6582"/>
          <cell r="T6582"/>
          <cell r="U6582"/>
          <cell r="V6582"/>
          <cell r="W6582"/>
          <cell r="X6582"/>
          <cell r="Y6582" t="str">
            <v xml:space="preserve"> </v>
          </cell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  <cell r="M6583"/>
          <cell r="N6583"/>
          <cell r="O6583"/>
          <cell r="P6583"/>
          <cell r="Q6583"/>
          <cell r="R6583"/>
          <cell r="S6583"/>
          <cell r="T6583"/>
          <cell r="U6583"/>
          <cell r="V6583"/>
          <cell r="W6583"/>
          <cell r="X6583"/>
          <cell r="Y6583" t="str">
            <v xml:space="preserve"> </v>
          </cell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  <cell r="M6584"/>
          <cell r="N6584"/>
          <cell r="O6584"/>
          <cell r="P6584"/>
          <cell r="Q6584"/>
          <cell r="R6584"/>
          <cell r="S6584"/>
          <cell r="T6584"/>
          <cell r="U6584"/>
          <cell r="V6584"/>
          <cell r="W6584"/>
          <cell r="X6584"/>
          <cell r="Y6584" t="str">
            <v xml:space="preserve"> </v>
          </cell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  <cell r="M6585"/>
          <cell r="N6585"/>
          <cell r="O6585"/>
          <cell r="P6585"/>
          <cell r="Q6585"/>
          <cell r="R6585"/>
          <cell r="S6585"/>
          <cell r="T6585"/>
          <cell r="U6585"/>
          <cell r="V6585"/>
          <cell r="W6585"/>
          <cell r="X6585"/>
          <cell r="Y6585" t="str">
            <v xml:space="preserve"> </v>
          </cell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  <cell r="M6586"/>
          <cell r="N6586"/>
          <cell r="O6586"/>
          <cell r="P6586"/>
          <cell r="Q6586"/>
          <cell r="R6586"/>
          <cell r="S6586"/>
          <cell r="T6586"/>
          <cell r="U6586"/>
          <cell r="V6586"/>
          <cell r="W6586"/>
          <cell r="X6586"/>
          <cell r="Y6586" t="str">
            <v xml:space="preserve"> </v>
          </cell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  <cell r="M6587"/>
          <cell r="N6587"/>
          <cell r="O6587"/>
          <cell r="P6587"/>
          <cell r="Q6587"/>
          <cell r="R6587"/>
          <cell r="S6587"/>
          <cell r="T6587"/>
          <cell r="U6587"/>
          <cell r="V6587"/>
          <cell r="W6587"/>
          <cell r="X6587"/>
          <cell r="Y6587" t="str">
            <v xml:space="preserve"> </v>
          </cell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  <cell r="M6588"/>
          <cell r="N6588"/>
          <cell r="O6588"/>
          <cell r="P6588"/>
          <cell r="Q6588"/>
          <cell r="R6588"/>
          <cell r="S6588"/>
          <cell r="T6588"/>
          <cell r="U6588"/>
          <cell r="V6588"/>
          <cell r="W6588"/>
          <cell r="X6588"/>
          <cell r="Y6588" t="str">
            <v xml:space="preserve"> </v>
          </cell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  <cell r="M6589"/>
          <cell r="N6589"/>
          <cell r="O6589"/>
          <cell r="P6589"/>
          <cell r="Q6589"/>
          <cell r="R6589"/>
          <cell r="S6589"/>
          <cell r="T6589"/>
          <cell r="U6589"/>
          <cell r="V6589"/>
          <cell r="W6589"/>
          <cell r="X6589"/>
          <cell r="Y6589" t="str">
            <v xml:space="preserve"> </v>
          </cell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  <cell r="M6590"/>
          <cell r="N6590"/>
          <cell r="O6590"/>
          <cell r="P6590"/>
          <cell r="Q6590"/>
          <cell r="R6590"/>
          <cell r="S6590"/>
          <cell r="T6590"/>
          <cell r="U6590"/>
          <cell r="V6590"/>
          <cell r="W6590"/>
          <cell r="X6590"/>
          <cell r="Y6590" t="str">
            <v xml:space="preserve"> </v>
          </cell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  <cell r="M6591"/>
          <cell r="N6591"/>
          <cell r="O6591"/>
          <cell r="P6591"/>
          <cell r="Q6591"/>
          <cell r="R6591"/>
          <cell r="S6591"/>
          <cell r="T6591"/>
          <cell r="U6591"/>
          <cell r="V6591"/>
          <cell r="W6591"/>
          <cell r="X6591"/>
          <cell r="Y6591" t="str">
            <v xml:space="preserve"> </v>
          </cell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  <cell r="M6592"/>
          <cell r="N6592"/>
          <cell r="O6592"/>
          <cell r="P6592"/>
          <cell r="Q6592"/>
          <cell r="R6592"/>
          <cell r="S6592"/>
          <cell r="T6592"/>
          <cell r="U6592"/>
          <cell r="V6592"/>
          <cell r="W6592"/>
          <cell r="X6592"/>
          <cell r="Y6592" t="str">
            <v xml:space="preserve"> </v>
          </cell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  <cell r="M6593"/>
          <cell r="N6593"/>
          <cell r="O6593"/>
          <cell r="P6593"/>
          <cell r="Q6593"/>
          <cell r="R6593"/>
          <cell r="S6593"/>
          <cell r="T6593"/>
          <cell r="U6593"/>
          <cell r="V6593"/>
          <cell r="W6593"/>
          <cell r="X6593"/>
          <cell r="Y6593" t="str">
            <v xml:space="preserve"> </v>
          </cell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  <cell r="M6594"/>
          <cell r="N6594"/>
          <cell r="O6594"/>
          <cell r="P6594"/>
          <cell r="Q6594"/>
          <cell r="R6594"/>
          <cell r="S6594"/>
          <cell r="T6594"/>
          <cell r="U6594"/>
          <cell r="V6594"/>
          <cell r="W6594"/>
          <cell r="X6594"/>
          <cell r="Y6594" t="str">
            <v xml:space="preserve"> </v>
          </cell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  <cell r="M6595"/>
          <cell r="N6595"/>
          <cell r="O6595"/>
          <cell r="P6595"/>
          <cell r="Q6595"/>
          <cell r="R6595"/>
          <cell r="S6595"/>
          <cell r="T6595"/>
          <cell r="U6595"/>
          <cell r="V6595"/>
          <cell r="W6595"/>
          <cell r="X6595"/>
          <cell r="Y6595" t="str">
            <v xml:space="preserve"> </v>
          </cell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  <cell r="M6596"/>
          <cell r="N6596"/>
          <cell r="O6596"/>
          <cell r="P6596"/>
          <cell r="Q6596"/>
          <cell r="R6596"/>
          <cell r="S6596"/>
          <cell r="T6596"/>
          <cell r="U6596"/>
          <cell r="V6596"/>
          <cell r="W6596"/>
          <cell r="X6596"/>
          <cell r="Y6596" t="str">
            <v xml:space="preserve"> </v>
          </cell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  <cell r="M6597"/>
          <cell r="N6597"/>
          <cell r="O6597"/>
          <cell r="P6597"/>
          <cell r="Q6597"/>
          <cell r="R6597"/>
          <cell r="S6597"/>
          <cell r="T6597"/>
          <cell r="U6597"/>
          <cell r="V6597"/>
          <cell r="W6597"/>
          <cell r="X6597"/>
          <cell r="Y6597" t="str">
            <v xml:space="preserve"> </v>
          </cell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  <cell r="M6598"/>
          <cell r="N6598"/>
          <cell r="O6598"/>
          <cell r="P6598"/>
          <cell r="Q6598"/>
          <cell r="R6598"/>
          <cell r="S6598"/>
          <cell r="T6598"/>
          <cell r="U6598"/>
          <cell r="V6598"/>
          <cell r="W6598"/>
          <cell r="X6598"/>
          <cell r="Y6598" t="str">
            <v xml:space="preserve"> </v>
          </cell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  <cell r="M6599"/>
          <cell r="N6599"/>
          <cell r="O6599"/>
          <cell r="P6599"/>
          <cell r="Q6599"/>
          <cell r="R6599"/>
          <cell r="S6599"/>
          <cell r="T6599"/>
          <cell r="U6599"/>
          <cell r="V6599"/>
          <cell r="W6599"/>
          <cell r="X6599"/>
          <cell r="Y6599" t="str">
            <v xml:space="preserve"> </v>
          </cell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  <cell r="M6600"/>
          <cell r="N6600"/>
          <cell r="O6600"/>
          <cell r="P6600"/>
          <cell r="Q6600"/>
          <cell r="R6600"/>
          <cell r="S6600"/>
          <cell r="T6600"/>
          <cell r="U6600"/>
          <cell r="V6600"/>
          <cell r="W6600"/>
          <cell r="X6600"/>
          <cell r="Y6600" t="str">
            <v xml:space="preserve"> </v>
          </cell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  <cell r="M6601"/>
          <cell r="N6601"/>
          <cell r="O6601"/>
          <cell r="P6601"/>
          <cell r="Q6601"/>
          <cell r="R6601"/>
          <cell r="S6601"/>
          <cell r="T6601"/>
          <cell r="U6601"/>
          <cell r="V6601"/>
          <cell r="W6601"/>
          <cell r="X6601"/>
          <cell r="Y6601" t="str">
            <v xml:space="preserve"> </v>
          </cell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  <cell r="M6602"/>
          <cell r="N6602"/>
          <cell r="O6602"/>
          <cell r="P6602"/>
          <cell r="Q6602"/>
          <cell r="R6602"/>
          <cell r="S6602"/>
          <cell r="T6602"/>
          <cell r="U6602"/>
          <cell r="V6602"/>
          <cell r="W6602"/>
          <cell r="X6602"/>
          <cell r="Y6602" t="str">
            <v xml:space="preserve"> </v>
          </cell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  <cell r="M6603"/>
          <cell r="N6603"/>
          <cell r="O6603"/>
          <cell r="P6603"/>
          <cell r="Q6603"/>
          <cell r="R6603"/>
          <cell r="S6603"/>
          <cell r="T6603"/>
          <cell r="U6603"/>
          <cell r="V6603"/>
          <cell r="W6603"/>
          <cell r="X6603"/>
          <cell r="Y6603" t="str">
            <v xml:space="preserve"> </v>
          </cell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  <cell r="M6604"/>
          <cell r="N6604"/>
          <cell r="O6604"/>
          <cell r="P6604"/>
          <cell r="Q6604"/>
          <cell r="R6604"/>
          <cell r="S6604"/>
          <cell r="T6604"/>
          <cell r="U6604"/>
          <cell r="V6604"/>
          <cell r="W6604"/>
          <cell r="X6604"/>
          <cell r="Y6604" t="str">
            <v xml:space="preserve"> </v>
          </cell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  <cell r="M6605"/>
          <cell r="N6605"/>
          <cell r="O6605"/>
          <cell r="P6605"/>
          <cell r="Q6605"/>
          <cell r="R6605"/>
          <cell r="S6605"/>
          <cell r="T6605"/>
          <cell r="U6605"/>
          <cell r="V6605"/>
          <cell r="W6605"/>
          <cell r="X6605"/>
          <cell r="Y6605" t="str">
            <v xml:space="preserve"> </v>
          </cell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  <cell r="M6606"/>
          <cell r="N6606"/>
          <cell r="O6606"/>
          <cell r="P6606"/>
          <cell r="Q6606"/>
          <cell r="R6606"/>
          <cell r="S6606"/>
          <cell r="T6606"/>
          <cell r="U6606"/>
          <cell r="V6606"/>
          <cell r="W6606"/>
          <cell r="X6606"/>
          <cell r="Y6606" t="str">
            <v xml:space="preserve"> </v>
          </cell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  <cell r="M6607"/>
          <cell r="N6607"/>
          <cell r="O6607"/>
          <cell r="P6607"/>
          <cell r="Q6607"/>
          <cell r="R6607"/>
          <cell r="S6607"/>
          <cell r="T6607"/>
          <cell r="U6607"/>
          <cell r="V6607"/>
          <cell r="W6607"/>
          <cell r="X6607"/>
          <cell r="Y6607" t="str">
            <v xml:space="preserve"> </v>
          </cell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  <cell r="M6608"/>
          <cell r="N6608"/>
          <cell r="O6608"/>
          <cell r="P6608"/>
          <cell r="Q6608"/>
          <cell r="R6608"/>
          <cell r="S6608"/>
          <cell r="T6608"/>
          <cell r="U6608"/>
          <cell r="V6608"/>
          <cell r="W6608"/>
          <cell r="X6608"/>
          <cell r="Y6608" t="str">
            <v xml:space="preserve"> </v>
          </cell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  <cell r="M6609"/>
          <cell r="N6609"/>
          <cell r="O6609"/>
          <cell r="P6609"/>
          <cell r="Q6609"/>
          <cell r="R6609"/>
          <cell r="S6609"/>
          <cell r="T6609"/>
          <cell r="U6609"/>
          <cell r="V6609"/>
          <cell r="W6609"/>
          <cell r="X6609"/>
          <cell r="Y6609" t="str">
            <v xml:space="preserve"> </v>
          </cell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  <cell r="M6610"/>
          <cell r="N6610"/>
          <cell r="O6610"/>
          <cell r="P6610"/>
          <cell r="Q6610"/>
          <cell r="R6610"/>
          <cell r="S6610"/>
          <cell r="T6610"/>
          <cell r="U6610"/>
          <cell r="V6610"/>
          <cell r="W6610"/>
          <cell r="X6610"/>
          <cell r="Y6610" t="str">
            <v xml:space="preserve"> </v>
          </cell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  <cell r="M6611"/>
          <cell r="N6611"/>
          <cell r="O6611"/>
          <cell r="P6611"/>
          <cell r="Q6611"/>
          <cell r="R6611"/>
          <cell r="S6611"/>
          <cell r="T6611"/>
          <cell r="U6611"/>
          <cell r="V6611"/>
          <cell r="W6611"/>
          <cell r="X6611"/>
          <cell r="Y6611" t="str">
            <v xml:space="preserve"> </v>
          </cell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  <cell r="M6612"/>
          <cell r="N6612"/>
          <cell r="O6612"/>
          <cell r="P6612"/>
          <cell r="Q6612"/>
          <cell r="R6612"/>
          <cell r="S6612"/>
          <cell r="T6612"/>
          <cell r="U6612"/>
          <cell r="V6612"/>
          <cell r="W6612"/>
          <cell r="X6612"/>
          <cell r="Y6612" t="str">
            <v xml:space="preserve"> </v>
          </cell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  <cell r="M6613"/>
          <cell r="N6613"/>
          <cell r="O6613"/>
          <cell r="P6613"/>
          <cell r="Q6613"/>
          <cell r="R6613"/>
          <cell r="S6613"/>
          <cell r="T6613"/>
          <cell r="U6613"/>
          <cell r="V6613"/>
          <cell r="W6613"/>
          <cell r="X6613"/>
          <cell r="Y6613" t="str">
            <v xml:space="preserve"> </v>
          </cell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  <cell r="M6614"/>
          <cell r="N6614"/>
          <cell r="O6614"/>
          <cell r="P6614"/>
          <cell r="Q6614"/>
          <cell r="R6614"/>
          <cell r="S6614"/>
          <cell r="T6614"/>
          <cell r="U6614"/>
          <cell r="V6614"/>
          <cell r="W6614"/>
          <cell r="X6614"/>
          <cell r="Y6614" t="str">
            <v xml:space="preserve"> </v>
          </cell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  <cell r="M6615"/>
          <cell r="N6615"/>
          <cell r="O6615"/>
          <cell r="P6615"/>
          <cell r="Q6615"/>
          <cell r="R6615"/>
          <cell r="S6615"/>
          <cell r="T6615"/>
          <cell r="U6615"/>
          <cell r="V6615"/>
          <cell r="W6615"/>
          <cell r="X6615"/>
          <cell r="Y6615" t="str">
            <v xml:space="preserve"> </v>
          </cell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  <cell r="M6616"/>
          <cell r="N6616"/>
          <cell r="O6616"/>
          <cell r="P6616"/>
          <cell r="Q6616"/>
          <cell r="R6616"/>
          <cell r="S6616"/>
          <cell r="T6616"/>
          <cell r="U6616"/>
          <cell r="V6616"/>
          <cell r="W6616"/>
          <cell r="X6616"/>
          <cell r="Y6616" t="str">
            <v xml:space="preserve"> </v>
          </cell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  <cell r="M6617"/>
          <cell r="N6617"/>
          <cell r="O6617"/>
          <cell r="P6617"/>
          <cell r="Q6617"/>
          <cell r="R6617"/>
          <cell r="S6617"/>
          <cell r="T6617"/>
          <cell r="U6617"/>
          <cell r="V6617"/>
          <cell r="W6617"/>
          <cell r="X6617"/>
          <cell r="Y6617" t="str">
            <v xml:space="preserve"> </v>
          </cell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  <cell r="M6618"/>
          <cell r="N6618"/>
          <cell r="O6618"/>
          <cell r="P6618"/>
          <cell r="Q6618"/>
          <cell r="R6618"/>
          <cell r="S6618"/>
          <cell r="T6618"/>
          <cell r="U6618"/>
          <cell r="V6618"/>
          <cell r="W6618"/>
          <cell r="X6618"/>
          <cell r="Y6618" t="str">
            <v xml:space="preserve"> </v>
          </cell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  <cell r="M6619"/>
          <cell r="N6619"/>
          <cell r="O6619"/>
          <cell r="P6619"/>
          <cell r="Q6619"/>
          <cell r="R6619"/>
          <cell r="S6619"/>
          <cell r="T6619"/>
          <cell r="U6619"/>
          <cell r="V6619"/>
          <cell r="W6619"/>
          <cell r="X6619"/>
          <cell r="Y6619" t="str">
            <v xml:space="preserve"> </v>
          </cell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  <cell r="M6620"/>
          <cell r="N6620"/>
          <cell r="O6620"/>
          <cell r="P6620"/>
          <cell r="Q6620"/>
          <cell r="R6620"/>
          <cell r="S6620"/>
          <cell r="T6620"/>
          <cell r="U6620"/>
          <cell r="V6620"/>
          <cell r="W6620"/>
          <cell r="X6620"/>
          <cell r="Y6620" t="str">
            <v xml:space="preserve"> </v>
          </cell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  <cell r="M6621"/>
          <cell r="N6621"/>
          <cell r="O6621"/>
          <cell r="P6621"/>
          <cell r="Q6621"/>
          <cell r="R6621"/>
          <cell r="S6621"/>
          <cell r="T6621"/>
          <cell r="U6621"/>
          <cell r="V6621"/>
          <cell r="W6621"/>
          <cell r="X6621"/>
          <cell r="Y6621" t="str">
            <v xml:space="preserve"> </v>
          </cell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  <cell r="M6622"/>
          <cell r="N6622"/>
          <cell r="O6622"/>
          <cell r="P6622"/>
          <cell r="Q6622"/>
          <cell r="R6622"/>
          <cell r="S6622"/>
          <cell r="T6622"/>
          <cell r="U6622"/>
          <cell r="V6622"/>
          <cell r="W6622"/>
          <cell r="X6622"/>
          <cell r="Y6622" t="str">
            <v xml:space="preserve"> </v>
          </cell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  <cell r="M6623"/>
          <cell r="N6623"/>
          <cell r="O6623"/>
          <cell r="P6623"/>
          <cell r="Q6623"/>
          <cell r="R6623"/>
          <cell r="S6623"/>
          <cell r="T6623"/>
          <cell r="U6623"/>
          <cell r="V6623"/>
          <cell r="W6623"/>
          <cell r="X6623"/>
          <cell r="Y6623" t="str">
            <v xml:space="preserve"> </v>
          </cell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  <cell r="M6624"/>
          <cell r="N6624"/>
          <cell r="O6624"/>
          <cell r="P6624"/>
          <cell r="Q6624"/>
          <cell r="R6624"/>
          <cell r="S6624"/>
          <cell r="T6624"/>
          <cell r="U6624"/>
          <cell r="V6624"/>
          <cell r="W6624"/>
          <cell r="X6624"/>
          <cell r="Y6624" t="str">
            <v xml:space="preserve"> </v>
          </cell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  <cell r="M6625"/>
          <cell r="N6625"/>
          <cell r="O6625"/>
          <cell r="P6625"/>
          <cell r="Q6625"/>
          <cell r="R6625"/>
          <cell r="S6625"/>
          <cell r="T6625"/>
          <cell r="U6625"/>
          <cell r="V6625"/>
          <cell r="W6625"/>
          <cell r="X6625"/>
          <cell r="Y6625" t="str">
            <v xml:space="preserve"> </v>
          </cell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  <cell r="M6626"/>
          <cell r="N6626"/>
          <cell r="O6626"/>
          <cell r="P6626"/>
          <cell r="Q6626"/>
          <cell r="R6626"/>
          <cell r="S6626"/>
          <cell r="T6626"/>
          <cell r="U6626"/>
          <cell r="V6626"/>
          <cell r="W6626"/>
          <cell r="X6626"/>
          <cell r="Y6626" t="str">
            <v xml:space="preserve"> </v>
          </cell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  <cell r="M6627"/>
          <cell r="N6627"/>
          <cell r="O6627"/>
          <cell r="P6627"/>
          <cell r="Q6627"/>
          <cell r="R6627"/>
          <cell r="S6627"/>
          <cell r="T6627"/>
          <cell r="U6627"/>
          <cell r="V6627"/>
          <cell r="W6627"/>
          <cell r="X6627"/>
          <cell r="Y6627" t="str">
            <v xml:space="preserve"> </v>
          </cell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  <cell r="M6628"/>
          <cell r="N6628"/>
          <cell r="O6628"/>
          <cell r="P6628"/>
          <cell r="Q6628"/>
          <cell r="R6628"/>
          <cell r="S6628"/>
          <cell r="T6628"/>
          <cell r="U6628"/>
          <cell r="V6628"/>
          <cell r="W6628"/>
          <cell r="X6628"/>
          <cell r="Y6628" t="str">
            <v xml:space="preserve"> </v>
          </cell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  <cell r="M6629"/>
          <cell r="N6629"/>
          <cell r="O6629"/>
          <cell r="P6629"/>
          <cell r="Q6629"/>
          <cell r="R6629"/>
          <cell r="S6629"/>
          <cell r="T6629"/>
          <cell r="U6629"/>
          <cell r="V6629"/>
          <cell r="W6629"/>
          <cell r="X6629"/>
          <cell r="Y6629" t="str">
            <v xml:space="preserve"> </v>
          </cell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  <cell r="M6630"/>
          <cell r="N6630"/>
          <cell r="O6630"/>
          <cell r="P6630"/>
          <cell r="Q6630"/>
          <cell r="R6630"/>
          <cell r="S6630"/>
          <cell r="T6630"/>
          <cell r="U6630"/>
          <cell r="V6630"/>
          <cell r="W6630"/>
          <cell r="X6630"/>
          <cell r="Y6630" t="str">
            <v xml:space="preserve"> </v>
          </cell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  <cell r="M6631"/>
          <cell r="N6631"/>
          <cell r="O6631"/>
          <cell r="P6631"/>
          <cell r="Q6631"/>
          <cell r="R6631"/>
          <cell r="S6631"/>
          <cell r="T6631"/>
          <cell r="U6631"/>
          <cell r="V6631"/>
          <cell r="W6631"/>
          <cell r="X6631"/>
          <cell r="Y6631" t="str">
            <v xml:space="preserve"> </v>
          </cell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  <cell r="M6632"/>
          <cell r="N6632"/>
          <cell r="O6632"/>
          <cell r="P6632"/>
          <cell r="Q6632"/>
          <cell r="R6632"/>
          <cell r="S6632"/>
          <cell r="T6632"/>
          <cell r="U6632"/>
          <cell r="V6632"/>
          <cell r="W6632"/>
          <cell r="X6632"/>
          <cell r="Y6632" t="str">
            <v xml:space="preserve"> </v>
          </cell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  <cell r="M6633"/>
          <cell r="N6633"/>
          <cell r="O6633"/>
          <cell r="P6633"/>
          <cell r="Q6633"/>
          <cell r="R6633"/>
          <cell r="S6633"/>
          <cell r="T6633"/>
          <cell r="U6633"/>
          <cell r="V6633"/>
          <cell r="W6633"/>
          <cell r="X6633"/>
          <cell r="Y6633" t="str">
            <v xml:space="preserve"> </v>
          </cell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  <cell r="M6634"/>
          <cell r="N6634"/>
          <cell r="O6634"/>
          <cell r="P6634"/>
          <cell r="Q6634"/>
          <cell r="R6634"/>
          <cell r="S6634"/>
          <cell r="T6634"/>
          <cell r="U6634"/>
          <cell r="V6634"/>
          <cell r="W6634"/>
          <cell r="X6634"/>
          <cell r="Y6634" t="str">
            <v xml:space="preserve"> </v>
          </cell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  <cell r="M6635"/>
          <cell r="N6635"/>
          <cell r="O6635"/>
          <cell r="P6635"/>
          <cell r="Q6635"/>
          <cell r="R6635"/>
          <cell r="S6635"/>
          <cell r="T6635"/>
          <cell r="U6635"/>
          <cell r="V6635"/>
          <cell r="W6635"/>
          <cell r="X6635"/>
          <cell r="Y6635" t="str">
            <v xml:space="preserve"> </v>
          </cell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  <cell r="M6636"/>
          <cell r="N6636"/>
          <cell r="O6636"/>
          <cell r="P6636"/>
          <cell r="Q6636"/>
          <cell r="R6636"/>
          <cell r="S6636"/>
          <cell r="T6636"/>
          <cell r="U6636"/>
          <cell r="V6636"/>
          <cell r="W6636"/>
          <cell r="X6636"/>
          <cell r="Y6636" t="str">
            <v xml:space="preserve"> </v>
          </cell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  <cell r="M6637"/>
          <cell r="N6637"/>
          <cell r="O6637"/>
          <cell r="P6637"/>
          <cell r="Q6637"/>
          <cell r="R6637"/>
          <cell r="S6637"/>
          <cell r="T6637"/>
          <cell r="U6637"/>
          <cell r="V6637"/>
          <cell r="W6637"/>
          <cell r="X6637"/>
          <cell r="Y6637" t="str">
            <v xml:space="preserve"> </v>
          </cell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  <cell r="M6638"/>
          <cell r="N6638"/>
          <cell r="O6638"/>
          <cell r="P6638"/>
          <cell r="Q6638"/>
          <cell r="R6638"/>
          <cell r="S6638"/>
          <cell r="T6638"/>
          <cell r="U6638"/>
          <cell r="V6638"/>
          <cell r="W6638"/>
          <cell r="X6638"/>
          <cell r="Y6638" t="str">
            <v xml:space="preserve"> </v>
          </cell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  <cell r="M6639"/>
          <cell r="N6639"/>
          <cell r="O6639"/>
          <cell r="P6639"/>
          <cell r="Q6639"/>
          <cell r="R6639"/>
          <cell r="S6639"/>
          <cell r="T6639"/>
          <cell r="U6639"/>
          <cell r="V6639"/>
          <cell r="W6639"/>
          <cell r="X6639"/>
          <cell r="Y6639" t="str">
            <v xml:space="preserve"> </v>
          </cell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  <cell r="M6640"/>
          <cell r="N6640"/>
          <cell r="O6640"/>
          <cell r="P6640"/>
          <cell r="Q6640"/>
          <cell r="R6640"/>
          <cell r="S6640"/>
          <cell r="T6640"/>
          <cell r="U6640"/>
          <cell r="V6640"/>
          <cell r="W6640"/>
          <cell r="X6640"/>
          <cell r="Y6640" t="str">
            <v xml:space="preserve"> </v>
          </cell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  <cell r="M6641"/>
          <cell r="N6641"/>
          <cell r="O6641"/>
          <cell r="P6641"/>
          <cell r="Q6641"/>
          <cell r="R6641"/>
          <cell r="S6641"/>
          <cell r="T6641"/>
          <cell r="U6641"/>
          <cell r="V6641"/>
          <cell r="W6641"/>
          <cell r="X6641"/>
          <cell r="Y6641" t="str">
            <v xml:space="preserve"> </v>
          </cell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  <cell r="M6642"/>
          <cell r="N6642"/>
          <cell r="O6642"/>
          <cell r="P6642"/>
          <cell r="Q6642"/>
          <cell r="R6642"/>
          <cell r="S6642"/>
          <cell r="T6642"/>
          <cell r="U6642"/>
          <cell r="V6642"/>
          <cell r="W6642"/>
          <cell r="X6642"/>
          <cell r="Y6642" t="str">
            <v xml:space="preserve"> </v>
          </cell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  <cell r="M6643"/>
          <cell r="N6643"/>
          <cell r="O6643"/>
          <cell r="P6643"/>
          <cell r="Q6643"/>
          <cell r="R6643"/>
          <cell r="S6643"/>
          <cell r="T6643"/>
          <cell r="U6643"/>
          <cell r="V6643"/>
          <cell r="W6643"/>
          <cell r="X6643"/>
          <cell r="Y6643" t="str">
            <v xml:space="preserve"> </v>
          </cell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  <cell r="M6644"/>
          <cell r="N6644"/>
          <cell r="O6644"/>
          <cell r="P6644"/>
          <cell r="Q6644"/>
          <cell r="R6644"/>
          <cell r="S6644"/>
          <cell r="T6644"/>
          <cell r="U6644"/>
          <cell r="V6644"/>
          <cell r="W6644"/>
          <cell r="X6644"/>
          <cell r="Y6644" t="str">
            <v xml:space="preserve"> </v>
          </cell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  <cell r="M6645"/>
          <cell r="N6645"/>
          <cell r="O6645"/>
          <cell r="P6645"/>
          <cell r="Q6645"/>
          <cell r="R6645"/>
          <cell r="S6645"/>
          <cell r="T6645"/>
          <cell r="U6645"/>
          <cell r="V6645"/>
          <cell r="W6645"/>
          <cell r="X6645"/>
          <cell r="Y6645" t="str">
            <v xml:space="preserve"> </v>
          </cell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  <cell r="M6646"/>
          <cell r="N6646"/>
          <cell r="O6646"/>
          <cell r="P6646"/>
          <cell r="Q6646"/>
          <cell r="R6646"/>
          <cell r="S6646"/>
          <cell r="T6646"/>
          <cell r="U6646"/>
          <cell r="V6646"/>
          <cell r="W6646"/>
          <cell r="X6646"/>
          <cell r="Y6646" t="str">
            <v xml:space="preserve"> </v>
          </cell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  <cell r="M6647"/>
          <cell r="N6647"/>
          <cell r="O6647"/>
          <cell r="P6647"/>
          <cell r="Q6647"/>
          <cell r="R6647"/>
          <cell r="S6647"/>
          <cell r="T6647"/>
          <cell r="U6647"/>
          <cell r="V6647"/>
          <cell r="W6647"/>
          <cell r="X6647"/>
          <cell r="Y6647" t="str">
            <v xml:space="preserve"> </v>
          </cell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  <cell r="M6648"/>
          <cell r="N6648"/>
          <cell r="O6648"/>
          <cell r="P6648"/>
          <cell r="Q6648"/>
          <cell r="R6648"/>
          <cell r="S6648"/>
          <cell r="T6648"/>
          <cell r="U6648"/>
          <cell r="V6648"/>
          <cell r="W6648"/>
          <cell r="X6648"/>
          <cell r="Y6648" t="str">
            <v xml:space="preserve"> </v>
          </cell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  <cell r="M6649"/>
          <cell r="N6649"/>
          <cell r="O6649"/>
          <cell r="P6649"/>
          <cell r="Q6649"/>
          <cell r="R6649"/>
          <cell r="S6649"/>
          <cell r="T6649"/>
          <cell r="U6649"/>
          <cell r="V6649"/>
          <cell r="W6649"/>
          <cell r="X6649"/>
          <cell r="Y6649" t="str">
            <v xml:space="preserve"> </v>
          </cell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  <cell r="M6650"/>
          <cell r="N6650"/>
          <cell r="O6650"/>
          <cell r="P6650"/>
          <cell r="Q6650"/>
          <cell r="R6650"/>
          <cell r="S6650"/>
          <cell r="T6650"/>
          <cell r="U6650"/>
          <cell r="V6650"/>
          <cell r="W6650"/>
          <cell r="X6650"/>
          <cell r="Y6650" t="str">
            <v xml:space="preserve"> </v>
          </cell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  <cell r="M6651"/>
          <cell r="N6651"/>
          <cell r="O6651"/>
          <cell r="P6651"/>
          <cell r="Q6651"/>
          <cell r="R6651"/>
          <cell r="S6651"/>
          <cell r="T6651"/>
          <cell r="U6651"/>
          <cell r="V6651"/>
          <cell r="W6651"/>
          <cell r="X6651"/>
          <cell r="Y6651" t="str">
            <v xml:space="preserve"> </v>
          </cell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  <cell r="M6652"/>
          <cell r="N6652"/>
          <cell r="O6652"/>
          <cell r="P6652"/>
          <cell r="Q6652"/>
          <cell r="R6652"/>
          <cell r="S6652"/>
          <cell r="T6652"/>
          <cell r="U6652"/>
          <cell r="V6652"/>
          <cell r="W6652"/>
          <cell r="X6652"/>
          <cell r="Y6652" t="str">
            <v xml:space="preserve"> </v>
          </cell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  <cell r="M6653"/>
          <cell r="N6653"/>
          <cell r="O6653"/>
          <cell r="P6653"/>
          <cell r="Q6653"/>
          <cell r="R6653"/>
          <cell r="S6653"/>
          <cell r="T6653"/>
          <cell r="U6653"/>
          <cell r="V6653"/>
          <cell r="W6653"/>
          <cell r="X6653"/>
          <cell r="Y6653" t="str">
            <v xml:space="preserve"> </v>
          </cell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  <cell r="M6654"/>
          <cell r="N6654"/>
          <cell r="O6654"/>
          <cell r="P6654"/>
          <cell r="Q6654"/>
          <cell r="R6654"/>
          <cell r="S6654"/>
          <cell r="T6654"/>
          <cell r="U6654"/>
          <cell r="V6654"/>
          <cell r="W6654"/>
          <cell r="X6654"/>
          <cell r="Y6654" t="str">
            <v xml:space="preserve"> </v>
          </cell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  <cell r="M6655"/>
          <cell r="N6655"/>
          <cell r="O6655"/>
          <cell r="P6655"/>
          <cell r="Q6655"/>
          <cell r="R6655"/>
          <cell r="S6655"/>
          <cell r="T6655"/>
          <cell r="U6655"/>
          <cell r="V6655"/>
          <cell r="W6655"/>
          <cell r="X6655"/>
          <cell r="Y6655" t="str">
            <v xml:space="preserve"> </v>
          </cell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  <cell r="M6656"/>
          <cell r="N6656"/>
          <cell r="O6656"/>
          <cell r="P6656"/>
          <cell r="Q6656"/>
          <cell r="R6656"/>
          <cell r="S6656"/>
          <cell r="T6656"/>
          <cell r="U6656"/>
          <cell r="V6656"/>
          <cell r="W6656"/>
          <cell r="X6656"/>
          <cell r="Y6656" t="str">
            <v xml:space="preserve"> </v>
          </cell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  <cell r="M6657"/>
          <cell r="N6657"/>
          <cell r="O6657"/>
          <cell r="P6657"/>
          <cell r="Q6657"/>
          <cell r="R6657"/>
          <cell r="S6657"/>
          <cell r="T6657"/>
          <cell r="U6657"/>
          <cell r="V6657"/>
          <cell r="W6657"/>
          <cell r="X6657"/>
          <cell r="Y6657" t="str">
            <v xml:space="preserve"> </v>
          </cell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  <cell r="M6658"/>
          <cell r="N6658"/>
          <cell r="O6658"/>
          <cell r="P6658"/>
          <cell r="Q6658"/>
          <cell r="R6658"/>
          <cell r="S6658"/>
          <cell r="T6658"/>
          <cell r="U6658"/>
          <cell r="V6658"/>
          <cell r="W6658"/>
          <cell r="X6658"/>
          <cell r="Y6658" t="str">
            <v xml:space="preserve"> </v>
          </cell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  <cell r="M6659"/>
          <cell r="N6659"/>
          <cell r="O6659"/>
          <cell r="P6659"/>
          <cell r="Q6659"/>
          <cell r="R6659"/>
          <cell r="S6659"/>
          <cell r="T6659"/>
          <cell r="U6659"/>
          <cell r="V6659"/>
          <cell r="W6659"/>
          <cell r="X6659"/>
          <cell r="Y6659" t="str">
            <v xml:space="preserve"> </v>
          </cell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  <cell r="M6660"/>
          <cell r="N6660"/>
          <cell r="O6660"/>
          <cell r="P6660"/>
          <cell r="Q6660"/>
          <cell r="R6660"/>
          <cell r="S6660"/>
          <cell r="T6660"/>
          <cell r="U6660"/>
          <cell r="V6660"/>
          <cell r="W6660"/>
          <cell r="X6660"/>
          <cell r="Y6660" t="str">
            <v xml:space="preserve"> </v>
          </cell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  <cell r="M6661"/>
          <cell r="N6661"/>
          <cell r="O6661"/>
          <cell r="P6661"/>
          <cell r="Q6661"/>
          <cell r="R6661"/>
          <cell r="S6661"/>
          <cell r="T6661"/>
          <cell r="U6661"/>
          <cell r="V6661"/>
          <cell r="W6661"/>
          <cell r="X6661"/>
          <cell r="Y6661" t="str">
            <v xml:space="preserve"> </v>
          </cell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  <cell r="M6662"/>
          <cell r="N6662"/>
          <cell r="O6662"/>
          <cell r="P6662"/>
          <cell r="Q6662"/>
          <cell r="R6662"/>
          <cell r="S6662"/>
          <cell r="T6662"/>
          <cell r="U6662"/>
          <cell r="V6662"/>
          <cell r="W6662"/>
          <cell r="X6662"/>
          <cell r="Y6662" t="str">
            <v xml:space="preserve"> </v>
          </cell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  <cell r="M6663"/>
          <cell r="N6663"/>
          <cell r="O6663"/>
          <cell r="P6663"/>
          <cell r="Q6663"/>
          <cell r="R6663"/>
          <cell r="S6663"/>
          <cell r="T6663"/>
          <cell r="U6663"/>
          <cell r="V6663"/>
          <cell r="W6663"/>
          <cell r="X6663"/>
          <cell r="Y6663" t="str">
            <v xml:space="preserve"> </v>
          </cell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  <cell r="M6664"/>
          <cell r="N6664"/>
          <cell r="O6664"/>
          <cell r="P6664"/>
          <cell r="Q6664"/>
          <cell r="R6664"/>
          <cell r="S6664"/>
          <cell r="T6664"/>
          <cell r="U6664"/>
          <cell r="V6664"/>
          <cell r="W6664"/>
          <cell r="X6664"/>
          <cell r="Y6664" t="str">
            <v xml:space="preserve"> </v>
          </cell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  <cell r="M6665"/>
          <cell r="N6665"/>
          <cell r="O6665"/>
          <cell r="P6665"/>
          <cell r="Q6665"/>
          <cell r="R6665"/>
          <cell r="S6665"/>
          <cell r="T6665"/>
          <cell r="U6665"/>
          <cell r="V6665"/>
          <cell r="W6665"/>
          <cell r="X6665"/>
          <cell r="Y6665" t="str">
            <v xml:space="preserve"> </v>
          </cell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  <cell r="M6666"/>
          <cell r="N6666"/>
          <cell r="O6666"/>
          <cell r="P6666"/>
          <cell r="Q6666"/>
          <cell r="R6666"/>
          <cell r="S6666"/>
          <cell r="T6666"/>
          <cell r="U6666"/>
          <cell r="V6666"/>
          <cell r="W6666"/>
          <cell r="X6666"/>
          <cell r="Y6666" t="str">
            <v xml:space="preserve"> </v>
          </cell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  <cell r="M6667"/>
          <cell r="N6667"/>
          <cell r="O6667"/>
          <cell r="P6667"/>
          <cell r="Q6667"/>
          <cell r="R6667"/>
          <cell r="S6667"/>
          <cell r="T6667"/>
          <cell r="U6667"/>
          <cell r="V6667"/>
          <cell r="W6667"/>
          <cell r="X6667"/>
          <cell r="Y6667" t="str">
            <v xml:space="preserve"> </v>
          </cell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  <cell r="M6668"/>
          <cell r="N6668"/>
          <cell r="O6668"/>
          <cell r="P6668"/>
          <cell r="Q6668"/>
          <cell r="R6668"/>
          <cell r="S6668"/>
          <cell r="T6668"/>
          <cell r="U6668"/>
          <cell r="V6668"/>
          <cell r="W6668"/>
          <cell r="X6668"/>
          <cell r="Y6668" t="str">
            <v xml:space="preserve"> </v>
          </cell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  <cell r="M6669"/>
          <cell r="N6669"/>
          <cell r="O6669"/>
          <cell r="P6669"/>
          <cell r="Q6669"/>
          <cell r="R6669"/>
          <cell r="S6669"/>
          <cell r="T6669"/>
          <cell r="U6669"/>
          <cell r="V6669"/>
          <cell r="W6669"/>
          <cell r="X6669"/>
          <cell r="Y6669" t="str">
            <v xml:space="preserve"> </v>
          </cell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  <cell r="U6670"/>
          <cell r="V6670"/>
          <cell r="W6670"/>
          <cell r="X6670"/>
          <cell r="Y6670" t="str">
            <v xml:space="preserve"> </v>
          </cell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  <cell r="M6671"/>
          <cell r="N6671"/>
          <cell r="O6671"/>
          <cell r="P6671"/>
          <cell r="Q6671"/>
          <cell r="R6671"/>
          <cell r="S6671"/>
          <cell r="T6671"/>
          <cell r="U6671"/>
          <cell r="V6671"/>
          <cell r="W6671"/>
          <cell r="X6671"/>
          <cell r="Y6671" t="str">
            <v xml:space="preserve"> </v>
          </cell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  <cell r="M6672"/>
          <cell r="N6672"/>
          <cell r="O6672"/>
          <cell r="P6672"/>
          <cell r="Q6672"/>
          <cell r="R6672"/>
          <cell r="S6672"/>
          <cell r="T6672"/>
          <cell r="U6672"/>
          <cell r="V6672"/>
          <cell r="W6672"/>
          <cell r="X6672"/>
          <cell r="Y6672" t="str">
            <v xml:space="preserve"> </v>
          </cell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  <cell r="M6673"/>
          <cell r="N6673"/>
          <cell r="O6673"/>
          <cell r="P6673"/>
          <cell r="Q6673"/>
          <cell r="R6673"/>
          <cell r="S6673"/>
          <cell r="T6673"/>
          <cell r="U6673"/>
          <cell r="V6673"/>
          <cell r="W6673"/>
          <cell r="X6673"/>
          <cell r="Y6673" t="str">
            <v xml:space="preserve"> </v>
          </cell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  <cell r="M6674"/>
          <cell r="N6674"/>
          <cell r="O6674"/>
          <cell r="P6674"/>
          <cell r="Q6674"/>
          <cell r="R6674"/>
          <cell r="S6674"/>
          <cell r="T6674"/>
          <cell r="U6674"/>
          <cell r="V6674"/>
          <cell r="W6674"/>
          <cell r="X6674"/>
          <cell r="Y6674" t="str">
            <v xml:space="preserve"> </v>
          </cell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  <cell r="M6675"/>
          <cell r="N6675"/>
          <cell r="O6675"/>
          <cell r="P6675"/>
          <cell r="Q6675"/>
          <cell r="R6675"/>
          <cell r="S6675"/>
          <cell r="T6675"/>
          <cell r="U6675"/>
          <cell r="V6675"/>
          <cell r="W6675"/>
          <cell r="X6675"/>
          <cell r="Y6675" t="str">
            <v xml:space="preserve"> </v>
          </cell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  <cell r="M6676"/>
          <cell r="N6676"/>
          <cell r="O6676"/>
          <cell r="P6676"/>
          <cell r="Q6676"/>
          <cell r="R6676"/>
          <cell r="S6676"/>
          <cell r="T6676"/>
          <cell r="U6676"/>
          <cell r="V6676"/>
          <cell r="W6676"/>
          <cell r="X6676"/>
          <cell r="Y6676" t="str">
            <v xml:space="preserve"> </v>
          </cell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  <cell r="M6677"/>
          <cell r="N6677"/>
          <cell r="O6677"/>
          <cell r="P6677"/>
          <cell r="Q6677"/>
          <cell r="R6677"/>
          <cell r="S6677"/>
          <cell r="T6677"/>
          <cell r="U6677"/>
          <cell r="V6677"/>
          <cell r="W6677"/>
          <cell r="X6677"/>
          <cell r="Y6677" t="str">
            <v xml:space="preserve"> </v>
          </cell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  <cell r="M6678"/>
          <cell r="N6678"/>
          <cell r="O6678"/>
          <cell r="P6678"/>
          <cell r="Q6678"/>
          <cell r="R6678"/>
          <cell r="S6678"/>
          <cell r="T6678"/>
          <cell r="U6678"/>
          <cell r="V6678"/>
          <cell r="W6678"/>
          <cell r="X6678"/>
          <cell r="Y6678" t="str">
            <v xml:space="preserve"> </v>
          </cell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  <cell r="M6679"/>
          <cell r="N6679"/>
          <cell r="O6679"/>
          <cell r="P6679"/>
          <cell r="Q6679"/>
          <cell r="R6679"/>
          <cell r="S6679"/>
          <cell r="T6679"/>
          <cell r="U6679"/>
          <cell r="V6679"/>
          <cell r="W6679"/>
          <cell r="X6679"/>
          <cell r="Y6679" t="str">
            <v xml:space="preserve"> </v>
          </cell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  <cell r="M6680"/>
          <cell r="N6680"/>
          <cell r="O6680"/>
          <cell r="P6680"/>
          <cell r="Q6680"/>
          <cell r="R6680"/>
          <cell r="S6680"/>
          <cell r="T6680"/>
          <cell r="U6680"/>
          <cell r="V6680"/>
          <cell r="W6680"/>
          <cell r="X6680"/>
          <cell r="Y6680" t="str">
            <v xml:space="preserve"> </v>
          </cell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  <cell r="M6681"/>
          <cell r="N6681"/>
          <cell r="O6681"/>
          <cell r="P6681"/>
          <cell r="Q6681"/>
          <cell r="R6681"/>
          <cell r="S6681"/>
          <cell r="T6681"/>
          <cell r="U6681"/>
          <cell r="V6681"/>
          <cell r="W6681"/>
          <cell r="X6681"/>
          <cell r="Y6681" t="str">
            <v xml:space="preserve"> </v>
          </cell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  <cell r="M6682"/>
          <cell r="N6682"/>
          <cell r="O6682"/>
          <cell r="P6682"/>
          <cell r="Q6682"/>
          <cell r="R6682"/>
          <cell r="S6682"/>
          <cell r="T6682"/>
          <cell r="U6682"/>
          <cell r="V6682"/>
          <cell r="W6682"/>
          <cell r="X6682"/>
          <cell r="Y6682" t="str">
            <v xml:space="preserve"> </v>
          </cell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  <cell r="M6683"/>
          <cell r="N6683"/>
          <cell r="O6683"/>
          <cell r="P6683"/>
          <cell r="Q6683"/>
          <cell r="R6683"/>
          <cell r="S6683"/>
          <cell r="T6683"/>
          <cell r="U6683"/>
          <cell r="V6683"/>
          <cell r="W6683"/>
          <cell r="X6683"/>
          <cell r="Y6683" t="str">
            <v xml:space="preserve"> </v>
          </cell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  <cell r="M6684"/>
          <cell r="N6684"/>
          <cell r="O6684"/>
          <cell r="P6684"/>
          <cell r="Q6684"/>
          <cell r="R6684"/>
          <cell r="S6684"/>
          <cell r="T6684"/>
          <cell r="U6684"/>
          <cell r="V6684"/>
          <cell r="W6684"/>
          <cell r="X6684"/>
          <cell r="Y6684" t="str">
            <v xml:space="preserve"> </v>
          </cell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  <cell r="M6685"/>
          <cell r="N6685"/>
          <cell r="O6685"/>
          <cell r="P6685"/>
          <cell r="Q6685"/>
          <cell r="R6685"/>
          <cell r="S6685"/>
          <cell r="T6685"/>
          <cell r="U6685"/>
          <cell r="V6685"/>
          <cell r="W6685"/>
          <cell r="X6685"/>
          <cell r="Y6685" t="str">
            <v xml:space="preserve"> </v>
          </cell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  <cell r="M6686"/>
          <cell r="N6686"/>
          <cell r="O6686"/>
          <cell r="P6686"/>
          <cell r="Q6686"/>
          <cell r="R6686"/>
          <cell r="S6686"/>
          <cell r="T6686"/>
          <cell r="U6686"/>
          <cell r="V6686"/>
          <cell r="W6686"/>
          <cell r="X6686"/>
          <cell r="Y6686" t="str">
            <v xml:space="preserve"> </v>
          </cell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  <cell r="M6687"/>
          <cell r="N6687"/>
          <cell r="O6687"/>
          <cell r="P6687"/>
          <cell r="Q6687"/>
          <cell r="R6687"/>
          <cell r="S6687"/>
          <cell r="T6687"/>
          <cell r="U6687"/>
          <cell r="V6687"/>
          <cell r="W6687"/>
          <cell r="X6687"/>
          <cell r="Y6687" t="str">
            <v xml:space="preserve"> </v>
          </cell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  <cell r="M6688"/>
          <cell r="N6688"/>
          <cell r="O6688"/>
          <cell r="P6688"/>
          <cell r="Q6688"/>
          <cell r="R6688"/>
          <cell r="S6688"/>
          <cell r="T6688"/>
          <cell r="U6688"/>
          <cell r="V6688"/>
          <cell r="W6688"/>
          <cell r="X6688"/>
          <cell r="Y6688" t="str">
            <v xml:space="preserve"> </v>
          </cell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  <cell r="M6689"/>
          <cell r="N6689"/>
          <cell r="O6689"/>
          <cell r="P6689"/>
          <cell r="Q6689"/>
          <cell r="R6689"/>
          <cell r="S6689"/>
          <cell r="T6689"/>
          <cell r="U6689"/>
          <cell r="V6689"/>
          <cell r="W6689"/>
          <cell r="X6689"/>
          <cell r="Y6689" t="str">
            <v xml:space="preserve"> </v>
          </cell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  <cell r="M6690"/>
          <cell r="N6690"/>
          <cell r="O6690"/>
          <cell r="P6690"/>
          <cell r="Q6690"/>
          <cell r="R6690"/>
          <cell r="S6690"/>
          <cell r="T6690"/>
          <cell r="U6690"/>
          <cell r="V6690"/>
          <cell r="W6690"/>
          <cell r="X6690"/>
          <cell r="Y6690" t="str">
            <v xml:space="preserve"> </v>
          </cell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  <cell r="M6691"/>
          <cell r="N6691"/>
          <cell r="O6691"/>
          <cell r="P6691"/>
          <cell r="Q6691"/>
          <cell r="R6691"/>
          <cell r="S6691"/>
          <cell r="T6691"/>
          <cell r="U6691"/>
          <cell r="V6691"/>
          <cell r="W6691"/>
          <cell r="X6691"/>
          <cell r="Y6691" t="str">
            <v xml:space="preserve"> </v>
          </cell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  <cell r="M6692"/>
          <cell r="N6692"/>
          <cell r="O6692"/>
          <cell r="P6692"/>
          <cell r="Q6692"/>
          <cell r="R6692"/>
          <cell r="S6692"/>
          <cell r="T6692"/>
          <cell r="U6692"/>
          <cell r="V6692"/>
          <cell r="W6692"/>
          <cell r="X6692"/>
          <cell r="Y6692" t="str">
            <v xml:space="preserve"> </v>
          </cell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  <cell r="M6693"/>
          <cell r="N6693"/>
          <cell r="O6693"/>
          <cell r="P6693"/>
          <cell r="Q6693"/>
          <cell r="R6693"/>
          <cell r="S6693"/>
          <cell r="T6693"/>
          <cell r="U6693"/>
          <cell r="V6693"/>
          <cell r="W6693"/>
          <cell r="X6693"/>
          <cell r="Y6693" t="str">
            <v xml:space="preserve"> </v>
          </cell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  <cell r="M6694"/>
          <cell r="N6694"/>
          <cell r="O6694"/>
          <cell r="P6694"/>
          <cell r="Q6694"/>
          <cell r="R6694"/>
          <cell r="S6694"/>
          <cell r="T6694"/>
          <cell r="U6694"/>
          <cell r="V6694"/>
          <cell r="W6694"/>
          <cell r="X6694"/>
          <cell r="Y6694" t="str">
            <v xml:space="preserve"> </v>
          </cell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  <cell r="M6695"/>
          <cell r="N6695"/>
          <cell r="O6695"/>
          <cell r="P6695"/>
          <cell r="Q6695"/>
          <cell r="R6695"/>
          <cell r="S6695"/>
          <cell r="T6695"/>
          <cell r="U6695"/>
          <cell r="V6695"/>
          <cell r="W6695"/>
          <cell r="X6695"/>
          <cell r="Y6695" t="str">
            <v xml:space="preserve"> </v>
          </cell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  <cell r="M6696"/>
          <cell r="N6696"/>
          <cell r="O6696"/>
          <cell r="P6696"/>
          <cell r="Q6696"/>
          <cell r="R6696"/>
          <cell r="S6696"/>
          <cell r="T6696"/>
          <cell r="U6696"/>
          <cell r="V6696"/>
          <cell r="W6696"/>
          <cell r="X6696"/>
          <cell r="Y6696" t="str">
            <v xml:space="preserve"> </v>
          </cell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  <cell r="M6697"/>
          <cell r="N6697"/>
          <cell r="O6697"/>
          <cell r="P6697"/>
          <cell r="Q6697"/>
          <cell r="R6697"/>
          <cell r="S6697"/>
          <cell r="T6697"/>
          <cell r="U6697"/>
          <cell r="V6697"/>
          <cell r="W6697"/>
          <cell r="X6697"/>
          <cell r="Y6697" t="str">
            <v xml:space="preserve"> </v>
          </cell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  <cell r="M6698"/>
          <cell r="N6698"/>
          <cell r="O6698"/>
          <cell r="P6698"/>
          <cell r="Q6698"/>
          <cell r="R6698"/>
          <cell r="S6698"/>
          <cell r="T6698"/>
          <cell r="U6698"/>
          <cell r="V6698"/>
          <cell r="W6698"/>
          <cell r="X6698"/>
          <cell r="Y6698" t="str">
            <v xml:space="preserve"> </v>
          </cell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  <cell r="M6699"/>
          <cell r="N6699"/>
          <cell r="O6699"/>
          <cell r="P6699"/>
          <cell r="Q6699"/>
          <cell r="R6699"/>
          <cell r="S6699"/>
          <cell r="T6699"/>
          <cell r="U6699"/>
          <cell r="V6699"/>
          <cell r="W6699"/>
          <cell r="X6699"/>
          <cell r="Y6699" t="str">
            <v xml:space="preserve"> </v>
          </cell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  <cell r="M6700"/>
          <cell r="N6700"/>
          <cell r="O6700"/>
          <cell r="P6700"/>
          <cell r="Q6700"/>
          <cell r="R6700"/>
          <cell r="S6700"/>
          <cell r="T6700"/>
          <cell r="U6700"/>
          <cell r="V6700"/>
          <cell r="W6700"/>
          <cell r="X6700"/>
          <cell r="Y6700" t="str">
            <v xml:space="preserve"> </v>
          </cell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  <cell r="M6701"/>
          <cell r="N6701"/>
          <cell r="O6701"/>
          <cell r="P6701"/>
          <cell r="Q6701"/>
          <cell r="R6701"/>
          <cell r="S6701"/>
          <cell r="T6701"/>
          <cell r="U6701"/>
          <cell r="V6701"/>
          <cell r="W6701"/>
          <cell r="X6701"/>
          <cell r="Y6701" t="str">
            <v xml:space="preserve"> </v>
          </cell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  <cell r="M6702"/>
          <cell r="N6702"/>
          <cell r="O6702"/>
          <cell r="P6702"/>
          <cell r="Q6702"/>
          <cell r="R6702"/>
          <cell r="S6702"/>
          <cell r="T6702"/>
          <cell r="U6702"/>
          <cell r="V6702"/>
          <cell r="W6702"/>
          <cell r="X6702"/>
          <cell r="Y6702" t="str">
            <v xml:space="preserve"> </v>
          </cell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  <cell r="M6703"/>
          <cell r="N6703"/>
          <cell r="O6703"/>
          <cell r="P6703"/>
          <cell r="Q6703"/>
          <cell r="R6703"/>
          <cell r="S6703"/>
          <cell r="T6703"/>
          <cell r="U6703"/>
          <cell r="V6703"/>
          <cell r="W6703"/>
          <cell r="X6703"/>
          <cell r="Y6703" t="str">
            <v xml:space="preserve"> </v>
          </cell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  <cell r="M6704"/>
          <cell r="N6704"/>
          <cell r="O6704"/>
          <cell r="P6704"/>
          <cell r="Q6704"/>
          <cell r="R6704"/>
          <cell r="S6704"/>
          <cell r="T6704"/>
          <cell r="U6704"/>
          <cell r="V6704"/>
          <cell r="W6704"/>
          <cell r="X6704"/>
          <cell r="Y6704" t="str">
            <v xml:space="preserve"> </v>
          </cell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  <cell r="M6705"/>
          <cell r="N6705"/>
          <cell r="O6705"/>
          <cell r="P6705"/>
          <cell r="Q6705"/>
          <cell r="R6705"/>
          <cell r="S6705"/>
          <cell r="T6705"/>
          <cell r="U6705"/>
          <cell r="V6705"/>
          <cell r="W6705"/>
          <cell r="X6705"/>
          <cell r="Y6705" t="str">
            <v xml:space="preserve"> </v>
          </cell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  <cell r="M6706"/>
          <cell r="N6706"/>
          <cell r="O6706"/>
          <cell r="P6706"/>
          <cell r="Q6706"/>
          <cell r="R6706"/>
          <cell r="S6706"/>
          <cell r="T6706"/>
          <cell r="U6706"/>
          <cell r="V6706"/>
          <cell r="W6706"/>
          <cell r="X6706"/>
          <cell r="Y6706" t="str">
            <v xml:space="preserve"> </v>
          </cell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  <cell r="M6707"/>
          <cell r="N6707"/>
          <cell r="O6707"/>
          <cell r="P6707"/>
          <cell r="Q6707"/>
          <cell r="R6707"/>
          <cell r="S6707"/>
          <cell r="T6707"/>
          <cell r="U6707"/>
          <cell r="V6707"/>
          <cell r="W6707"/>
          <cell r="X6707"/>
          <cell r="Y6707" t="str">
            <v xml:space="preserve"> </v>
          </cell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  <cell r="M6708"/>
          <cell r="N6708"/>
          <cell r="O6708"/>
          <cell r="P6708"/>
          <cell r="Q6708"/>
          <cell r="R6708"/>
          <cell r="S6708"/>
          <cell r="T6708"/>
          <cell r="U6708"/>
          <cell r="V6708"/>
          <cell r="W6708"/>
          <cell r="X6708"/>
          <cell r="Y6708" t="str">
            <v xml:space="preserve"> </v>
          </cell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  <cell r="M6709"/>
          <cell r="N6709"/>
          <cell r="O6709"/>
          <cell r="P6709"/>
          <cell r="Q6709"/>
          <cell r="R6709"/>
          <cell r="S6709"/>
          <cell r="T6709"/>
          <cell r="U6709"/>
          <cell r="V6709"/>
          <cell r="W6709"/>
          <cell r="X6709"/>
          <cell r="Y6709" t="str">
            <v xml:space="preserve"> </v>
          </cell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  <cell r="M6710"/>
          <cell r="N6710"/>
          <cell r="O6710"/>
          <cell r="P6710"/>
          <cell r="Q6710"/>
          <cell r="R6710"/>
          <cell r="S6710"/>
          <cell r="T6710"/>
          <cell r="U6710"/>
          <cell r="V6710"/>
          <cell r="W6710"/>
          <cell r="X6710"/>
          <cell r="Y6710" t="str">
            <v xml:space="preserve"> </v>
          </cell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  <cell r="M6711"/>
          <cell r="N6711"/>
          <cell r="O6711"/>
          <cell r="P6711"/>
          <cell r="Q6711"/>
          <cell r="R6711"/>
          <cell r="S6711"/>
          <cell r="T6711"/>
          <cell r="U6711"/>
          <cell r="V6711"/>
          <cell r="W6711"/>
          <cell r="X6711"/>
          <cell r="Y6711" t="str">
            <v xml:space="preserve"> </v>
          </cell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  <cell r="M6712"/>
          <cell r="N6712"/>
          <cell r="O6712"/>
          <cell r="P6712"/>
          <cell r="Q6712"/>
          <cell r="R6712"/>
          <cell r="S6712"/>
          <cell r="T6712"/>
          <cell r="U6712"/>
          <cell r="V6712"/>
          <cell r="W6712"/>
          <cell r="X6712"/>
          <cell r="Y6712" t="str">
            <v xml:space="preserve"> </v>
          </cell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  <cell r="M6713"/>
          <cell r="N6713"/>
          <cell r="O6713"/>
          <cell r="P6713"/>
          <cell r="Q6713"/>
          <cell r="R6713"/>
          <cell r="S6713"/>
          <cell r="T6713"/>
          <cell r="U6713"/>
          <cell r="V6713"/>
          <cell r="W6713"/>
          <cell r="X6713"/>
          <cell r="Y6713" t="str">
            <v xml:space="preserve"> </v>
          </cell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  <cell r="M6714"/>
          <cell r="N6714"/>
          <cell r="O6714"/>
          <cell r="P6714"/>
          <cell r="Q6714"/>
          <cell r="R6714"/>
          <cell r="S6714"/>
          <cell r="T6714"/>
          <cell r="U6714"/>
          <cell r="V6714"/>
          <cell r="W6714"/>
          <cell r="X6714"/>
          <cell r="Y6714" t="str">
            <v xml:space="preserve"> </v>
          </cell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  <cell r="M6715"/>
          <cell r="N6715"/>
          <cell r="O6715"/>
          <cell r="P6715"/>
          <cell r="Q6715"/>
          <cell r="R6715"/>
          <cell r="S6715"/>
          <cell r="T6715"/>
          <cell r="U6715"/>
          <cell r="V6715"/>
          <cell r="W6715"/>
          <cell r="X6715"/>
          <cell r="Y6715" t="str">
            <v xml:space="preserve"> </v>
          </cell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  <cell r="M6716"/>
          <cell r="N6716"/>
          <cell r="O6716"/>
          <cell r="P6716"/>
          <cell r="Q6716"/>
          <cell r="R6716"/>
          <cell r="S6716"/>
          <cell r="T6716"/>
          <cell r="U6716"/>
          <cell r="V6716"/>
          <cell r="W6716"/>
          <cell r="X6716"/>
          <cell r="Y6716" t="str">
            <v xml:space="preserve"> </v>
          </cell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  <cell r="M6717"/>
          <cell r="N6717"/>
          <cell r="O6717"/>
          <cell r="P6717"/>
          <cell r="Q6717"/>
          <cell r="R6717"/>
          <cell r="S6717"/>
          <cell r="T6717"/>
          <cell r="U6717"/>
          <cell r="V6717"/>
          <cell r="W6717"/>
          <cell r="X6717"/>
          <cell r="Y6717" t="str">
            <v xml:space="preserve"> </v>
          </cell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  <cell r="M6718"/>
          <cell r="N6718"/>
          <cell r="O6718"/>
          <cell r="P6718"/>
          <cell r="Q6718"/>
          <cell r="R6718"/>
          <cell r="S6718"/>
          <cell r="T6718"/>
          <cell r="U6718"/>
          <cell r="V6718"/>
          <cell r="W6718"/>
          <cell r="X6718"/>
          <cell r="Y6718" t="str">
            <v xml:space="preserve"> </v>
          </cell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  <cell r="M6719"/>
          <cell r="N6719"/>
          <cell r="O6719"/>
          <cell r="P6719"/>
          <cell r="Q6719"/>
          <cell r="R6719"/>
          <cell r="S6719"/>
          <cell r="T6719"/>
          <cell r="U6719"/>
          <cell r="V6719"/>
          <cell r="W6719"/>
          <cell r="X6719"/>
          <cell r="Y6719" t="str">
            <v xml:space="preserve"> </v>
          </cell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  <cell r="M6720"/>
          <cell r="N6720"/>
          <cell r="O6720"/>
          <cell r="P6720"/>
          <cell r="Q6720"/>
          <cell r="R6720"/>
          <cell r="S6720"/>
          <cell r="T6720"/>
          <cell r="U6720"/>
          <cell r="V6720"/>
          <cell r="W6720"/>
          <cell r="X6720"/>
          <cell r="Y6720" t="str">
            <v xml:space="preserve"> </v>
          </cell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  <cell r="M6721"/>
          <cell r="N6721"/>
          <cell r="O6721"/>
          <cell r="P6721"/>
          <cell r="Q6721"/>
          <cell r="R6721"/>
          <cell r="S6721"/>
          <cell r="T6721"/>
          <cell r="U6721"/>
          <cell r="V6721"/>
          <cell r="W6721"/>
          <cell r="X6721"/>
          <cell r="Y6721" t="str">
            <v xml:space="preserve"> </v>
          </cell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  <cell r="M6722"/>
          <cell r="N6722"/>
          <cell r="O6722"/>
          <cell r="P6722"/>
          <cell r="Q6722"/>
          <cell r="R6722"/>
          <cell r="S6722"/>
          <cell r="T6722"/>
          <cell r="U6722"/>
          <cell r="V6722"/>
          <cell r="W6722"/>
          <cell r="X6722"/>
          <cell r="Y6722" t="str">
            <v xml:space="preserve"> </v>
          </cell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  <cell r="M6723"/>
          <cell r="N6723"/>
          <cell r="O6723"/>
          <cell r="P6723"/>
          <cell r="Q6723"/>
          <cell r="R6723"/>
          <cell r="S6723"/>
          <cell r="T6723"/>
          <cell r="U6723"/>
          <cell r="V6723"/>
          <cell r="W6723"/>
          <cell r="X6723"/>
          <cell r="Y6723" t="str">
            <v xml:space="preserve"> </v>
          </cell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  <cell r="M6724"/>
          <cell r="N6724"/>
          <cell r="O6724"/>
          <cell r="P6724"/>
          <cell r="Q6724"/>
          <cell r="R6724"/>
          <cell r="S6724"/>
          <cell r="T6724"/>
          <cell r="U6724"/>
          <cell r="V6724"/>
          <cell r="W6724"/>
          <cell r="X6724"/>
          <cell r="Y6724" t="str">
            <v xml:space="preserve"> </v>
          </cell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  <cell r="M6725"/>
          <cell r="N6725"/>
          <cell r="O6725"/>
          <cell r="P6725"/>
          <cell r="Q6725"/>
          <cell r="R6725"/>
          <cell r="S6725"/>
          <cell r="T6725"/>
          <cell r="U6725"/>
          <cell r="V6725"/>
          <cell r="W6725"/>
          <cell r="X6725"/>
          <cell r="Y6725" t="str">
            <v xml:space="preserve"> </v>
          </cell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  <cell r="M6726"/>
          <cell r="N6726"/>
          <cell r="O6726"/>
          <cell r="P6726"/>
          <cell r="Q6726"/>
          <cell r="R6726"/>
          <cell r="S6726"/>
          <cell r="T6726"/>
          <cell r="U6726"/>
          <cell r="V6726"/>
          <cell r="W6726"/>
          <cell r="X6726"/>
          <cell r="Y6726" t="str">
            <v xml:space="preserve"> </v>
          </cell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  <cell r="M6727"/>
          <cell r="N6727"/>
          <cell r="O6727"/>
          <cell r="P6727"/>
          <cell r="Q6727"/>
          <cell r="R6727"/>
          <cell r="S6727"/>
          <cell r="T6727"/>
          <cell r="U6727"/>
          <cell r="V6727"/>
          <cell r="W6727"/>
          <cell r="X6727"/>
          <cell r="Y6727" t="str">
            <v xml:space="preserve"> </v>
          </cell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  <cell r="M6728"/>
          <cell r="N6728"/>
          <cell r="O6728"/>
          <cell r="P6728"/>
          <cell r="Q6728"/>
          <cell r="R6728"/>
          <cell r="S6728"/>
          <cell r="T6728"/>
          <cell r="U6728"/>
          <cell r="V6728"/>
          <cell r="W6728"/>
          <cell r="X6728"/>
          <cell r="Y6728" t="str">
            <v xml:space="preserve"> </v>
          </cell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  <cell r="M6729"/>
          <cell r="N6729"/>
          <cell r="O6729"/>
          <cell r="P6729"/>
          <cell r="Q6729"/>
          <cell r="R6729"/>
          <cell r="S6729"/>
          <cell r="T6729"/>
          <cell r="U6729"/>
          <cell r="V6729"/>
          <cell r="W6729"/>
          <cell r="X6729"/>
          <cell r="Y6729" t="str">
            <v xml:space="preserve"> </v>
          </cell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  <cell r="M6730"/>
          <cell r="N6730"/>
          <cell r="O6730"/>
          <cell r="P6730"/>
          <cell r="Q6730"/>
          <cell r="R6730"/>
          <cell r="S6730"/>
          <cell r="T6730"/>
          <cell r="U6730"/>
          <cell r="V6730"/>
          <cell r="W6730"/>
          <cell r="X6730"/>
          <cell r="Y6730" t="str">
            <v xml:space="preserve"> </v>
          </cell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  <cell r="M6731"/>
          <cell r="N6731"/>
          <cell r="O6731"/>
          <cell r="P6731"/>
          <cell r="Q6731"/>
          <cell r="R6731"/>
          <cell r="S6731"/>
          <cell r="T6731"/>
          <cell r="U6731"/>
          <cell r="V6731"/>
          <cell r="W6731"/>
          <cell r="X6731"/>
          <cell r="Y6731" t="str">
            <v xml:space="preserve"> </v>
          </cell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  <cell r="M6732"/>
          <cell r="N6732"/>
          <cell r="O6732"/>
          <cell r="P6732"/>
          <cell r="Q6732"/>
          <cell r="R6732"/>
          <cell r="S6732"/>
          <cell r="T6732"/>
          <cell r="U6732"/>
          <cell r="V6732"/>
          <cell r="W6732"/>
          <cell r="X6732"/>
          <cell r="Y6732" t="str">
            <v xml:space="preserve"> </v>
          </cell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  <cell r="M6733"/>
          <cell r="N6733"/>
          <cell r="O6733"/>
          <cell r="P6733"/>
          <cell r="Q6733"/>
          <cell r="R6733"/>
          <cell r="S6733"/>
          <cell r="T6733"/>
          <cell r="U6733"/>
          <cell r="V6733"/>
          <cell r="W6733"/>
          <cell r="X6733"/>
          <cell r="Y6733" t="str">
            <v xml:space="preserve"> </v>
          </cell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  <cell r="M6734"/>
          <cell r="N6734"/>
          <cell r="O6734"/>
          <cell r="P6734"/>
          <cell r="Q6734"/>
          <cell r="R6734"/>
          <cell r="S6734"/>
          <cell r="T6734"/>
          <cell r="U6734"/>
          <cell r="V6734"/>
          <cell r="W6734"/>
          <cell r="X6734"/>
          <cell r="Y6734" t="str">
            <v xml:space="preserve"> </v>
          </cell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  <cell r="M6735"/>
          <cell r="N6735"/>
          <cell r="O6735"/>
          <cell r="P6735"/>
          <cell r="Q6735"/>
          <cell r="R6735"/>
          <cell r="S6735"/>
          <cell r="T6735"/>
          <cell r="U6735"/>
          <cell r="V6735"/>
          <cell r="W6735"/>
          <cell r="X6735"/>
          <cell r="Y6735" t="str">
            <v xml:space="preserve"> </v>
          </cell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  <cell r="M6736"/>
          <cell r="N6736"/>
          <cell r="O6736"/>
          <cell r="P6736"/>
          <cell r="Q6736"/>
          <cell r="R6736"/>
          <cell r="S6736"/>
          <cell r="T6736"/>
          <cell r="U6736"/>
          <cell r="V6736"/>
          <cell r="W6736"/>
          <cell r="X6736"/>
          <cell r="Y6736" t="str">
            <v xml:space="preserve"> </v>
          </cell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  <cell r="M6737"/>
          <cell r="N6737"/>
          <cell r="O6737"/>
          <cell r="P6737"/>
          <cell r="Q6737"/>
          <cell r="R6737"/>
          <cell r="S6737"/>
          <cell r="T6737"/>
          <cell r="U6737"/>
          <cell r="V6737"/>
          <cell r="W6737"/>
          <cell r="X6737"/>
          <cell r="Y6737" t="str">
            <v xml:space="preserve"> </v>
          </cell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  <cell r="M6738"/>
          <cell r="N6738"/>
          <cell r="O6738"/>
          <cell r="P6738"/>
          <cell r="Q6738"/>
          <cell r="R6738"/>
          <cell r="S6738"/>
          <cell r="T6738"/>
          <cell r="U6738"/>
          <cell r="V6738"/>
          <cell r="W6738"/>
          <cell r="X6738"/>
          <cell r="Y6738" t="str">
            <v xml:space="preserve"> </v>
          </cell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  <cell r="M6739"/>
          <cell r="N6739"/>
          <cell r="O6739"/>
          <cell r="P6739"/>
          <cell r="Q6739"/>
          <cell r="R6739"/>
          <cell r="S6739"/>
          <cell r="T6739"/>
          <cell r="U6739"/>
          <cell r="V6739"/>
          <cell r="W6739"/>
          <cell r="X6739"/>
          <cell r="Y6739" t="str">
            <v xml:space="preserve"> </v>
          </cell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  <cell r="M6740"/>
          <cell r="N6740"/>
          <cell r="O6740"/>
          <cell r="P6740"/>
          <cell r="Q6740"/>
          <cell r="R6740"/>
          <cell r="S6740"/>
          <cell r="T6740"/>
          <cell r="U6740"/>
          <cell r="V6740"/>
          <cell r="W6740"/>
          <cell r="X6740"/>
          <cell r="Y6740" t="str">
            <v xml:space="preserve"> </v>
          </cell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  <cell r="M6741"/>
          <cell r="N6741"/>
          <cell r="O6741"/>
          <cell r="P6741"/>
          <cell r="Q6741"/>
          <cell r="R6741"/>
          <cell r="S6741"/>
          <cell r="T6741"/>
          <cell r="U6741"/>
          <cell r="V6741"/>
          <cell r="W6741"/>
          <cell r="X6741"/>
          <cell r="Y6741" t="str">
            <v xml:space="preserve"> </v>
          </cell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  <cell r="M6742"/>
          <cell r="N6742"/>
          <cell r="O6742"/>
          <cell r="P6742"/>
          <cell r="Q6742"/>
          <cell r="R6742"/>
          <cell r="S6742"/>
          <cell r="T6742"/>
          <cell r="U6742"/>
          <cell r="V6742"/>
          <cell r="W6742"/>
          <cell r="X6742"/>
          <cell r="Y6742" t="str">
            <v xml:space="preserve"> </v>
          </cell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  <cell r="M6743"/>
          <cell r="N6743"/>
          <cell r="O6743"/>
          <cell r="P6743"/>
          <cell r="Q6743"/>
          <cell r="R6743"/>
          <cell r="S6743"/>
          <cell r="T6743"/>
          <cell r="U6743"/>
          <cell r="V6743"/>
          <cell r="W6743"/>
          <cell r="X6743"/>
          <cell r="Y6743" t="str">
            <v xml:space="preserve"> </v>
          </cell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  <cell r="M6744"/>
          <cell r="N6744"/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 t="str">
            <v xml:space="preserve"> </v>
          </cell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  <cell r="M6745"/>
          <cell r="N6745"/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 t="str">
            <v xml:space="preserve"> </v>
          </cell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  <cell r="M6746"/>
          <cell r="N6746"/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 t="str">
            <v xml:space="preserve"> </v>
          </cell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  <cell r="M6747"/>
          <cell r="N6747"/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 t="str">
            <v xml:space="preserve"> </v>
          </cell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  <cell r="M6748"/>
          <cell r="N6748"/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 t="str">
            <v xml:space="preserve"> </v>
          </cell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  <cell r="M6749"/>
          <cell r="N6749"/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 t="str">
            <v xml:space="preserve"> </v>
          </cell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  <cell r="M6750"/>
          <cell r="N6750"/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 t="str">
            <v xml:space="preserve"> </v>
          </cell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  <cell r="M6751"/>
          <cell r="N6751"/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 t="str">
            <v xml:space="preserve"> </v>
          </cell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  <cell r="M6752"/>
          <cell r="N6752"/>
          <cell r="O6752"/>
          <cell r="P6752"/>
          <cell r="Q6752"/>
          <cell r="R6752"/>
          <cell r="S6752"/>
          <cell r="T6752"/>
          <cell r="U6752"/>
          <cell r="V6752"/>
          <cell r="W6752"/>
          <cell r="X6752"/>
          <cell r="Y6752" t="str">
            <v xml:space="preserve"> </v>
          </cell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  <cell r="M6753"/>
          <cell r="N6753"/>
          <cell r="O6753"/>
          <cell r="P6753"/>
          <cell r="Q6753"/>
          <cell r="R6753"/>
          <cell r="S6753"/>
          <cell r="T6753"/>
          <cell r="U6753"/>
          <cell r="V6753"/>
          <cell r="W6753"/>
          <cell r="X6753"/>
          <cell r="Y6753" t="str">
            <v xml:space="preserve"> </v>
          </cell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  <cell r="M6754"/>
          <cell r="N6754"/>
          <cell r="O6754"/>
          <cell r="P6754"/>
          <cell r="Q6754"/>
          <cell r="R6754"/>
          <cell r="S6754"/>
          <cell r="T6754"/>
          <cell r="U6754"/>
          <cell r="V6754"/>
          <cell r="W6754"/>
          <cell r="X6754"/>
          <cell r="Y6754" t="str">
            <v xml:space="preserve"> </v>
          </cell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  <cell r="M6755"/>
          <cell r="N6755"/>
          <cell r="O6755"/>
          <cell r="P6755"/>
          <cell r="Q6755"/>
          <cell r="R6755"/>
          <cell r="S6755"/>
          <cell r="T6755"/>
          <cell r="U6755"/>
          <cell r="V6755"/>
          <cell r="W6755"/>
          <cell r="X6755"/>
          <cell r="Y6755" t="str">
            <v xml:space="preserve"> </v>
          </cell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  <cell r="M6756"/>
          <cell r="N6756"/>
          <cell r="O6756"/>
          <cell r="P6756"/>
          <cell r="Q6756"/>
          <cell r="R6756"/>
          <cell r="S6756"/>
          <cell r="T6756"/>
          <cell r="U6756"/>
          <cell r="V6756"/>
          <cell r="W6756"/>
          <cell r="X6756"/>
          <cell r="Y6756" t="str">
            <v xml:space="preserve"> </v>
          </cell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  <cell r="M6757"/>
          <cell r="N6757"/>
          <cell r="O6757"/>
          <cell r="P6757"/>
          <cell r="Q6757"/>
          <cell r="R6757"/>
          <cell r="S6757"/>
          <cell r="T6757"/>
          <cell r="U6757"/>
          <cell r="V6757"/>
          <cell r="W6757"/>
          <cell r="X6757"/>
          <cell r="Y6757" t="str">
            <v xml:space="preserve"> </v>
          </cell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  <cell r="M6758"/>
          <cell r="N6758"/>
          <cell r="O6758"/>
          <cell r="P6758"/>
          <cell r="Q6758"/>
          <cell r="R6758"/>
          <cell r="S6758"/>
          <cell r="T6758"/>
          <cell r="U6758"/>
          <cell r="V6758"/>
          <cell r="W6758"/>
          <cell r="X6758"/>
          <cell r="Y6758" t="str">
            <v xml:space="preserve"> </v>
          </cell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  <cell r="M6759"/>
          <cell r="N6759"/>
          <cell r="O6759"/>
          <cell r="P6759"/>
          <cell r="Q6759"/>
          <cell r="R6759"/>
          <cell r="S6759"/>
          <cell r="T6759"/>
          <cell r="U6759"/>
          <cell r="V6759"/>
          <cell r="W6759"/>
          <cell r="X6759"/>
          <cell r="Y6759" t="str">
            <v xml:space="preserve"> </v>
          </cell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  <cell r="M6760"/>
          <cell r="N6760"/>
          <cell r="O6760"/>
          <cell r="P6760"/>
          <cell r="Q6760"/>
          <cell r="R6760"/>
          <cell r="S6760"/>
          <cell r="T6760"/>
          <cell r="U6760"/>
          <cell r="V6760"/>
          <cell r="W6760"/>
          <cell r="X6760"/>
          <cell r="Y6760" t="str">
            <v xml:space="preserve"> </v>
          </cell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  <cell r="M6761"/>
          <cell r="N6761"/>
          <cell r="O6761"/>
          <cell r="P6761"/>
          <cell r="Q6761"/>
          <cell r="R6761"/>
          <cell r="S6761"/>
          <cell r="T6761"/>
          <cell r="U6761"/>
          <cell r="V6761"/>
          <cell r="W6761"/>
          <cell r="X6761"/>
          <cell r="Y6761" t="str">
            <v xml:space="preserve"> </v>
          </cell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  <cell r="M6762"/>
          <cell r="N6762"/>
          <cell r="O6762"/>
          <cell r="P6762"/>
          <cell r="Q6762"/>
          <cell r="R6762"/>
          <cell r="S6762"/>
          <cell r="T6762"/>
          <cell r="U6762"/>
          <cell r="V6762"/>
          <cell r="W6762"/>
          <cell r="X6762"/>
          <cell r="Y6762" t="str">
            <v xml:space="preserve"> </v>
          </cell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  <cell r="M6763"/>
          <cell r="N6763"/>
          <cell r="O6763"/>
          <cell r="P6763"/>
          <cell r="Q6763"/>
          <cell r="R6763"/>
          <cell r="S6763"/>
          <cell r="T6763"/>
          <cell r="U6763"/>
          <cell r="V6763"/>
          <cell r="W6763"/>
          <cell r="X6763"/>
          <cell r="Y6763" t="str">
            <v xml:space="preserve"> </v>
          </cell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  <cell r="M6764"/>
          <cell r="N6764"/>
          <cell r="O6764"/>
          <cell r="P6764"/>
          <cell r="Q6764"/>
          <cell r="R6764"/>
          <cell r="S6764"/>
          <cell r="T6764"/>
          <cell r="U6764"/>
          <cell r="V6764"/>
          <cell r="W6764"/>
          <cell r="X6764"/>
          <cell r="Y6764" t="str">
            <v xml:space="preserve"> </v>
          </cell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  <cell r="M6765"/>
          <cell r="N6765"/>
          <cell r="O6765"/>
          <cell r="P6765"/>
          <cell r="Q6765"/>
          <cell r="R6765"/>
          <cell r="S6765"/>
          <cell r="T6765"/>
          <cell r="U6765"/>
          <cell r="V6765"/>
          <cell r="W6765"/>
          <cell r="X6765"/>
          <cell r="Y6765" t="str">
            <v xml:space="preserve"> </v>
          </cell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  <cell r="M6766"/>
          <cell r="N6766"/>
          <cell r="O6766"/>
          <cell r="P6766"/>
          <cell r="Q6766"/>
          <cell r="R6766"/>
          <cell r="S6766"/>
          <cell r="T6766"/>
          <cell r="U6766"/>
          <cell r="V6766"/>
          <cell r="W6766"/>
          <cell r="X6766"/>
          <cell r="Y6766" t="str">
            <v xml:space="preserve"> </v>
          </cell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  <cell r="M6767"/>
          <cell r="N6767"/>
          <cell r="O6767"/>
          <cell r="P6767"/>
          <cell r="Q6767"/>
          <cell r="R6767"/>
          <cell r="S6767"/>
          <cell r="T6767"/>
          <cell r="U6767"/>
          <cell r="V6767"/>
          <cell r="W6767"/>
          <cell r="X6767"/>
          <cell r="Y6767" t="str">
            <v xml:space="preserve"> </v>
          </cell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  <cell r="M6768"/>
          <cell r="N6768"/>
          <cell r="O6768"/>
          <cell r="P6768"/>
          <cell r="Q6768"/>
          <cell r="R6768"/>
          <cell r="S6768"/>
          <cell r="T6768"/>
          <cell r="U6768"/>
          <cell r="V6768"/>
          <cell r="W6768"/>
          <cell r="X6768"/>
          <cell r="Y6768" t="str">
            <v xml:space="preserve"> </v>
          </cell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  <cell r="M6769"/>
          <cell r="N6769"/>
          <cell r="O6769"/>
          <cell r="P6769"/>
          <cell r="Q6769"/>
          <cell r="R6769"/>
          <cell r="S6769"/>
          <cell r="T6769"/>
          <cell r="U6769"/>
          <cell r="V6769"/>
          <cell r="W6769"/>
          <cell r="X6769"/>
          <cell r="Y6769" t="str">
            <v xml:space="preserve"> </v>
          </cell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  <cell r="M6770"/>
          <cell r="N6770"/>
          <cell r="O6770"/>
          <cell r="P6770"/>
          <cell r="Q6770"/>
          <cell r="R6770"/>
          <cell r="S6770"/>
          <cell r="T6770"/>
          <cell r="U6770"/>
          <cell r="V6770"/>
          <cell r="W6770"/>
          <cell r="X6770"/>
          <cell r="Y6770" t="str">
            <v xml:space="preserve"> </v>
          </cell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  <cell r="M6771"/>
          <cell r="N6771"/>
          <cell r="O6771"/>
          <cell r="P6771"/>
          <cell r="Q6771"/>
          <cell r="R6771"/>
          <cell r="S6771"/>
          <cell r="T6771"/>
          <cell r="U6771"/>
          <cell r="V6771"/>
          <cell r="W6771"/>
          <cell r="X6771"/>
          <cell r="Y6771" t="str">
            <v xml:space="preserve"> </v>
          </cell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  <cell r="M6772"/>
          <cell r="N6772"/>
          <cell r="O6772"/>
          <cell r="P6772"/>
          <cell r="Q6772"/>
          <cell r="R6772"/>
          <cell r="S6772"/>
          <cell r="T6772"/>
          <cell r="U6772"/>
          <cell r="V6772"/>
          <cell r="W6772"/>
          <cell r="X6772"/>
          <cell r="Y6772" t="str">
            <v xml:space="preserve"> </v>
          </cell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  <cell r="M6773"/>
          <cell r="N6773"/>
          <cell r="O6773"/>
          <cell r="P6773"/>
          <cell r="Q6773"/>
          <cell r="R6773"/>
          <cell r="S6773"/>
          <cell r="T6773"/>
          <cell r="U6773"/>
          <cell r="V6773"/>
          <cell r="W6773"/>
          <cell r="X6773"/>
          <cell r="Y6773" t="str">
            <v xml:space="preserve"> </v>
          </cell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  <cell r="M6774"/>
          <cell r="N6774"/>
          <cell r="O6774"/>
          <cell r="P6774"/>
          <cell r="Q6774"/>
          <cell r="R6774"/>
          <cell r="S6774"/>
          <cell r="T6774"/>
          <cell r="U6774"/>
          <cell r="V6774"/>
          <cell r="W6774"/>
          <cell r="X6774"/>
          <cell r="Y6774" t="str">
            <v xml:space="preserve"> </v>
          </cell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  <cell r="M6775"/>
          <cell r="N6775"/>
          <cell r="O6775"/>
          <cell r="P6775"/>
          <cell r="Q6775"/>
          <cell r="R6775"/>
          <cell r="S6775"/>
          <cell r="T6775"/>
          <cell r="U6775"/>
          <cell r="V6775"/>
          <cell r="W6775"/>
          <cell r="X6775"/>
          <cell r="Y6775" t="str">
            <v xml:space="preserve"> </v>
          </cell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  <cell r="M6776"/>
          <cell r="N6776"/>
          <cell r="O6776"/>
          <cell r="P6776"/>
          <cell r="Q6776"/>
          <cell r="R6776"/>
          <cell r="S6776"/>
          <cell r="T6776"/>
          <cell r="U6776"/>
          <cell r="V6776"/>
          <cell r="W6776"/>
          <cell r="X6776"/>
          <cell r="Y6776" t="str">
            <v xml:space="preserve"> </v>
          </cell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  <cell r="M6777"/>
          <cell r="N6777"/>
          <cell r="O6777"/>
          <cell r="P6777"/>
          <cell r="Q6777"/>
          <cell r="R6777"/>
          <cell r="S6777"/>
          <cell r="T6777"/>
          <cell r="U6777"/>
          <cell r="V6777"/>
          <cell r="W6777"/>
          <cell r="X6777"/>
          <cell r="Y6777" t="str">
            <v xml:space="preserve"> </v>
          </cell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  <cell r="M6778"/>
          <cell r="N6778"/>
          <cell r="O6778"/>
          <cell r="P6778"/>
          <cell r="Q6778"/>
          <cell r="R6778"/>
          <cell r="S6778"/>
          <cell r="T6778"/>
          <cell r="U6778"/>
          <cell r="V6778"/>
          <cell r="W6778"/>
          <cell r="X6778"/>
          <cell r="Y6778" t="str">
            <v xml:space="preserve"> </v>
          </cell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  <cell r="M6779"/>
          <cell r="N6779"/>
          <cell r="O6779"/>
          <cell r="P6779"/>
          <cell r="Q6779"/>
          <cell r="R6779"/>
          <cell r="S6779"/>
          <cell r="T6779"/>
          <cell r="U6779"/>
          <cell r="V6779"/>
          <cell r="W6779"/>
          <cell r="X6779"/>
          <cell r="Y6779" t="str">
            <v xml:space="preserve"> </v>
          </cell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  <cell r="M6780"/>
          <cell r="N6780"/>
          <cell r="O6780"/>
          <cell r="P6780"/>
          <cell r="Q6780"/>
          <cell r="R6780"/>
          <cell r="S6780"/>
          <cell r="T6780"/>
          <cell r="U6780"/>
          <cell r="V6780"/>
          <cell r="W6780"/>
          <cell r="X6780"/>
          <cell r="Y6780" t="str">
            <v xml:space="preserve"> </v>
          </cell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  <cell r="M6781"/>
          <cell r="N6781"/>
          <cell r="O6781"/>
          <cell r="P6781"/>
          <cell r="Q6781"/>
          <cell r="R6781"/>
          <cell r="S6781"/>
          <cell r="T6781"/>
          <cell r="U6781"/>
          <cell r="V6781"/>
          <cell r="W6781"/>
          <cell r="X6781"/>
          <cell r="Y6781" t="str">
            <v xml:space="preserve"> </v>
          </cell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  <cell r="M6782"/>
          <cell r="N6782"/>
          <cell r="O6782"/>
          <cell r="P6782"/>
          <cell r="Q6782"/>
          <cell r="R6782"/>
          <cell r="S6782"/>
          <cell r="T6782"/>
          <cell r="U6782"/>
          <cell r="V6782"/>
          <cell r="W6782"/>
          <cell r="X6782"/>
          <cell r="Y6782" t="str">
            <v xml:space="preserve"> </v>
          </cell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  <cell r="U6783"/>
          <cell r="V6783"/>
          <cell r="W6783"/>
          <cell r="X6783"/>
          <cell r="Y6783" t="str">
            <v xml:space="preserve"> </v>
          </cell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  <cell r="M6784"/>
          <cell r="N6784"/>
          <cell r="O6784"/>
          <cell r="P6784"/>
          <cell r="Q6784"/>
          <cell r="R6784"/>
          <cell r="S6784"/>
          <cell r="T6784"/>
          <cell r="U6784"/>
          <cell r="V6784"/>
          <cell r="W6784"/>
          <cell r="X6784"/>
          <cell r="Y6784" t="str">
            <v xml:space="preserve"> </v>
          </cell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  <cell r="M6785"/>
          <cell r="N6785"/>
          <cell r="O6785"/>
          <cell r="P6785"/>
          <cell r="Q6785"/>
          <cell r="R6785"/>
          <cell r="S6785"/>
          <cell r="T6785"/>
          <cell r="U6785"/>
          <cell r="V6785"/>
          <cell r="W6785"/>
          <cell r="X6785"/>
          <cell r="Y6785" t="str">
            <v xml:space="preserve"> </v>
          </cell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  <cell r="M6786"/>
          <cell r="N6786"/>
          <cell r="O6786"/>
          <cell r="P6786"/>
          <cell r="Q6786"/>
          <cell r="R6786"/>
          <cell r="S6786"/>
          <cell r="T6786"/>
          <cell r="U6786"/>
          <cell r="V6786"/>
          <cell r="W6786"/>
          <cell r="X6786"/>
          <cell r="Y6786" t="str">
            <v xml:space="preserve"> </v>
          </cell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  <cell r="M6787"/>
          <cell r="N6787"/>
          <cell r="O6787"/>
          <cell r="P6787"/>
          <cell r="Q6787"/>
          <cell r="R6787"/>
          <cell r="S6787"/>
          <cell r="T6787"/>
          <cell r="U6787"/>
          <cell r="V6787"/>
          <cell r="W6787"/>
          <cell r="X6787"/>
          <cell r="Y6787" t="str">
            <v xml:space="preserve"> </v>
          </cell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  <cell r="M6788"/>
          <cell r="N6788"/>
          <cell r="O6788"/>
          <cell r="P6788"/>
          <cell r="Q6788"/>
          <cell r="R6788"/>
          <cell r="S6788"/>
          <cell r="T6788"/>
          <cell r="U6788"/>
          <cell r="V6788"/>
          <cell r="W6788"/>
          <cell r="X6788"/>
          <cell r="Y6788" t="str">
            <v xml:space="preserve"> </v>
          </cell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  <cell r="M6789"/>
          <cell r="N6789"/>
          <cell r="O6789"/>
          <cell r="P6789"/>
          <cell r="Q6789"/>
          <cell r="R6789"/>
          <cell r="S6789"/>
          <cell r="T6789"/>
          <cell r="U6789"/>
          <cell r="V6789"/>
          <cell r="W6789"/>
          <cell r="X6789"/>
          <cell r="Y6789" t="str">
            <v xml:space="preserve"> </v>
          </cell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  <cell r="M6790"/>
          <cell r="N6790"/>
          <cell r="O6790"/>
          <cell r="P6790"/>
          <cell r="Q6790"/>
          <cell r="R6790"/>
          <cell r="S6790"/>
          <cell r="T6790"/>
          <cell r="U6790"/>
          <cell r="V6790"/>
          <cell r="W6790"/>
          <cell r="X6790"/>
          <cell r="Y6790" t="str">
            <v xml:space="preserve"> </v>
          </cell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  <cell r="M6791"/>
          <cell r="N6791"/>
          <cell r="O6791"/>
          <cell r="P6791"/>
          <cell r="Q6791"/>
          <cell r="R6791"/>
          <cell r="S6791"/>
          <cell r="T6791"/>
          <cell r="U6791"/>
          <cell r="V6791"/>
          <cell r="W6791"/>
          <cell r="X6791"/>
          <cell r="Y6791" t="str">
            <v xml:space="preserve"> </v>
          </cell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  <cell r="M6792"/>
          <cell r="N6792"/>
          <cell r="O6792"/>
          <cell r="P6792"/>
          <cell r="Q6792"/>
          <cell r="R6792"/>
          <cell r="S6792"/>
          <cell r="T6792"/>
          <cell r="U6792"/>
          <cell r="V6792"/>
          <cell r="W6792"/>
          <cell r="X6792"/>
          <cell r="Y6792" t="str">
            <v xml:space="preserve"> </v>
          </cell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  <cell r="M6793"/>
          <cell r="N6793"/>
          <cell r="O6793"/>
          <cell r="P6793"/>
          <cell r="Q6793"/>
          <cell r="R6793"/>
          <cell r="S6793"/>
          <cell r="T6793"/>
          <cell r="U6793"/>
          <cell r="V6793"/>
          <cell r="W6793"/>
          <cell r="X6793"/>
          <cell r="Y6793" t="str">
            <v xml:space="preserve"> </v>
          </cell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  <cell r="M6794"/>
          <cell r="N6794"/>
          <cell r="O6794"/>
          <cell r="P6794"/>
          <cell r="Q6794"/>
          <cell r="R6794"/>
          <cell r="S6794"/>
          <cell r="T6794"/>
          <cell r="U6794"/>
          <cell r="V6794"/>
          <cell r="W6794"/>
          <cell r="X6794"/>
          <cell r="Y6794" t="str">
            <v xml:space="preserve"> </v>
          </cell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  <cell r="M6795"/>
          <cell r="N6795"/>
          <cell r="O6795"/>
          <cell r="P6795"/>
          <cell r="Q6795"/>
          <cell r="R6795"/>
          <cell r="S6795"/>
          <cell r="T6795"/>
          <cell r="U6795"/>
          <cell r="V6795"/>
          <cell r="W6795"/>
          <cell r="X6795"/>
          <cell r="Y6795" t="str">
            <v xml:space="preserve"> </v>
          </cell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  <cell r="M6796"/>
          <cell r="N6796"/>
          <cell r="O6796"/>
          <cell r="P6796"/>
          <cell r="Q6796"/>
          <cell r="R6796"/>
          <cell r="S6796"/>
          <cell r="T6796"/>
          <cell r="U6796"/>
          <cell r="V6796"/>
          <cell r="W6796"/>
          <cell r="X6796"/>
          <cell r="Y6796" t="str">
            <v xml:space="preserve"> </v>
          </cell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  <cell r="M6797"/>
          <cell r="N6797"/>
          <cell r="O6797"/>
          <cell r="P6797"/>
          <cell r="Q6797"/>
          <cell r="R6797"/>
          <cell r="S6797"/>
          <cell r="T6797"/>
          <cell r="U6797"/>
          <cell r="V6797"/>
          <cell r="W6797"/>
          <cell r="X6797"/>
          <cell r="Y6797" t="str">
            <v xml:space="preserve"> </v>
          </cell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  <cell r="M6798"/>
          <cell r="N6798"/>
          <cell r="O6798"/>
          <cell r="P6798"/>
          <cell r="Q6798"/>
          <cell r="R6798"/>
          <cell r="S6798"/>
          <cell r="T6798"/>
          <cell r="U6798"/>
          <cell r="V6798"/>
          <cell r="W6798"/>
          <cell r="X6798"/>
          <cell r="Y6798" t="str">
            <v xml:space="preserve"> </v>
          </cell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  <cell r="M6799"/>
          <cell r="N6799"/>
          <cell r="O6799"/>
          <cell r="P6799"/>
          <cell r="Q6799"/>
          <cell r="R6799"/>
          <cell r="S6799"/>
          <cell r="T6799"/>
          <cell r="U6799"/>
          <cell r="V6799"/>
          <cell r="W6799"/>
          <cell r="X6799"/>
          <cell r="Y6799" t="str">
            <v xml:space="preserve"> </v>
          </cell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  <cell r="M6800"/>
          <cell r="N6800"/>
          <cell r="O6800"/>
          <cell r="P6800"/>
          <cell r="Q6800"/>
          <cell r="R6800"/>
          <cell r="S6800"/>
          <cell r="T6800"/>
          <cell r="U6800"/>
          <cell r="V6800"/>
          <cell r="W6800"/>
          <cell r="X6800"/>
          <cell r="Y6800" t="str">
            <v xml:space="preserve"> </v>
          </cell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  <cell r="M6801"/>
          <cell r="N6801"/>
          <cell r="O6801"/>
          <cell r="P6801"/>
          <cell r="Q6801"/>
          <cell r="R6801"/>
          <cell r="S6801"/>
          <cell r="T6801"/>
          <cell r="U6801"/>
          <cell r="V6801"/>
          <cell r="W6801"/>
          <cell r="X6801"/>
          <cell r="Y6801" t="str">
            <v xml:space="preserve"> </v>
          </cell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  <cell r="M6802"/>
          <cell r="N6802"/>
          <cell r="O6802"/>
          <cell r="P6802"/>
          <cell r="Q6802"/>
          <cell r="R6802"/>
          <cell r="S6802"/>
          <cell r="T6802"/>
          <cell r="U6802"/>
          <cell r="V6802"/>
          <cell r="W6802"/>
          <cell r="X6802"/>
          <cell r="Y6802" t="str">
            <v xml:space="preserve"> </v>
          </cell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  <cell r="M6803"/>
          <cell r="N6803"/>
          <cell r="O6803"/>
          <cell r="P6803"/>
          <cell r="Q6803"/>
          <cell r="R6803"/>
          <cell r="S6803"/>
          <cell r="T6803"/>
          <cell r="U6803"/>
          <cell r="V6803"/>
          <cell r="W6803"/>
          <cell r="X6803"/>
          <cell r="Y6803" t="str">
            <v xml:space="preserve"> </v>
          </cell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  <cell r="M6804"/>
          <cell r="N6804"/>
          <cell r="O6804"/>
          <cell r="P6804"/>
          <cell r="Q6804"/>
          <cell r="R6804"/>
          <cell r="S6804"/>
          <cell r="T6804"/>
          <cell r="U6804"/>
          <cell r="V6804"/>
          <cell r="W6804"/>
          <cell r="X6804"/>
          <cell r="Y6804" t="str">
            <v xml:space="preserve"> </v>
          </cell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  <cell r="M6805"/>
          <cell r="N6805"/>
          <cell r="O6805"/>
          <cell r="P6805"/>
          <cell r="Q6805"/>
          <cell r="R6805"/>
          <cell r="S6805"/>
          <cell r="T6805"/>
          <cell r="U6805"/>
          <cell r="V6805"/>
          <cell r="W6805"/>
          <cell r="X6805"/>
          <cell r="Y6805" t="str">
            <v xml:space="preserve"> </v>
          </cell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  <cell r="M6806"/>
          <cell r="N6806"/>
          <cell r="O6806"/>
          <cell r="P6806"/>
          <cell r="Q6806"/>
          <cell r="R6806"/>
          <cell r="S6806"/>
          <cell r="T6806"/>
          <cell r="U6806"/>
          <cell r="V6806"/>
          <cell r="W6806"/>
          <cell r="X6806"/>
          <cell r="Y6806" t="str">
            <v xml:space="preserve"> </v>
          </cell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  <cell r="M6807"/>
          <cell r="N6807"/>
          <cell r="O6807"/>
          <cell r="P6807"/>
          <cell r="Q6807"/>
          <cell r="R6807"/>
          <cell r="S6807"/>
          <cell r="T6807"/>
          <cell r="U6807"/>
          <cell r="V6807"/>
          <cell r="W6807"/>
          <cell r="X6807"/>
          <cell r="Y6807" t="str">
            <v xml:space="preserve"> </v>
          </cell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  <cell r="M6808"/>
          <cell r="N6808"/>
          <cell r="O6808"/>
          <cell r="P6808"/>
          <cell r="Q6808"/>
          <cell r="R6808"/>
          <cell r="S6808"/>
          <cell r="T6808"/>
          <cell r="U6808"/>
          <cell r="V6808"/>
          <cell r="W6808"/>
          <cell r="X6808"/>
          <cell r="Y6808" t="str">
            <v xml:space="preserve"> </v>
          </cell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  <cell r="M6809"/>
          <cell r="N6809"/>
          <cell r="O6809"/>
          <cell r="P6809"/>
          <cell r="Q6809"/>
          <cell r="R6809"/>
          <cell r="S6809"/>
          <cell r="T6809"/>
          <cell r="U6809"/>
          <cell r="V6809"/>
          <cell r="W6809"/>
          <cell r="X6809"/>
          <cell r="Y6809" t="str">
            <v xml:space="preserve"> </v>
          </cell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  <cell r="M6810"/>
          <cell r="N6810"/>
          <cell r="O6810"/>
          <cell r="P6810"/>
          <cell r="Q6810"/>
          <cell r="R6810"/>
          <cell r="S6810"/>
          <cell r="T6810"/>
          <cell r="U6810"/>
          <cell r="V6810"/>
          <cell r="W6810"/>
          <cell r="X6810"/>
          <cell r="Y6810" t="str">
            <v xml:space="preserve"> </v>
          </cell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  <cell r="M6811"/>
          <cell r="N6811"/>
          <cell r="O6811"/>
          <cell r="P6811"/>
          <cell r="Q6811"/>
          <cell r="R6811"/>
          <cell r="S6811"/>
          <cell r="T6811"/>
          <cell r="U6811"/>
          <cell r="V6811"/>
          <cell r="W6811"/>
          <cell r="X6811"/>
          <cell r="Y6811" t="str">
            <v xml:space="preserve"> </v>
          </cell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  <cell r="M6812"/>
          <cell r="N6812"/>
          <cell r="O6812"/>
          <cell r="P6812"/>
          <cell r="Q6812"/>
          <cell r="R6812"/>
          <cell r="S6812"/>
          <cell r="T6812"/>
          <cell r="U6812"/>
          <cell r="V6812"/>
          <cell r="W6812"/>
          <cell r="X6812"/>
          <cell r="Y6812" t="str">
            <v xml:space="preserve"> </v>
          </cell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  <cell r="M6813"/>
          <cell r="N6813"/>
          <cell r="O6813"/>
          <cell r="P6813"/>
          <cell r="Q6813"/>
          <cell r="R6813"/>
          <cell r="S6813"/>
          <cell r="T6813"/>
          <cell r="U6813"/>
          <cell r="V6813"/>
          <cell r="W6813"/>
          <cell r="X6813"/>
          <cell r="Y6813" t="str">
            <v xml:space="preserve"> </v>
          </cell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  <cell r="M6814"/>
          <cell r="N6814"/>
          <cell r="O6814"/>
          <cell r="P6814"/>
          <cell r="Q6814"/>
          <cell r="R6814"/>
          <cell r="S6814"/>
          <cell r="T6814"/>
          <cell r="U6814"/>
          <cell r="V6814"/>
          <cell r="W6814"/>
          <cell r="X6814"/>
          <cell r="Y6814" t="str">
            <v xml:space="preserve"> </v>
          </cell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  <cell r="M6815"/>
          <cell r="N6815"/>
          <cell r="O6815"/>
          <cell r="P6815"/>
          <cell r="Q6815"/>
          <cell r="R6815"/>
          <cell r="S6815"/>
          <cell r="T6815"/>
          <cell r="U6815"/>
          <cell r="V6815"/>
          <cell r="W6815"/>
          <cell r="X6815"/>
          <cell r="Y6815" t="str">
            <v xml:space="preserve"> </v>
          </cell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  <cell r="M6816"/>
          <cell r="N6816"/>
          <cell r="O6816"/>
          <cell r="P6816"/>
          <cell r="Q6816"/>
          <cell r="R6816"/>
          <cell r="S6816"/>
          <cell r="T6816"/>
          <cell r="U6816"/>
          <cell r="V6816"/>
          <cell r="W6816"/>
          <cell r="X6816"/>
          <cell r="Y6816" t="str">
            <v xml:space="preserve"> </v>
          </cell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  <cell r="M6817"/>
          <cell r="N6817"/>
          <cell r="O6817"/>
          <cell r="P6817"/>
          <cell r="Q6817"/>
          <cell r="R6817"/>
          <cell r="S6817"/>
          <cell r="T6817"/>
          <cell r="U6817"/>
          <cell r="V6817"/>
          <cell r="W6817"/>
          <cell r="X6817"/>
          <cell r="Y6817" t="str">
            <v xml:space="preserve"> </v>
          </cell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  <cell r="M6818"/>
          <cell r="N6818"/>
          <cell r="O6818"/>
          <cell r="P6818"/>
          <cell r="Q6818"/>
          <cell r="R6818"/>
          <cell r="S6818"/>
          <cell r="T6818"/>
          <cell r="U6818"/>
          <cell r="V6818"/>
          <cell r="W6818"/>
          <cell r="X6818"/>
          <cell r="Y6818" t="str">
            <v xml:space="preserve"> </v>
          </cell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  <cell r="M6819"/>
          <cell r="N6819"/>
          <cell r="O6819"/>
          <cell r="P6819"/>
          <cell r="Q6819"/>
          <cell r="R6819"/>
          <cell r="S6819"/>
          <cell r="T6819"/>
          <cell r="U6819"/>
          <cell r="V6819"/>
          <cell r="W6819"/>
          <cell r="X6819"/>
          <cell r="Y6819" t="str">
            <v xml:space="preserve"> </v>
          </cell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  <cell r="M6820"/>
          <cell r="N6820"/>
          <cell r="O6820"/>
          <cell r="P6820"/>
          <cell r="Q6820"/>
          <cell r="R6820"/>
          <cell r="S6820"/>
          <cell r="T6820"/>
          <cell r="U6820"/>
          <cell r="V6820"/>
          <cell r="W6820"/>
          <cell r="X6820"/>
          <cell r="Y6820" t="str">
            <v xml:space="preserve"> </v>
          </cell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  <cell r="M6821"/>
          <cell r="N6821"/>
          <cell r="O6821"/>
          <cell r="P6821"/>
          <cell r="Q6821"/>
          <cell r="R6821"/>
          <cell r="S6821"/>
          <cell r="T6821"/>
          <cell r="U6821"/>
          <cell r="V6821"/>
          <cell r="W6821"/>
          <cell r="X6821"/>
          <cell r="Y6821" t="str">
            <v xml:space="preserve"> </v>
          </cell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  <cell r="M6822"/>
          <cell r="N6822"/>
          <cell r="O6822"/>
          <cell r="P6822"/>
          <cell r="Q6822"/>
          <cell r="R6822"/>
          <cell r="S6822"/>
          <cell r="T6822"/>
          <cell r="U6822"/>
          <cell r="V6822"/>
          <cell r="W6822"/>
          <cell r="X6822"/>
          <cell r="Y6822" t="str">
            <v xml:space="preserve"> </v>
          </cell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  <cell r="M6823"/>
          <cell r="N6823"/>
          <cell r="O6823"/>
          <cell r="P6823"/>
          <cell r="Q6823"/>
          <cell r="R6823"/>
          <cell r="S6823"/>
          <cell r="T6823"/>
          <cell r="U6823"/>
          <cell r="V6823"/>
          <cell r="W6823"/>
          <cell r="X6823"/>
          <cell r="Y6823" t="str">
            <v xml:space="preserve"> </v>
          </cell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  <cell r="M6824"/>
          <cell r="N6824"/>
          <cell r="O6824"/>
          <cell r="P6824"/>
          <cell r="Q6824"/>
          <cell r="R6824"/>
          <cell r="S6824"/>
          <cell r="T6824"/>
          <cell r="U6824"/>
          <cell r="V6824"/>
          <cell r="W6824"/>
          <cell r="X6824"/>
          <cell r="Y6824" t="str">
            <v xml:space="preserve"> </v>
          </cell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  <cell r="M6825"/>
          <cell r="N6825"/>
          <cell r="O6825"/>
          <cell r="P6825"/>
          <cell r="Q6825"/>
          <cell r="R6825"/>
          <cell r="S6825"/>
          <cell r="T6825"/>
          <cell r="U6825"/>
          <cell r="V6825"/>
          <cell r="W6825"/>
          <cell r="X6825"/>
          <cell r="Y6825" t="str">
            <v xml:space="preserve"> </v>
          </cell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  <cell r="M6826"/>
          <cell r="N6826"/>
          <cell r="O6826"/>
          <cell r="P6826"/>
          <cell r="Q6826"/>
          <cell r="R6826"/>
          <cell r="S6826"/>
          <cell r="T6826"/>
          <cell r="U6826"/>
          <cell r="V6826"/>
          <cell r="W6826"/>
          <cell r="X6826"/>
          <cell r="Y6826" t="str">
            <v xml:space="preserve"> </v>
          </cell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  <cell r="M6827"/>
          <cell r="N6827"/>
          <cell r="O6827"/>
          <cell r="P6827"/>
          <cell r="Q6827"/>
          <cell r="R6827"/>
          <cell r="S6827"/>
          <cell r="T6827"/>
          <cell r="U6827"/>
          <cell r="V6827"/>
          <cell r="W6827"/>
          <cell r="X6827"/>
          <cell r="Y6827" t="str">
            <v xml:space="preserve"> </v>
          </cell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  <cell r="M6828"/>
          <cell r="N6828"/>
          <cell r="O6828"/>
          <cell r="P6828"/>
          <cell r="Q6828"/>
          <cell r="R6828"/>
          <cell r="S6828"/>
          <cell r="T6828"/>
          <cell r="U6828"/>
          <cell r="V6828"/>
          <cell r="W6828"/>
          <cell r="X6828"/>
          <cell r="Y6828" t="str">
            <v xml:space="preserve"> </v>
          </cell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  <cell r="M6829"/>
          <cell r="N6829"/>
          <cell r="O6829"/>
          <cell r="P6829"/>
          <cell r="Q6829"/>
          <cell r="R6829"/>
          <cell r="S6829"/>
          <cell r="T6829"/>
          <cell r="U6829"/>
          <cell r="V6829"/>
          <cell r="W6829"/>
          <cell r="X6829"/>
          <cell r="Y6829" t="str">
            <v xml:space="preserve"> </v>
          </cell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  <cell r="M6830"/>
          <cell r="N6830"/>
          <cell r="O6830"/>
          <cell r="P6830"/>
          <cell r="Q6830"/>
          <cell r="R6830"/>
          <cell r="S6830"/>
          <cell r="T6830"/>
          <cell r="U6830"/>
          <cell r="V6830"/>
          <cell r="W6830"/>
          <cell r="X6830"/>
          <cell r="Y6830" t="str">
            <v xml:space="preserve"> </v>
          </cell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  <cell r="M6831"/>
          <cell r="N6831"/>
          <cell r="O6831"/>
          <cell r="P6831"/>
          <cell r="Q6831"/>
          <cell r="R6831"/>
          <cell r="S6831"/>
          <cell r="T6831"/>
          <cell r="U6831"/>
          <cell r="V6831"/>
          <cell r="W6831"/>
          <cell r="X6831"/>
          <cell r="Y6831" t="str">
            <v xml:space="preserve"> </v>
          </cell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  <cell r="M6832"/>
          <cell r="N6832"/>
          <cell r="O6832"/>
          <cell r="P6832"/>
          <cell r="Q6832"/>
          <cell r="R6832"/>
          <cell r="S6832"/>
          <cell r="T6832"/>
          <cell r="U6832"/>
          <cell r="V6832"/>
          <cell r="W6832"/>
          <cell r="X6832"/>
          <cell r="Y6832" t="str">
            <v xml:space="preserve"> </v>
          </cell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  <cell r="M6833"/>
          <cell r="N6833"/>
          <cell r="O6833"/>
          <cell r="P6833"/>
          <cell r="Q6833"/>
          <cell r="R6833"/>
          <cell r="S6833"/>
          <cell r="T6833"/>
          <cell r="U6833"/>
          <cell r="V6833"/>
          <cell r="W6833"/>
          <cell r="X6833"/>
          <cell r="Y6833" t="str">
            <v xml:space="preserve"> </v>
          </cell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  <cell r="M6834"/>
          <cell r="N6834"/>
          <cell r="O6834"/>
          <cell r="P6834"/>
          <cell r="Q6834"/>
          <cell r="R6834"/>
          <cell r="S6834"/>
          <cell r="T6834"/>
          <cell r="U6834"/>
          <cell r="V6834"/>
          <cell r="W6834"/>
          <cell r="X6834"/>
          <cell r="Y6834" t="str">
            <v xml:space="preserve"> </v>
          </cell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  <cell r="M6835"/>
          <cell r="N6835"/>
          <cell r="O6835"/>
          <cell r="P6835"/>
          <cell r="Q6835"/>
          <cell r="R6835"/>
          <cell r="S6835"/>
          <cell r="T6835"/>
          <cell r="U6835"/>
          <cell r="V6835"/>
          <cell r="W6835"/>
          <cell r="X6835"/>
          <cell r="Y6835" t="str">
            <v xml:space="preserve"> </v>
          </cell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  <cell r="M6836"/>
          <cell r="N6836"/>
          <cell r="O6836"/>
          <cell r="P6836"/>
          <cell r="Q6836"/>
          <cell r="R6836"/>
          <cell r="S6836"/>
          <cell r="T6836"/>
          <cell r="U6836"/>
          <cell r="V6836"/>
          <cell r="W6836"/>
          <cell r="X6836"/>
          <cell r="Y6836" t="str">
            <v xml:space="preserve"> </v>
          </cell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  <cell r="M6837"/>
          <cell r="N6837"/>
          <cell r="O6837"/>
          <cell r="P6837"/>
          <cell r="Q6837"/>
          <cell r="R6837"/>
          <cell r="S6837"/>
          <cell r="T6837"/>
          <cell r="U6837"/>
          <cell r="V6837"/>
          <cell r="W6837"/>
          <cell r="X6837"/>
          <cell r="Y6837" t="str">
            <v xml:space="preserve"> </v>
          </cell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  <cell r="M6838"/>
          <cell r="N6838"/>
          <cell r="O6838"/>
          <cell r="P6838"/>
          <cell r="Q6838"/>
          <cell r="R6838"/>
          <cell r="S6838"/>
          <cell r="T6838"/>
          <cell r="U6838"/>
          <cell r="V6838"/>
          <cell r="W6838"/>
          <cell r="X6838"/>
          <cell r="Y6838" t="str">
            <v xml:space="preserve"> </v>
          </cell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  <cell r="M6839"/>
          <cell r="N6839"/>
          <cell r="O6839"/>
          <cell r="P6839"/>
          <cell r="Q6839"/>
          <cell r="R6839"/>
          <cell r="S6839"/>
          <cell r="T6839"/>
          <cell r="U6839"/>
          <cell r="V6839"/>
          <cell r="W6839"/>
          <cell r="X6839"/>
          <cell r="Y6839" t="str">
            <v xml:space="preserve"> </v>
          </cell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  <cell r="M6840"/>
          <cell r="N6840"/>
          <cell r="O6840"/>
          <cell r="P6840"/>
          <cell r="Q6840"/>
          <cell r="R6840"/>
          <cell r="S6840"/>
          <cell r="T6840"/>
          <cell r="U6840"/>
          <cell r="V6840"/>
          <cell r="W6840"/>
          <cell r="X6840"/>
          <cell r="Y6840" t="str">
            <v xml:space="preserve"> </v>
          </cell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  <cell r="M6841"/>
          <cell r="N6841"/>
          <cell r="O6841"/>
          <cell r="P6841"/>
          <cell r="Q6841"/>
          <cell r="R6841"/>
          <cell r="S6841"/>
          <cell r="T6841"/>
          <cell r="U6841"/>
          <cell r="V6841"/>
          <cell r="W6841"/>
          <cell r="X6841"/>
          <cell r="Y6841" t="str">
            <v xml:space="preserve"> </v>
          </cell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  <cell r="M6842"/>
          <cell r="N6842"/>
          <cell r="O6842"/>
          <cell r="P6842"/>
          <cell r="Q6842"/>
          <cell r="R6842"/>
          <cell r="S6842"/>
          <cell r="T6842"/>
          <cell r="U6842"/>
          <cell r="V6842"/>
          <cell r="W6842"/>
          <cell r="X6842"/>
          <cell r="Y6842" t="str">
            <v xml:space="preserve"> </v>
          </cell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  <cell r="M6843"/>
          <cell r="N6843"/>
          <cell r="O6843"/>
          <cell r="P6843"/>
          <cell r="Q6843"/>
          <cell r="R6843"/>
          <cell r="S6843"/>
          <cell r="T6843"/>
          <cell r="U6843"/>
          <cell r="V6843"/>
          <cell r="W6843"/>
          <cell r="X6843"/>
          <cell r="Y6843" t="str">
            <v xml:space="preserve"> </v>
          </cell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  <cell r="M6844"/>
          <cell r="N6844"/>
          <cell r="O6844"/>
          <cell r="P6844"/>
          <cell r="Q6844"/>
          <cell r="R6844"/>
          <cell r="S6844"/>
          <cell r="T6844"/>
          <cell r="U6844"/>
          <cell r="V6844"/>
          <cell r="W6844"/>
          <cell r="X6844"/>
          <cell r="Y6844" t="str">
            <v xml:space="preserve"> </v>
          </cell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  <cell r="M6845"/>
          <cell r="N6845"/>
          <cell r="O6845"/>
          <cell r="P6845"/>
          <cell r="Q6845"/>
          <cell r="R6845"/>
          <cell r="S6845"/>
          <cell r="T6845"/>
          <cell r="U6845"/>
          <cell r="V6845"/>
          <cell r="W6845"/>
          <cell r="X6845"/>
          <cell r="Y6845" t="str">
            <v xml:space="preserve"> </v>
          </cell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  <cell r="M6846"/>
          <cell r="N6846"/>
          <cell r="O6846"/>
          <cell r="P6846"/>
          <cell r="Q6846"/>
          <cell r="R6846"/>
          <cell r="S6846"/>
          <cell r="T6846"/>
          <cell r="U6846"/>
          <cell r="V6846"/>
          <cell r="W6846"/>
          <cell r="X6846"/>
          <cell r="Y6846" t="str">
            <v xml:space="preserve"> </v>
          </cell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  <cell r="M6847"/>
          <cell r="N6847"/>
          <cell r="O6847"/>
          <cell r="P6847"/>
          <cell r="Q6847"/>
          <cell r="R6847"/>
          <cell r="S6847"/>
          <cell r="T6847"/>
          <cell r="U6847"/>
          <cell r="V6847"/>
          <cell r="W6847"/>
          <cell r="X6847"/>
          <cell r="Y6847" t="str">
            <v xml:space="preserve"> </v>
          </cell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  <cell r="M6848"/>
          <cell r="N6848"/>
          <cell r="O6848"/>
          <cell r="P6848"/>
          <cell r="Q6848"/>
          <cell r="R6848"/>
          <cell r="S6848"/>
          <cell r="T6848"/>
          <cell r="U6848"/>
          <cell r="V6848"/>
          <cell r="W6848"/>
          <cell r="X6848"/>
          <cell r="Y6848" t="str">
            <v xml:space="preserve"> </v>
          </cell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  <cell r="M6849"/>
          <cell r="N6849"/>
          <cell r="O6849"/>
          <cell r="P6849"/>
          <cell r="Q6849"/>
          <cell r="R6849"/>
          <cell r="S6849"/>
          <cell r="T6849"/>
          <cell r="U6849"/>
          <cell r="V6849"/>
          <cell r="W6849"/>
          <cell r="X6849"/>
          <cell r="Y6849" t="str">
            <v xml:space="preserve"> </v>
          </cell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  <cell r="M6850"/>
          <cell r="N6850"/>
          <cell r="O6850"/>
          <cell r="P6850"/>
          <cell r="Q6850"/>
          <cell r="R6850"/>
          <cell r="S6850"/>
          <cell r="T6850"/>
          <cell r="U6850"/>
          <cell r="V6850"/>
          <cell r="W6850"/>
          <cell r="X6850"/>
          <cell r="Y6850" t="str">
            <v xml:space="preserve"> </v>
          </cell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  <cell r="M6851"/>
          <cell r="N6851"/>
          <cell r="O6851"/>
          <cell r="P6851"/>
          <cell r="Q6851"/>
          <cell r="R6851"/>
          <cell r="S6851"/>
          <cell r="T6851"/>
          <cell r="U6851"/>
          <cell r="V6851"/>
          <cell r="W6851"/>
          <cell r="X6851"/>
          <cell r="Y6851" t="str">
            <v xml:space="preserve"> </v>
          </cell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  <cell r="M6852"/>
          <cell r="N6852"/>
          <cell r="O6852"/>
          <cell r="P6852"/>
          <cell r="Q6852"/>
          <cell r="R6852"/>
          <cell r="S6852"/>
          <cell r="T6852"/>
          <cell r="U6852"/>
          <cell r="V6852"/>
          <cell r="W6852"/>
          <cell r="X6852"/>
          <cell r="Y6852" t="str">
            <v xml:space="preserve"> </v>
          </cell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  <cell r="M6853"/>
          <cell r="N6853"/>
          <cell r="O6853"/>
          <cell r="P6853"/>
          <cell r="Q6853"/>
          <cell r="R6853"/>
          <cell r="S6853"/>
          <cell r="T6853"/>
          <cell r="U6853"/>
          <cell r="V6853"/>
          <cell r="W6853"/>
          <cell r="X6853"/>
          <cell r="Y6853" t="str">
            <v xml:space="preserve"> </v>
          </cell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  <cell r="M6854"/>
          <cell r="N6854"/>
          <cell r="O6854"/>
          <cell r="P6854"/>
          <cell r="Q6854"/>
          <cell r="R6854"/>
          <cell r="S6854"/>
          <cell r="T6854"/>
          <cell r="U6854"/>
          <cell r="V6854"/>
          <cell r="W6854"/>
          <cell r="X6854"/>
          <cell r="Y6854" t="str">
            <v xml:space="preserve"> </v>
          </cell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  <cell r="M6855"/>
          <cell r="N6855"/>
          <cell r="O6855"/>
          <cell r="P6855"/>
          <cell r="Q6855"/>
          <cell r="R6855"/>
          <cell r="S6855"/>
          <cell r="T6855"/>
          <cell r="U6855"/>
          <cell r="V6855"/>
          <cell r="W6855"/>
          <cell r="X6855"/>
          <cell r="Y6855" t="str">
            <v xml:space="preserve"> </v>
          </cell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  <cell r="M6856"/>
          <cell r="N6856"/>
          <cell r="O6856"/>
          <cell r="P6856"/>
          <cell r="Q6856"/>
          <cell r="R6856"/>
          <cell r="S6856"/>
          <cell r="T6856"/>
          <cell r="U6856"/>
          <cell r="V6856"/>
          <cell r="W6856"/>
          <cell r="X6856"/>
          <cell r="Y6856" t="str">
            <v xml:space="preserve"> </v>
          </cell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  <cell r="M6857"/>
          <cell r="N6857"/>
          <cell r="O6857"/>
          <cell r="P6857"/>
          <cell r="Q6857"/>
          <cell r="R6857"/>
          <cell r="S6857"/>
          <cell r="T6857"/>
          <cell r="U6857"/>
          <cell r="V6857"/>
          <cell r="W6857"/>
          <cell r="X6857"/>
          <cell r="Y6857" t="str">
            <v xml:space="preserve"> </v>
          </cell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  <cell r="M6858"/>
          <cell r="N6858"/>
          <cell r="O6858"/>
          <cell r="P6858"/>
          <cell r="Q6858"/>
          <cell r="R6858"/>
          <cell r="S6858"/>
          <cell r="T6858"/>
          <cell r="U6858"/>
          <cell r="V6858"/>
          <cell r="W6858"/>
          <cell r="X6858"/>
          <cell r="Y6858" t="str">
            <v xml:space="preserve"> </v>
          </cell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  <cell r="M6859"/>
          <cell r="N6859"/>
          <cell r="O6859"/>
          <cell r="P6859"/>
          <cell r="Q6859"/>
          <cell r="R6859"/>
          <cell r="S6859"/>
          <cell r="T6859"/>
          <cell r="U6859"/>
          <cell r="V6859"/>
          <cell r="W6859"/>
          <cell r="X6859"/>
          <cell r="Y6859" t="str">
            <v xml:space="preserve"> </v>
          </cell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  <cell r="M6860"/>
          <cell r="N6860"/>
          <cell r="O6860"/>
          <cell r="P6860"/>
          <cell r="Q6860"/>
          <cell r="R6860"/>
          <cell r="S6860"/>
          <cell r="T6860"/>
          <cell r="U6860"/>
          <cell r="V6860"/>
          <cell r="W6860"/>
          <cell r="X6860"/>
          <cell r="Y6860" t="str">
            <v xml:space="preserve"> </v>
          </cell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  <cell r="M6861"/>
          <cell r="N6861"/>
          <cell r="O6861"/>
          <cell r="P6861"/>
          <cell r="Q6861"/>
          <cell r="R6861"/>
          <cell r="S6861"/>
          <cell r="T6861"/>
          <cell r="U6861"/>
          <cell r="V6861"/>
          <cell r="W6861"/>
          <cell r="X6861"/>
          <cell r="Y6861" t="str">
            <v xml:space="preserve"> </v>
          </cell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  <cell r="M6862"/>
          <cell r="N6862"/>
          <cell r="O6862"/>
          <cell r="P6862"/>
          <cell r="Q6862"/>
          <cell r="R6862"/>
          <cell r="S6862"/>
          <cell r="T6862"/>
          <cell r="U6862"/>
          <cell r="V6862"/>
          <cell r="W6862"/>
          <cell r="X6862"/>
          <cell r="Y6862" t="str">
            <v xml:space="preserve"> </v>
          </cell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  <cell r="M6863"/>
          <cell r="N6863"/>
          <cell r="O6863"/>
          <cell r="P6863"/>
          <cell r="Q6863"/>
          <cell r="R6863"/>
          <cell r="S6863"/>
          <cell r="T6863"/>
          <cell r="U6863"/>
          <cell r="V6863"/>
          <cell r="W6863"/>
          <cell r="X6863"/>
          <cell r="Y6863" t="str">
            <v xml:space="preserve"> </v>
          </cell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  <cell r="M6864"/>
          <cell r="N6864"/>
          <cell r="O6864"/>
          <cell r="P6864"/>
          <cell r="Q6864"/>
          <cell r="R6864"/>
          <cell r="S6864"/>
          <cell r="T6864"/>
          <cell r="U6864"/>
          <cell r="V6864"/>
          <cell r="W6864"/>
          <cell r="X6864"/>
          <cell r="Y6864" t="str">
            <v xml:space="preserve"> </v>
          </cell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  <cell r="M6865"/>
          <cell r="N6865"/>
          <cell r="O6865"/>
          <cell r="P6865"/>
          <cell r="Q6865"/>
          <cell r="R6865"/>
          <cell r="S6865"/>
          <cell r="T6865"/>
          <cell r="U6865"/>
          <cell r="V6865"/>
          <cell r="W6865"/>
          <cell r="X6865"/>
          <cell r="Y6865" t="str">
            <v xml:space="preserve"> </v>
          </cell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  <cell r="M6866"/>
          <cell r="N6866"/>
          <cell r="O6866"/>
          <cell r="P6866"/>
          <cell r="Q6866"/>
          <cell r="R6866"/>
          <cell r="S6866"/>
          <cell r="T6866"/>
          <cell r="U6866"/>
          <cell r="V6866"/>
          <cell r="W6866"/>
          <cell r="X6866"/>
          <cell r="Y6866" t="str">
            <v xml:space="preserve"> </v>
          </cell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  <cell r="M6867"/>
          <cell r="N6867"/>
          <cell r="O6867"/>
          <cell r="P6867"/>
          <cell r="Q6867"/>
          <cell r="R6867"/>
          <cell r="S6867"/>
          <cell r="T6867"/>
          <cell r="U6867"/>
          <cell r="V6867"/>
          <cell r="W6867"/>
          <cell r="X6867"/>
          <cell r="Y6867" t="str">
            <v xml:space="preserve"> </v>
          </cell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  <cell r="M6868"/>
          <cell r="N6868"/>
          <cell r="O6868"/>
          <cell r="P6868"/>
          <cell r="Q6868"/>
          <cell r="R6868"/>
          <cell r="S6868"/>
          <cell r="T6868"/>
          <cell r="U6868"/>
          <cell r="V6868"/>
          <cell r="W6868"/>
          <cell r="X6868"/>
          <cell r="Y6868" t="str">
            <v xml:space="preserve"> </v>
          </cell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  <cell r="M6869"/>
          <cell r="N6869"/>
          <cell r="O6869"/>
          <cell r="P6869"/>
          <cell r="Q6869"/>
          <cell r="R6869"/>
          <cell r="S6869"/>
          <cell r="T6869"/>
          <cell r="U6869"/>
          <cell r="V6869"/>
          <cell r="W6869"/>
          <cell r="X6869"/>
          <cell r="Y6869" t="str">
            <v xml:space="preserve"> </v>
          </cell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  <cell r="M6870"/>
          <cell r="N6870"/>
          <cell r="O6870"/>
          <cell r="P6870"/>
          <cell r="Q6870"/>
          <cell r="R6870"/>
          <cell r="S6870"/>
          <cell r="T6870"/>
          <cell r="U6870"/>
          <cell r="V6870"/>
          <cell r="W6870"/>
          <cell r="X6870"/>
          <cell r="Y6870" t="str">
            <v xml:space="preserve"> </v>
          </cell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  <cell r="M6871"/>
          <cell r="N6871"/>
          <cell r="O6871"/>
          <cell r="P6871"/>
          <cell r="Q6871"/>
          <cell r="R6871"/>
          <cell r="S6871"/>
          <cell r="T6871"/>
          <cell r="U6871"/>
          <cell r="V6871"/>
          <cell r="W6871"/>
          <cell r="X6871"/>
          <cell r="Y6871" t="str">
            <v xml:space="preserve"> </v>
          </cell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  <cell r="M6872"/>
          <cell r="N6872"/>
          <cell r="O6872"/>
          <cell r="P6872"/>
          <cell r="Q6872"/>
          <cell r="R6872"/>
          <cell r="S6872"/>
          <cell r="T6872"/>
          <cell r="U6872"/>
          <cell r="V6872"/>
          <cell r="W6872"/>
          <cell r="X6872"/>
          <cell r="Y6872" t="str">
            <v xml:space="preserve"> </v>
          </cell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  <cell r="M6873"/>
          <cell r="N6873"/>
          <cell r="O6873"/>
          <cell r="P6873"/>
          <cell r="Q6873"/>
          <cell r="R6873"/>
          <cell r="S6873"/>
          <cell r="T6873"/>
          <cell r="U6873"/>
          <cell r="V6873"/>
          <cell r="W6873"/>
          <cell r="X6873"/>
          <cell r="Y6873" t="str">
            <v xml:space="preserve"> </v>
          </cell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  <cell r="M6874"/>
          <cell r="N6874"/>
          <cell r="O6874"/>
          <cell r="P6874"/>
          <cell r="Q6874"/>
          <cell r="R6874"/>
          <cell r="S6874"/>
          <cell r="T6874"/>
          <cell r="U6874"/>
          <cell r="V6874"/>
          <cell r="W6874"/>
          <cell r="X6874"/>
          <cell r="Y6874" t="str">
            <v xml:space="preserve"> </v>
          </cell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  <cell r="M6875"/>
          <cell r="N6875"/>
          <cell r="O6875"/>
          <cell r="P6875"/>
          <cell r="Q6875"/>
          <cell r="R6875"/>
          <cell r="S6875"/>
          <cell r="T6875"/>
          <cell r="U6875"/>
          <cell r="V6875"/>
          <cell r="W6875"/>
          <cell r="X6875"/>
          <cell r="Y6875" t="str">
            <v xml:space="preserve"> </v>
          </cell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  <cell r="M6876"/>
          <cell r="N6876"/>
          <cell r="O6876"/>
          <cell r="P6876"/>
          <cell r="Q6876"/>
          <cell r="R6876"/>
          <cell r="S6876"/>
          <cell r="T6876"/>
          <cell r="U6876"/>
          <cell r="V6876"/>
          <cell r="W6876"/>
          <cell r="X6876"/>
          <cell r="Y6876" t="str">
            <v xml:space="preserve"> </v>
          </cell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  <cell r="M6877"/>
          <cell r="N6877"/>
          <cell r="O6877"/>
          <cell r="P6877"/>
          <cell r="Q6877"/>
          <cell r="R6877"/>
          <cell r="S6877"/>
          <cell r="T6877"/>
          <cell r="U6877"/>
          <cell r="V6877"/>
          <cell r="W6877"/>
          <cell r="X6877"/>
          <cell r="Y6877" t="str">
            <v xml:space="preserve"> </v>
          </cell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  <cell r="M6878"/>
          <cell r="N6878"/>
          <cell r="O6878"/>
          <cell r="P6878"/>
          <cell r="Q6878"/>
          <cell r="R6878"/>
          <cell r="S6878"/>
          <cell r="T6878"/>
          <cell r="U6878"/>
          <cell r="V6878"/>
          <cell r="W6878"/>
          <cell r="X6878"/>
          <cell r="Y6878" t="str">
            <v xml:space="preserve"> </v>
          </cell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  <cell r="M6879"/>
          <cell r="N6879"/>
          <cell r="O6879"/>
          <cell r="P6879"/>
          <cell r="Q6879"/>
          <cell r="R6879"/>
          <cell r="S6879"/>
          <cell r="T6879"/>
          <cell r="U6879"/>
          <cell r="V6879"/>
          <cell r="W6879"/>
          <cell r="X6879"/>
          <cell r="Y6879" t="str">
            <v xml:space="preserve"> </v>
          </cell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  <cell r="M6880"/>
          <cell r="N6880"/>
          <cell r="O6880"/>
          <cell r="P6880"/>
          <cell r="Q6880"/>
          <cell r="R6880"/>
          <cell r="S6880"/>
          <cell r="T6880"/>
          <cell r="U6880"/>
          <cell r="V6880"/>
          <cell r="W6880"/>
          <cell r="X6880"/>
          <cell r="Y6880" t="str">
            <v xml:space="preserve"> </v>
          </cell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  <cell r="M6881"/>
          <cell r="N6881"/>
          <cell r="O6881"/>
          <cell r="P6881"/>
          <cell r="Q6881"/>
          <cell r="R6881"/>
          <cell r="S6881"/>
          <cell r="T6881"/>
          <cell r="U6881"/>
          <cell r="V6881"/>
          <cell r="W6881"/>
          <cell r="X6881"/>
          <cell r="Y6881" t="str">
            <v xml:space="preserve"> </v>
          </cell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  <cell r="M6882"/>
          <cell r="N6882"/>
          <cell r="O6882"/>
          <cell r="P6882"/>
          <cell r="Q6882"/>
          <cell r="R6882"/>
          <cell r="S6882"/>
          <cell r="T6882"/>
          <cell r="U6882"/>
          <cell r="V6882"/>
          <cell r="W6882"/>
          <cell r="X6882"/>
          <cell r="Y6882" t="str">
            <v xml:space="preserve"> </v>
          </cell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  <cell r="M6883"/>
          <cell r="N6883"/>
          <cell r="O6883"/>
          <cell r="P6883"/>
          <cell r="Q6883"/>
          <cell r="R6883"/>
          <cell r="S6883"/>
          <cell r="T6883"/>
          <cell r="U6883"/>
          <cell r="V6883"/>
          <cell r="W6883"/>
          <cell r="X6883"/>
          <cell r="Y6883" t="str">
            <v xml:space="preserve"> </v>
          </cell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  <cell r="M6884"/>
          <cell r="N6884"/>
          <cell r="O6884"/>
          <cell r="P6884"/>
          <cell r="Q6884"/>
          <cell r="R6884"/>
          <cell r="S6884"/>
          <cell r="T6884"/>
          <cell r="U6884"/>
          <cell r="V6884"/>
          <cell r="W6884"/>
          <cell r="X6884"/>
          <cell r="Y6884" t="str">
            <v xml:space="preserve"> </v>
          </cell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  <cell r="M6885"/>
          <cell r="N6885"/>
          <cell r="O6885"/>
          <cell r="P6885"/>
          <cell r="Q6885"/>
          <cell r="R6885"/>
          <cell r="S6885"/>
          <cell r="T6885"/>
          <cell r="U6885"/>
          <cell r="V6885"/>
          <cell r="W6885"/>
          <cell r="X6885"/>
          <cell r="Y6885" t="str">
            <v xml:space="preserve"> </v>
          </cell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  <cell r="M6886"/>
          <cell r="N6886"/>
          <cell r="O6886"/>
          <cell r="P6886"/>
          <cell r="Q6886"/>
          <cell r="R6886"/>
          <cell r="S6886"/>
          <cell r="T6886"/>
          <cell r="U6886"/>
          <cell r="V6886"/>
          <cell r="W6886"/>
          <cell r="X6886"/>
          <cell r="Y6886" t="str">
            <v xml:space="preserve"> </v>
          </cell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  <cell r="M6887"/>
          <cell r="N6887"/>
          <cell r="O6887"/>
          <cell r="P6887"/>
          <cell r="Q6887"/>
          <cell r="R6887"/>
          <cell r="S6887"/>
          <cell r="T6887"/>
          <cell r="U6887"/>
          <cell r="V6887"/>
          <cell r="W6887"/>
          <cell r="X6887"/>
          <cell r="Y6887" t="str">
            <v xml:space="preserve"> </v>
          </cell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  <cell r="M6888"/>
          <cell r="N6888"/>
          <cell r="O6888"/>
          <cell r="P6888"/>
          <cell r="Q6888"/>
          <cell r="R6888"/>
          <cell r="S6888"/>
          <cell r="T6888"/>
          <cell r="U6888"/>
          <cell r="V6888"/>
          <cell r="W6888"/>
          <cell r="X6888"/>
          <cell r="Y6888" t="str">
            <v xml:space="preserve"> </v>
          </cell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  <cell r="M6889"/>
          <cell r="N6889"/>
          <cell r="O6889"/>
          <cell r="P6889"/>
          <cell r="Q6889"/>
          <cell r="R6889"/>
          <cell r="S6889"/>
          <cell r="T6889"/>
          <cell r="U6889"/>
          <cell r="V6889"/>
          <cell r="W6889"/>
          <cell r="X6889"/>
          <cell r="Y6889" t="str">
            <v xml:space="preserve"> </v>
          </cell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  <cell r="M6890"/>
          <cell r="N6890"/>
          <cell r="O6890"/>
          <cell r="P6890"/>
          <cell r="Q6890"/>
          <cell r="R6890"/>
          <cell r="S6890"/>
          <cell r="T6890"/>
          <cell r="U6890"/>
          <cell r="V6890"/>
          <cell r="W6890"/>
          <cell r="X6890"/>
          <cell r="Y6890" t="str">
            <v xml:space="preserve"> </v>
          </cell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  <cell r="M6891"/>
          <cell r="N6891"/>
          <cell r="O6891"/>
          <cell r="P6891"/>
          <cell r="Q6891"/>
          <cell r="R6891"/>
          <cell r="S6891"/>
          <cell r="T6891"/>
          <cell r="U6891"/>
          <cell r="V6891"/>
          <cell r="W6891"/>
          <cell r="X6891"/>
          <cell r="Y6891" t="str">
            <v xml:space="preserve"> </v>
          </cell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  <cell r="M6892"/>
          <cell r="N6892"/>
          <cell r="O6892"/>
          <cell r="P6892"/>
          <cell r="Q6892"/>
          <cell r="R6892"/>
          <cell r="S6892"/>
          <cell r="T6892"/>
          <cell r="U6892"/>
          <cell r="V6892"/>
          <cell r="W6892"/>
          <cell r="X6892"/>
          <cell r="Y6892" t="str">
            <v xml:space="preserve"> </v>
          </cell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  <cell r="M6893"/>
          <cell r="N6893"/>
          <cell r="O6893"/>
          <cell r="P6893"/>
          <cell r="Q6893"/>
          <cell r="R6893"/>
          <cell r="S6893"/>
          <cell r="T6893"/>
          <cell r="U6893"/>
          <cell r="V6893"/>
          <cell r="W6893"/>
          <cell r="X6893"/>
          <cell r="Y6893" t="str">
            <v xml:space="preserve"> </v>
          </cell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  <cell r="M6894"/>
          <cell r="N6894"/>
          <cell r="O6894"/>
          <cell r="P6894"/>
          <cell r="Q6894"/>
          <cell r="R6894"/>
          <cell r="S6894"/>
          <cell r="T6894"/>
          <cell r="U6894"/>
          <cell r="V6894"/>
          <cell r="W6894"/>
          <cell r="X6894"/>
          <cell r="Y6894" t="str">
            <v xml:space="preserve"> </v>
          </cell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  <cell r="M6895"/>
          <cell r="N6895"/>
          <cell r="O6895"/>
          <cell r="P6895"/>
          <cell r="Q6895"/>
          <cell r="R6895"/>
          <cell r="S6895"/>
          <cell r="T6895"/>
          <cell r="U6895"/>
          <cell r="V6895"/>
          <cell r="W6895"/>
          <cell r="X6895"/>
          <cell r="Y6895" t="str">
            <v xml:space="preserve"> </v>
          </cell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  <cell r="U6896"/>
          <cell r="V6896"/>
          <cell r="W6896"/>
          <cell r="X6896"/>
          <cell r="Y6896" t="str">
            <v xml:space="preserve"> </v>
          </cell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  <cell r="M6897"/>
          <cell r="N6897"/>
          <cell r="O6897"/>
          <cell r="P6897"/>
          <cell r="Q6897"/>
          <cell r="R6897"/>
          <cell r="S6897"/>
          <cell r="T6897"/>
          <cell r="U6897"/>
          <cell r="V6897"/>
          <cell r="W6897"/>
          <cell r="X6897"/>
          <cell r="Y6897" t="str">
            <v xml:space="preserve"> </v>
          </cell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  <cell r="M6898"/>
          <cell r="N6898"/>
          <cell r="O6898"/>
          <cell r="P6898"/>
          <cell r="Q6898"/>
          <cell r="R6898"/>
          <cell r="S6898"/>
          <cell r="T6898"/>
          <cell r="U6898"/>
          <cell r="V6898"/>
          <cell r="W6898"/>
          <cell r="X6898"/>
          <cell r="Y6898" t="str">
            <v xml:space="preserve"> </v>
          </cell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  <cell r="M6899"/>
          <cell r="N6899"/>
          <cell r="O6899"/>
          <cell r="P6899"/>
          <cell r="Q6899"/>
          <cell r="R6899"/>
          <cell r="S6899"/>
          <cell r="T6899"/>
          <cell r="U6899"/>
          <cell r="V6899"/>
          <cell r="W6899"/>
          <cell r="X6899"/>
          <cell r="Y6899" t="str">
            <v xml:space="preserve"> </v>
          </cell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  <cell r="M6900"/>
          <cell r="N6900"/>
          <cell r="O6900"/>
          <cell r="P6900"/>
          <cell r="Q6900"/>
          <cell r="R6900"/>
          <cell r="S6900"/>
          <cell r="T6900"/>
          <cell r="U6900"/>
          <cell r="V6900"/>
          <cell r="W6900"/>
          <cell r="X6900"/>
          <cell r="Y6900" t="str">
            <v xml:space="preserve"> </v>
          </cell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  <cell r="M6901"/>
          <cell r="N6901"/>
          <cell r="O6901"/>
          <cell r="P6901"/>
          <cell r="Q6901"/>
          <cell r="R6901"/>
          <cell r="S6901"/>
          <cell r="T6901"/>
          <cell r="U6901"/>
          <cell r="V6901"/>
          <cell r="W6901"/>
          <cell r="X6901"/>
          <cell r="Y6901" t="str">
            <v xml:space="preserve"> </v>
          </cell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  <cell r="M6902"/>
          <cell r="N6902"/>
          <cell r="O6902"/>
          <cell r="P6902"/>
          <cell r="Q6902"/>
          <cell r="R6902"/>
          <cell r="S6902"/>
          <cell r="T6902"/>
          <cell r="U6902"/>
          <cell r="V6902"/>
          <cell r="W6902"/>
          <cell r="X6902"/>
          <cell r="Y6902" t="str">
            <v xml:space="preserve"> </v>
          </cell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  <cell r="M6903"/>
          <cell r="N6903"/>
          <cell r="O6903"/>
          <cell r="P6903"/>
          <cell r="Q6903"/>
          <cell r="R6903"/>
          <cell r="S6903"/>
          <cell r="T6903"/>
          <cell r="U6903"/>
          <cell r="V6903"/>
          <cell r="W6903"/>
          <cell r="X6903"/>
          <cell r="Y6903" t="str">
            <v xml:space="preserve"> </v>
          </cell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  <cell r="M6904"/>
          <cell r="N6904"/>
          <cell r="O6904"/>
          <cell r="P6904"/>
          <cell r="Q6904"/>
          <cell r="R6904"/>
          <cell r="S6904"/>
          <cell r="T6904"/>
          <cell r="U6904"/>
          <cell r="V6904"/>
          <cell r="W6904"/>
          <cell r="X6904"/>
          <cell r="Y6904" t="str">
            <v xml:space="preserve"> </v>
          </cell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  <cell r="M6905"/>
          <cell r="N6905"/>
          <cell r="O6905"/>
          <cell r="P6905"/>
          <cell r="Q6905"/>
          <cell r="R6905"/>
          <cell r="S6905"/>
          <cell r="T6905"/>
          <cell r="U6905"/>
          <cell r="V6905"/>
          <cell r="W6905"/>
          <cell r="X6905"/>
          <cell r="Y6905" t="str">
            <v xml:space="preserve"> </v>
          </cell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  <cell r="M6906"/>
          <cell r="N6906"/>
          <cell r="O6906"/>
          <cell r="P6906"/>
          <cell r="Q6906"/>
          <cell r="R6906"/>
          <cell r="S6906"/>
          <cell r="T6906"/>
          <cell r="U6906"/>
          <cell r="V6906"/>
          <cell r="W6906"/>
          <cell r="X6906"/>
          <cell r="Y6906" t="str">
            <v xml:space="preserve"> </v>
          </cell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  <cell r="M6907"/>
          <cell r="N6907"/>
          <cell r="O6907"/>
          <cell r="P6907"/>
          <cell r="Q6907"/>
          <cell r="R6907"/>
          <cell r="S6907"/>
          <cell r="T6907"/>
          <cell r="U6907"/>
          <cell r="V6907"/>
          <cell r="W6907"/>
          <cell r="X6907"/>
          <cell r="Y6907" t="str">
            <v xml:space="preserve"> </v>
          </cell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  <cell r="M6908"/>
          <cell r="N6908"/>
          <cell r="O6908"/>
          <cell r="P6908"/>
          <cell r="Q6908"/>
          <cell r="R6908"/>
          <cell r="S6908"/>
          <cell r="T6908"/>
          <cell r="U6908"/>
          <cell r="V6908"/>
          <cell r="W6908"/>
          <cell r="X6908"/>
          <cell r="Y6908" t="str">
            <v xml:space="preserve"> </v>
          </cell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  <cell r="M6909"/>
          <cell r="N6909"/>
          <cell r="O6909"/>
          <cell r="P6909"/>
          <cell r="Q6909"/>
          <cell r="R6909"/>
          <cell r="S6909"/>
          <cell r="T6909"/>
          <cell r="U6909"/>
          <cell r="V6909"/>
          <cell r="W6909"/>
          <cell r="X6909"/>
          <cell r="Y6909" t="str">
            <v xml:space="preserve"> </v>
          </cell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  <cell r="M6910"/>
          <cell r="N6910"/>
          <cell r="O6910"/>
          <cell r="P6910"/>
          <cell r="Q6910"/>
          <cell r="R6910"/>
          <cell r="S6910"/>
          <cell r="T6910"/>
          <cell r="U6910"/>
          <cell r="V6910"/>
          <cell r="W6910"/>
          <cell r="X6910"/>
          <cell r="Y6910" t="str">
            <v xml:space="preserve"> </v>
          </cell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  <cell r="M6911"/>
          <cell r="N6911"/>
          <cell r="O6911"/>
          <cell r="P6911"/>
          <cell r="Q6911"/>
          <cell r="R6911"/>
          <cell r="S6911"/>
          <cell r="T6911"/>
          <cell r="U6911"/>
          <cell r="V6911"/>
          <cell r="W6911"/>
          <cell r="X6911"/>
          <cell r="Y6911" t="str">
            <v xml:space="preserve"> </v>
          </cell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  <cell r="M6912"/>
          <cell r="N6912"/>
          <cell r="O6912"/>
          <cell r="P6912"/>
          <cell r="Q6912"/>
          <cell r="R6912"/>
          <cell r="S6912"/>
          <cell r="T6912"/>
          <cell r="U6912"/>
          <cell r="V6912"/>
          <cell r="W6912"/>
          <cell r="X6912"/>
          <cell r="Y6912" t="str">
            <v xml:space="preserve"> </v>
          </cell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  <cell r="M6913"/>
          <cell r="N6913"/>
          <cell r="O6913"/>
          <cell r="P6913"/>
          <cell r="Q6913"/>
          <cell r="R6913"/>
          <cell r="S6913"/>
          <cell r="T6913"/>
          <cell r="U6913"/>
          <cell r="V6913"/>
          <cell r="W6913"/>
          <cell r="X6913"/>
          <cell r="Y6913" t="str">
            <v xml:space="preserve"> </v>
          </cell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  <cell r="M6914"/>
          <cell r="N6914"/>
          <cell r="O6914"/>
          <cell r="P6914"/>
          <cell r="Q6914"/>
          <cell r="R6914"/>
          <cell r="S6914"/>
          <cell r="T6914"/>
          <cell r="U6914"/>
          <cell r="V6914"/>
          <cell r="W6914"/>
          <cell r="X6914"/>
          <cell r="Y6914" t="str">
            <v xml:space="preserve"> </v>
          </cell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  <cell r="M6915"/>
          <cell r="N6915"/>
          <cell r="O6915"/>
          <cell r="P6915"/>
          <cell r="Q6915"/>
          <cell r="R6915"/>
          <cell r="S6915"/>
          <cell r="T6915"/>
          <cell r="U6915"/>
          <cell r="V6915"/>
          <cell r="W6915"/>
          <cell r="X6915"/>
          <cell r="Y6915" t="str">
            <v xml:space="preserve"> </v>
          </cell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  <cell r="M6916"/>
          <cell r="N6916"/>
          <cell r="O6916"/>
          <cell r="P6916"/>
          <cell r="Q6916"/>
          <cell r="R6916"/>
          <cell r="S6916"/>
          <cell r="T6916"/>
          <cell r="U6916"/>
          <cell r="V6916"/>
          <cell r="W6916"/>
          <cell r="X6916"/>
          <cell r="Y6916" t="str">
            <v xml:space="preserve"> </v>
          </cell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  <cell r="M6917"/>
          <cell r="N6917"/>
          <cell r="O6917"/>
          <cell r="P6917"/>
          <cell r="Q6917"/>
          <cell r="R6917"/>
          <cell r="S6917"/>
          <cell r="T6917"/>
          <cell r="U6917"/>
          <cell r="V6917"/>
          <cell r="W6917"/>
          <cell r="X6917"/>
          <cell r="Y6917" t="str">
            <v xml:space="preserve"> </v>
          </cell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  <cell r="M6918"/>
          <cell r="N6918"/>
          <cell r="O6918"/>
          <cell r="P6918"/>
          <cell r="Q6918"/>
          <cell r="R6918"/>
          <cell r="S6918"/>
          <cell r="T6918"/>
          <cell r="U6918"/>
          <cell r="V6918"/>
          <cell r="W6918"/>
          <cell r="X6918"/>
          <cell r="Y6918" t="str">
            <v xml:space="preserve"> </v>
          </cell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  <cell r="M6919"/>
          <cell r="N6919"/>
          <cell r="O6919"/>
          <cell r="P6919"/>
          <cell r="Q6919"/>
          <cell r="R6919"/>
          <cell r="S6919"/>
          <cell r="T6919"/>
          <cell r="U6919"/>
          <cell r="V6919"/>
          <cell r="W6919"/>
          <cell r="X6919"/>
          <cell r="Y6919" t="str">
            <v xml:space="preserve"> </v>
          </cell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  <cell r="M6920"/>
          <cell r="N6920"/>
          <cell r="O6920"/>
          <cell r="P6920"/>
          <cell r="Q6920"/>
          <cell r="R6920"/>
          <cell r="S6920"/>
          <cell r="T6920"/>
          <cell r="U6920"/>
          <cell r="V6920"/>
          <cell r="W6920"/>
          <cell r="X6920"/>
          <cell r="Y6920" t="str">
            <v xml:space="preserve"> </v>
          </cell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  <cell r="M6921"/>
          <cell r="N6921"/>
          <cell r="O6921"/>
          <cell r="P6921"/>
          <cell r="Q6921"/>
          <cell r="R6921"/>
          <cell r="S6921"/>
          <cell r="T6921"/>
          <cell r="U6921"/>
          <cell r="V6921"/>
          <cell r="W6921"/>
          <cell r="X6921"/>
          <cell r="Y6921" t="str">
            <v xml:space="preserve"> </v>
          </cell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  <cell r="M6922"/>
          <cell r="N6922"/>
          <cell r="O6922"/>
          <cell r="P6922"/>
          <cell r="Q6922"/>
          <cell r="R6922"/>
          <cell r="S6922"/>
          <cell r="T6922"/>
          <cell r="U6922"/>
          <cell r="V6922"/>
          <cell r="W6922"/>
          <cell r="X6922"/>
          <cell r="Y6922" t="str">
            <v xml:space="preserve"> </v>
          </cell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  <cell r="M6923"/>
          <cell r="N6923"/>
          <cell r="O6923"/>
          <cell r="P6923"/>
          <cell r="Q6923"/>
          <cell r="R6923"/>
          <cell r="S6923"/>
          <cell r="T6923"/>
          <cell r="U6923"/>
          <cell r="V6923"/>
          <cell r="W6923"/>
          <cell r="X6923"/>
          <cell r="Y6923" t="str">
            <v xml:space="preserve"> </v>
          </cell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  <cell r="M6924"/>
          <cell r="N6924"/>
          <cell r="O6924"/>
          <cell r="P6924"/>
          <cell r="Q6924"/>
          <cell r="R6924"/>
          <cell r="S6924"/>
          <cell r="T6924"/>
          <cell r="U6924"/>
          <cell r="V6924"/>
          <cell r="W6924"/>
          <cell r="X6924"/>
          <cell r="Y6924" t="str">
            <v xml:space="preserve"> </v>
          </cell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  <cell r="M6925"/>
          <cell r="N6925"/>
          <cell r="O6925"/>
          <cell r="P6925"/>
          <cell r="Q6925"/>
          <cell r="R6925"/>
          <cell r="S6925"/>
          <cell r="T6925"/>
          <cell r="U6925"/>
          <cell r="V6925"/>
          <cell r="W6925"/>
          <cell r="X6925"/>
          <cell r="Y6925" t="str">
            <v xml:space="preserve"> </v>
          </cell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  <cell r="M6926"/>
          <cell r="N6926"/>
          <cell r="O6926"/>
          <cell r="P6926"/>
          <cell r="Q6926"/>
          <cell r="R6926"/>
          <cell r="S6926"/>
          <cell r="T6926"/>
          <cell r="U6926"/>
          <cell r="V6926"/>
          <cell r="W6926"/>
          <cell r="X6926"/>
          <cell r="Y6926" t="str">
            <v xml:space="preserve"> </v>
          </cell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  <cell r="M6927"/>
          <cell r="N6927"/>
          <cell r="O6927"/>
          <cell r="P6927"/>
          <cell r="Q6927"/>
          <cell r="R6927"/>
          <cell r="S6927"/>
          <cell r="T6927"/>
          <cell r="U6927"/>
          <cell r="V6927"/>
          <cell r="W6927"/>
          <cell r="X6927"/>
          <cell r="Y6927" t="str">
            <v xml:space="preserve"> </v>
          </cell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  <cell r="M6928"/>
          <cell r="N6928"/>
          <cell r="O6928"/>
          <cell r="P6928"/>
          <cell r="Q6928"/>
          <cell r="R6928"/>
          <cell r="S6928"/>
          <cell r="T6928"/>
          <cell r="U6928"/>
          <cell r="V6928"/>
          <cell r="W6928"/>
          <cell r="X6928"/>
          <cell r="Y6928" t="str">
            <v xml:space="preserve"> </v>
          </cell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  <cell r="M6929"/>
          <cell r="N6929"/>
          <cell r="O6929"/>
          <cell r="P6929"/>
          <cell r="Q6929"/>
          <cell r="R6929"/>
          <cell r="S6929"/>
          <cell r="T6929"/>
          <cell r="U6929"/>
          <cell r="V6929"/>
          <cell r="W6929"/>
          <cell r="X6929"/>
          <cell r="Y6929" t="str">
            <v xml:space="preserve"> </v>
          </cell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  <cell r="M6930"/>
          <cell r="N6930"/>
          <cell r="O6930"/>
          <cell r="P6930"/>
          <cell r="Q6930"/>
          <cell r="R6930"/>
          <cell r="S6930"/>
          <cell r="T6930"/>
          <cell r="U6930"/>
          <cell r="V6930"/>
          <cell r="W6930"/>
          <cell r="X6930"/>
          <cell r="Y6930" t="str">
            <v xml:space="preserve"> </v>
          </cell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  <cell r="M6931"/>
          <cell r="N6931"/>
          <cell r="O6931"/>
          <cell r="P6931"/>
          <cell r="Q6931"/>
          <cell r="R6931"/>
          <cell r="S6931"/>
          <cell r="T6931"/>
          <cell r="U6931"/>
          <cell r="V6931"/>
          <cell r="W6931"/>
          <cell r="X6931"/>
          <cell r="Y6931" t="str">
            <v xml:space="preserve"> </v>
          </cell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  <cell r="M6932"/>
          <cell r="N6932"/>
          <cell r="O6932"/>
          <cell r="P6932"/>
          <cell r="Q6932"/>
          <cell r="R6932"/>
          <cell r="S6932"/>
          <cell r="T6932"/>
          <cell r="U6932"/>
          <cell r="V6932"/>
          <cell r="W6932"/>
          <cell r="X6932"/>
          <cell r="Y6932" t="str">
            <v xml:space="preserve"> </v>
          </cell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  <cell r="M6933"/>
          <cell r="N6933"/>
          <cell r="O6933"/>
          <cell r="P6933"/>
          <cell r="Q6933"/>
          <cell r="R6933"/>
          <cell r="S6933"/>
          <cell r="T6933"/>
          <cell r="U6933"/>
          <cell r="V6933"/>
          <cell r="W6933"/>
          <cell r="X6933"/>
          <cell r="Y6933" t="str">
            <v xml:space="preserve"> </v>
          </cell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  <cell r="M6934"/>
          <cell r="N6934"/>
          <cell r="O6934"/>
          <cell r="P6934"/>
          <cell r="Q6934"/>
          <cell r="R6934"/>
          <cell r="S6934"/>
          <cell r="T6934"/>
          <cell r="U6934"/>
          <cell r="V6934"/>
          <cell r="W6934"/>
          <cell r="X6934"/>
          <cell r="Y6934" t="str">
            <v xml:space="preserve"> </v>
          </cell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  <cell r="M6935"/>
          <cell r="N6935"/>
          <cell r="O6935"/>
          <cell r="P6935"/>
          <cell r="Q6935"/>
          <cell r="R6935"/>
          <cell r="S6935"/>
          <cell r="T6935"/>
          <cell r="U6935"/>
          <cell r="V6935"/>
          <cell r="W6935"/>
          <cell r="X6935"/>
          <cell r="Y6935" t="str">
            <v xml:space="preserve"> </v>
          </cell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  <cell r="M6936"/>
          <cell r="N6936"/>
          <cell r="O6936"/>
          <cell r="P6936"/>
          <cell r="Q6936"/>
          <cell r="R6936"/>
          <cell r="S6936"/>
          <cell r="T6936"/>
          <cell r="U6936"/>
          <cell r="V6936"/>
          <cell r="W6936"/>
          <cell r="X6936"/>
          <cell r="Y6936" t="str">
            <v xml:space="preserve"> </v>
          </cell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  <cell r="M6937"/>
          <cell r="N6937"/>
          <cell r="O6937"/>
          <cell r="P6937"/>
          <cell r="Q6937"/>
          <cell r="R6937"/>
          <cell r="S6937"/>
          <cell r="T6937"/>
          <cell r="U6937"/>
          <cell r="V6937"/>
          <cell r="W6937"/>
          <cell r="X6937"/>
          <cell r="Y6937" t="str">
            <v xml:space="preserve"> </v>
          </cell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  <cell r="M6938"/>
          <cell r="N6938"/>
          <cell r="O6938"/>
          <cell r="P6938"/>
          <cell r="Q6938"/>
          <cell r="R6938"/>
          <cell r="S6938"/>
          <cell r="T6938"/>
          <cell r="U6938"/>
          <cell r="V6938"/>
          <cell r="W6938"/>
          <cell r="X6938"/>
          <cell r="Y6938" t="str">
            <v xml:space="preserve"> </v>
          </cell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  <cell r="M6939"/>
          <cell r="N6939"/>
          <cell r="O6939"/>
          <cell r="P6939"/>
          <cell r="Q6939"/>
          <cell r="R6939"/>
          <cell r="S6939"/>
          <cell r="T6939"/>
          <cell r="U6939"/>
          <cell r="V6939"/>
          <cell r="W6939"/>
          <cell r="X6939"/>
          <cell r="Y6939" t="str">
            <v xml:space="preserve"> </v>
          </cell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  <cell r="M6940"/>
          <cell r="N6940"/>
          <cell r="O6940"/>
          <cell r="P6940"/>
          <cell r="Q6940"/>
          <cell r="R6940"/>
          <cell r="S6940"/>
          <cell r="T6940"/>
          <cell r="U6940"/>
          <cell r="V6940"/>
          <cell r="W6940"/>
          <cell r="X6940"/>
          <cell r="Y6940" t="str">
            <v xml:space="preserve"> </v>
          </cell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  <cell r="M6941"/>
          <cell r="N6941"/>
          <cell r="O6941"/>
          <cell r="P6941"/>
          <cell r="Q6941"/>
          <cell r="R6941"/>
          <cell r="S6941"/>
          <cell r="T6941"/>
          <cell r="U6941"/>
          <cell r="V6941"/>
          <cell r="W6941"/>
          <cell r="X6941"/>
          <cell r="Y6941" t="str">
            <v xml:space="preserve"> </v>
          </cell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  <cell r="M6942"/>
          <cell r="N6942"/>
          <cell r="O6942"/>
          <cell r="P6942"/>
          <cell r="Q6942"/>
          <cell r="R6942"/>
          <cell r="S6942"/>
          <cell r="T6942"/>
          <cell r="U6942"/>
          <cell r="V6942"/>
          <cell r="W6942"/>
          <cell r="X6942"/>
          <cell r="Y6942" t="str">
            <v xml:space="preserve"> </v>
          </cell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  <cell r="M6943"/>
          <cell r="N6943"/>
          <cell r="O6943"/>
          <cell r="P6943"/>
          <cell r="Q6943"/>
          <cell r="R6943"/>
          <cell r="S6943"/>
          <cell r="T6943"/>
          <cell r="U6943"/>
          <cell r="V6943"/>
          <cell r="W6943"/>
          <cell r="X6943"/>
          <cell r="Y6943" t="str">
            <v xml:space="preserve"> </v>
          </cell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  <cell r="M6944"/>
          <cell r="N6944"/>
          <cell r="O6944"/>
          <cell r="P6944"/>
          <cell r="Q6944"/>
          <cell r="R6944"/>
          <cell r="S6944"/>
          <cell r="T6944"/>
          <cell r="U6944"/>
          <cell r="V6944"/>
          <cell r="W6944"/>
          <cell r="X6944"/>
          <cell r="Y6944" t="str">
            <v xml:space="preserve"> </v>
          </cell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  <cell r="M6945"/>
          <cell r="N6945"/>
          <cell r="O6945"/>
          <cell r="P6945"/>
          <cell r="Q6945"/>
          <cell r="R6945"/>
          <cell r="S6945"/>
          <cell r="T6945"/>
          <cell r="U6945"/>
          <cell r="V6945"/>
          <cell r="W6945"/>
          <cell r="X6945"/>
          <cell r="Y6945" t="str">
            <v xml:space="preserve"> </v>
          </cell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  <cell r="M6946"/>
          <cell r="N6946"/>
          <cell r="O6946"/>
          <cell r="P6946"/>
          <cell r="Q6946"/>
          <cell r="R6946"/>
          <cell r="S6946"/>
          <cell r="T6946"/>
          <cell r="U6946"/>
          <cell r="V6946"/>
          <cell r="W6946"/>
          <cell r="X6946"/>
          <cell r="Y6946" t="str">
            <v xml:space="preserve"> </v>
          </cell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  <cell r="M6947"/>
          <cell r="N6947"/>
          <cell r="O6947"/>
          <cell r="P6947"/>
          <cell r="Q6947"/>
          <cell r="R6947"/>
          <cell r="S6947"/>
          <cell r="T6947"/>
          <cell r="U6947"/>
          <cell r="V6947"/>
          <cell r="W6947"/>
          <cell r="X6947"/>
          <cell r="Y6947" t="str">
            <v xml:space="preserve"> </v>
          </cell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  <cell r="M6948"/>
          <cell r="N6948"/>
          <cell r="O6948"/>
          <cell r="P6948"/>
          <cell r="Q6948"/>
          <cell r="R6948"/>
          <cell r="S6948"/>
          <cell r="T6948"/>
          <cell r="U6948"/>
          <cell r="V6948"/>
          <cell r="W6948"/>
          <cell r="X6948"/>
          <cell r="Y6948" t="str">
            <v xml:space="preserve"> </v>
          </cell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  <cell r="M6949"/>
          <cell r="N6949"/>
          <cell r="O6949"/>
          <cell r="P6949"/>
          <cell r="Q6949"/>
          <cell r="R6949"/>
          <cell r="S6949"/>
          <cell r="T6949"/>
          <cell r="U6949"/>
          <cell r="V6949"/>
          <cell r="W6949"/>
          <cell r="X6949"/>
          <cell r="Y6949" t="str">
            <v xml:space="preserve"> </v>
          </cell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  <cell r="M6950"/>
          <cell r="N6950"/>
          <cell r="O6950"/>
          <cell r="P6950"/>
          <cell r="Q6950"/>
          <cell r="R6950"/>
          <cell r="S6950"/>
          <cell r="T6950"/>
          <cell r="U6950"/>
          <cell r="V6950"/>
          <cell r="W6950"/>
          <cell r="X6950"/>
          <cell r="Y6950" t="str">
            <v xml:space="preserve"> </v>
          </cell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  <cell r="M6951"/>
          <cell r="N6951"/>
          <cell r="O6951"/>
          <cell r="P6951"/>
          <cell r="Q6951"/>
          <cell r="R6951"/>
          <cell r="S6951"/>
          <cell r="T6951"/>
          <cell r="U6951"/>
          <cell r="V6951"/>
          <cell r="W6951"/>
          <cell r="X6951"/>
          <cell r="Y6951" t="str">
            <v xml:space="preserve"> </v>
          </cell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  <cell r="M6952"/>
          <cell r="N6952"/>
          <cell r="O6952"/>
          <cell r="P6952"/>
          <cell r="Q6952"/>
          <cell r="R6952"/>
          <cell r="S6952"/>
          <cell r="T6952"/>
          <cell r="U6952"/>
          <cell r="V6952"/>
          <cell r="W6952"/>
          <cell r="X6952"/>
          <cell r="Y6952" t="str">
            <v xml:space="preserve"> </v>
          </cell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  <cell r="M6953"/>
          <cell r="N6953"/>
          <cell r="O6953"/>
          <cell r="P6953"/>
          <cell r="Q6953"/>
          <cell r="R6953"/>
          <cell r="S6953"/>
          <cell r="T6953"/>
          <cell r="U6953"/>
          <cell r="V6953"/>
          <cell r="W6953"/>
          <cell r="X6953"/>
          <cell r="Y6953" t="str">
            <v xml:space="preserve"> </v>
          </cell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  <cell r="M6954"/>
          <cell r="N6954"/>
          <cell r="O6954"/>
          <cell r="P6954"/>
          <cell r="Q6954"/>
          <cell r="R6954"/>
          <cell r="S6954"/>
          <cell r="T6954"/>
          <cell r="U6954"/>
          <cell r="V6954"/>
          <cell r="W6954"/>
          <cell r="X6954"/>
          <cell r="Y6954" t="str">
            <v xml:space="preserve"> </v>
          </cell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  <cell r="M6955"/>
          <cell r="N6955"/>
          <cell r="O6955"/>
          <cell r="P6955"/>
          <cell r="Q6955"/>
          <cell r="R6955"/>
          <cell r="S6955"/>
          <cell r="T6955"/>
          <cell r="U6955"/>
          <cell r="V6955"/>
          <cell r="W6955"/>
          <cell r="X6955"/>
          <cell r="Y6955" t="str">
            <v xml:space="preserve"> </v>
          </cell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  <cell r="M6956"/>
          <cell r="N6956"/>
          <cell r="O6956"/>
          <cell r="P6956"/>
          <cell r="Q6956"/>
          <cell r="R6956"/>
          <cell r="S6956"/>
          <cell r="T6956"/>
          <cell r="U6956"/>
          <cell r="V6956"/>
          <cell r="W6956"/>
          <cell r="X6956"/>
          <cell r="Y6956" t="str">
            <v xml:space="preserve"> </v>
          </cell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  <cell r="M6957"/>
          <cell r="N6957"/>
          <cell r="O6957"/>
          <cell r="P6957"/>
          <cell r="Q6957"/>
          <cell r="R6957"/>
          <cell r="S6957"/>
          <cell r="T6957"/>
          <cell r="U6957"/>
          <cell r="V6957"/>
          <cell r="W6957"/>
          <cell r="X6957"/>
          <cell r="Y6957" t="str">
            <v xml:space="preserve"> </v>
          </cell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  <cell r="M6958"/>
          <cell r="N6958"/>
          <cell r="O6958"/>
          <cell r="P6958"/>
          <cell r="Q6958"/>
          <cell r="R6958"/>
          <cell r="S6958"/>
          <cell r="T6958"/>
          <cell r="U6958"/>
          <cell r="V6958"/>
          <cell r="W6958"/>
          <cell r="X6958"/>
          <cell r="Y6958" t="str">
            <v xml:space="preserve"> </v>
          </cell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  <cell r="M6959"/>
          <cell r="N6959"/>
          <cell r="O6959"/>
          <cell r="P6959"/>
          <cell r="Q6959"/>
          <cell r="R6959"/>
          <cell r="S6959"/>
          <cell r="T6959"/>
          <cell r="U6959"/>
          <cell r="V6959"/>
          <cell r="W6959"/>
          <cell r="X6959"/>
          <cell r="Y6959" t="str">
            <v xml:space="preserve"> </v>
          </cell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  <cell r="M6960"/>
          <cell r="N6960"/>
          <cell r="O6960"/>
          <cell r="P6960"/>
          <cell r="Q6960"/>
          <cell r="R6960"/>
          <cell r="S6960"/>
          <cell r="T6960"/>
          <cell r="U6960"/>
          <cell r="V6960"/>
          <cell r="W6960"/>
          <cell r="X6960"/>
          <cell r="Y6960" t="str">
            <v xml:space="preserve"> </v>
          </cell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  <cell r="M6961"/>
          <cell r="N6961"/>
          <cell r="O6961"/>
          <cell r="P6961"/>
          <cell r="Q6961"/>
          <cell r="R6961"/>
          <cell r="S6961"/>
          <cell r="T6961"/>
          <cell r="U6961"/>
          <cell r="V6961"/>
          <cell r="W6961"/>
          <cell r="X6961"/>
          <cell r="Y6961" t="str">
            <v xml:space="preserve"> </v>
          </cell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  <cell r="M6962"/>
          <cell r="N6962"/>
          <cell r="O6962"/>
          <cell r="P6962"/>
          <cell r="Q6962"/>
          <cell r="R6962"/>
          <cell r="S6962"/>
          <cell r="T6962"/>
          <cell r="U6962"/>
          <cell r="V6962"/>
          <cell r="W6962"/>
          <cell r="X6962"/>
          <cell r="Y6962" t="str">
            <v xml:space="preserve"> </v>
          </cell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  <cell r="M6963"/>
          <cell r="N6963"/>
          <cell r="O6963"/>
          <cell r="P6963"/>
          <cell r="Q6963"/>
          <cell r="R6963"/>
          <cell r="S6963"/>
          <cell r="T6963"/>
          <cell r="U6963"/>
          <cell r="V6963"/>
          <cell r="W6963"/>
          <cell r="X6963"/>
          <cell r="Y6963" t="str">
            <v xml:space="preserve"> </v>
          </cell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  <cell r="M6964"/>
          <cell r="N6964"/>
          <cell r="O6964"/>
          <cell r="P6964"/>
          <cell r="Q6964"/>
          <cell r="R6964"/>
          <cell r="S6964"/>
          <cell r="T6964"/>
          <cell r="U6964"/>
          <cell r="V6964"/>
          <cell r="W6964"/>
          <cell r="X6964"/>
          <cell r="Y6964" t="str">
            <v xml:space="preserve"> </v>
          </cell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  <cell r="M6965"/>
          <cell r="N6965"/>
          <cell r="O6965"/>
          <cell r="P6965"/>
          <cell r="Q6965"/>
          <cell r="R6965"/>
          <cell r="S6965"/>
          <cell r="T6965"/>
          <cell r="U6965"/>
          <cell r="V6965"/>
          <cell r="W6965"/>
          <cell r="X6965"/>
          <cell r="Y6965" t="str">
            <v xml:space="preserve"> </v>
          </cell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  <cell r="M6966"/>
          <cell r="N6966"/>
          <cell r="O6966"/>
          <cell r="P6966"/>
          <cell r="Q6966"/>
          <cell r="R6966"/>
          <cell r="S6966"/>
          <cell r="T6966"/>
          <cell r="U6966"/>
          <cell r="V6966"/>
          <cell r="W6966"/>
          <cell r="X6966"/>
          <cell r="Y6966" t="str">
            <v xml:space="preserve"> </v>
          </cell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  <cell r="M6967"/>
          <cell r="N6967"/>
          <cell r="O6967"/>
          <cell r="P6967"/>
          <cell r="Q6967"/>
          <cell r="R6967"/>
          <cell r="S6967"/>
          <cell r="T6967"/>
          <cell r="U6967"/>
          <cell r="V6967"/>
          <cell r="W6967"/>
          <cell r="X6967"/>
          <cell r="Y6967" t="str">
            <v xml:space="preserve"> </v>
          </cell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  <cell r="M6968"/>
          <cell r="N6968"/>
          <cell r="O6968"/>
          <cell r="P6968"/>
          <cell r="Q6968"/>
          <cell r="R6968"/>
          <cell r="S6968"/>
          <cell r="T6968"/>
          <cell r="U6968"/>
          <cell r="V6968"/>
          <cell r="W6968"/>
          <cell r="X6968"/>
          <cell r="Y6968" t="str">
            <v xml:space="preserve"> </v>
          </cell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  <cell r="M6969"/>
          <cell r="N6969"/>
          <cell r="O6969"/>
          <cell r="P6969"/>
          <cell r="Q6969"/>
          <cell r="R6969"/>
          <cell r="S6969"/>
          <cell r="T6969"/>
          <cell r="U6969"/>
          <cell r="V6969"/>
          <cell r="W6969"/>
          <cell r="X6969"/>
          <cell r="Y6969" t="str">
            <v xml:space="preserve"> </v>
          </cell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  <cell r="M6970"/>
          <cell r="N6970"/>
          <cell r="O6970"/>
          <cell r="P6970"/>
          <cell r="Q6970"/>
          <cell r="R6970"/>
          <cell r="S6970"/>
          <cell r="T6970"/>
          <cell r="U6970"/>
          <cell r="V6970"/>
          <cell r="W6970"/>
          <cell r="X6970"/>
          <cell r="Y6970" t="str">
            <v xml:space="preserve"> </v>
          </cell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  <cell r="M6971"/>
          <cell r="N6971"/>
          <cell r="O6971"/>
          <cell r="P6971"/>
          <cell r="Q6971"/>
          <cell r="R6971"/>
          <cell r="S6971"/>
          <cell r="T6971"/>
          <cell r="U6971"/>
          <cell r="V6971"/>
          <cell r="W6971"/>
          <cell r="X6971"/>
          <cell r="Y6971" t="str">
            <v xml:space="preserve"> </v>
          </cell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  <cell r="M6972"/>
          <cell r="N6972"/>
          <cell r="O6972"/>
          <cell r="P6972"/>
          <cell r="Q6972"/>
          <cell r="R6972"/>
          <cell r="S6972"/>
          <cell r="T6972"/>
          <cell r="U6972"/>
          <cell r="V6972"/>
          <cell r="W6972"/>
          <cell r="X6972"/>
          <cell r="Y6972" t="str">
            <v xml:space="preserve"> </v>
          </cell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  <cell r="M6973"/>
          <cell r="N6973"/>
          <cell r="O6973"/>
          <cell r="P6973"/>
          <cell r="Q6973"/>
          <cell r="R6973"/>
          <cell r="S6973"/>
          <cell r="T6973"/>
          <cell r="U6973"/>
          <cell r="V6973"/>
          <cell r="W6973"/>
          <cell r="X6973"/>
          <cell r="Y6973" t="str">
            <v xml:space="preserve"> </v>
          </cell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  <cell r="M6974"/>
          <cell r="N6974"/>
          <cell r="O6974"/>
          <cell r="P6974"/>
          <cell r="Q6974"/>
          <cell r="R6974"/>
          <cell r="S6974"/>
          <cell r="T6974"/>
          <cell r="U6974"/>
          <cell r="V6974"/>
          <cell r="W6974"/>
          <cell r="X6974"/>
          <cell r="Y6974" t="str">
            <v xml:space="preserve"> </v>
          </cell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  <cell r="M6975"/>
          <cell r="N6975"/>
          <cell r="O6975"/>
          <cell r="P6975"/>
          <cell r="Q6975"/>
          <cell r="R6975"/>
          <cell r="S6975"/>
          <cell r="T6975"/>
          <cell r="U6975"/>
          <cell r="V6975"/>
          <cell r="W6975"/>
          <cell r="X6975"/>
          <cell r="Y6975" t="str">
            <v xml:space="preserve"> </v>
          </cell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  <cell r="M6976"/>
          <cell r="N6976"/>
          <cell r="O6976"/>
          <cell r="P6976"/>
          <cell r="Q6976"/>
          <cell r="R6976"/>
          <cell r="S6976"/>
          <cell r="T6976"/>
          <cell r="U6976"/>
          <cell r="V6976"/>
          <cell r="W6976"/>
          <cell r="X6976"/>
          <cell r="Y6976" t="str">
            <v xml:space="preserve"> </v>
          </cell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  <cell r="M6977"/>
          <cell r="N6977"/>
          <cell r="O6977"/>
          <cell r="P6977"/>
          <cell r="Q6977"/>
          <cell r="R6977"/>
          <cell r="S6977"/>
          <cell r="T6977"/>
          <cell r="U6977"/>
          <cell r="V6977"/>
          <cell r="W6977"/>
          <cell r="X6977"/>
          <cell r="Y6977" t="str">
            <v xml:space="preserve"> </v>
          </cell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  <cell r="M6978"/>
          <cell r="N6978"/>
          <cell r="O6978"/>
          <cell r="P6978"/>
          <cell r="Q6978"/>
          <cell r="R6978"/>
          <cell r="S6978"/>
          <cell r="T6978"/>
          <cell r="U6978"/>
          <cell r="V6978"/>
          <cell r="W6978"/>
          <cell r="X6978"/>
          <cell r="Y6978" t="str">
            <v xml:space="preserve"> </v>
          </cell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  <cell r="M6979"/>
          <cell r="N6979"/>
          <cell r="O6979"/>
          <cell r="P6979"/>
          <cell r="Q6979"/>
          <cell r="R6979"/>
          <cell r="S6979"/>
          <cell r="T6979"/>
          <cell r="U6979"/>
          <cell r="V6979"/>
          <cell r="W6979"/>
          <cell r="X6979"/>
          <cell r="Y6979" t="str">
            <v xml:space="preserve"> </v>
          </cell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  <cell r="M6980"/>
          <cell r="N6980"/>
          <cell r="O6980"/>
          <cell r="P6980"/>
          <cell r="Q6980"/>
          <cell r="R6980"/>
          <cell r="S6980"/>
          <cell r="T6980"/>
          <cell r="U6980"/>
          <cell r="V6980"/>
          <cell r="W6980"/>
          <cell r="X6980"/>
          <cell r="Y6980" t="str">
            <v xml:space="preserve"> </v>
          </cell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  <cell r="M6981"/>
          <cell r="N6981"/>
          <cell r="O6981"/>
          <cell r="P6981"/>
          <cell r="Q6981"/>
          <cell r="R6981"/>
          <cell r="S6981"/>
          <cell r="T6981"/>
          <cell r="U6981"/>
          <cell r="V6981"/>
          <cell r="W6981"/>
          <cell r="X6981"/>
          <cell r="Y6981" t="str">
            <v xml:space="preserve"> </v>
          </cell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  <cell r="M6982"/>
          <cell r="N6982"/>
          <cell r="O6982"/>
          <cell r="P6982"/>
          <cell r="Q6982"/>
          <cell r="R6982"/>
          <cell r="S6982"/>
          <cell r="T6982"/>
          <cell r="U6982"/>
          <cell r="V6982"/>
          <cell r="W6982"/>
          <cell r="X6982"/>
          <cell r="Y6982" t="str">
            <v xml:space="preserve"> </v>
          </cell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  <cell r="M6983"/>
          <cell r="N6983"/>
          <cell r="O6983"/>
          <cell r="P6983"/>
          <cell r="Q6983"/>
          <cell r="R6983"/>
          <cell r="S6983"/>
          <cell r="T6983"/>
          <cell r="U6983"/>
          <cell r="V6983"/>
          <cell r="W6983"/>
          <cell r="X6983"/>
          <cell r="Y6983" t="str">
            <v xml:space="preserve"> </v>
          </cell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  <cell r="M6984"/>
          <cell r="N6984"/>
          <cell r="O6984"/>
          <cell r="P6984"/>
          <cell r="Q6984"/>
          <cell r="R6984"/>
          <cell r="S6984"/>
          <cell r="T6984"/>
          <cell r="U6984"/>
          <cell r="V6984"/>
          <cell r="W6984"/>
          <cell r="X6984"/>
          <cell r="Y6984" t="str">
            <v xml:space="preserve"> </v>
          </cell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  <cell r="M6985"/>
          <cell r="N6985"/>
          <cell r="O6985"/>
          <cell r="P6985"/>
          <cell r="Q6985"/>
          <cell r="R6985"/>
          <cell r="S6985"/>
          <cell r="T6985"/>
          <cell r="U6985"/>
          <cell r="V6985"/>
          <cell r="W6985"/>
          <cell r="X6985"/>
          <cell r="Y6985" t="str">
            <v xml:space="preserve"> </v>
          </cell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  <cell r="M6986"/>
          <cell r="N6986"/>
          <cell r="O6986"/>
          <cell r="P6986"/>
          <cell r="Q6986"/>
          <cell r="R6986"/>
          <cell r="S6986"/>
          <cell r="T6986"/>
          <cell r="U6986"/>
          <cell r="V6986"/>
          <cell r="W6986"/>
          <cell r="X6986"/>
          <cell r="Y6986" t="str">
            <v xml:space="preserve"> </v>
          </cell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  <cell r="M6987"/>
          <cell r="N6987"/>
          <cell r="O6987"/>
          <cell r="P6987"/>
          <cell r="Q6987"/>
          <cell r="R6987"/>
          <cell r="S6987"/>
          <cell r="T6987"/>
          <cell r="U6987"/>
          <cell r="V6987"/>
          <cell r="W6987"/>
          <cell r="X6987"/>
          <cell r="Y6987" t="str">
            <v xml:space="preserve"> </v>
          </cell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  <cell r="M6988"/>
          <cell r="N6988"/>
          <cell r="O6988"/>
          <cell r="P6988"/>
          <cell r="Q6988"/>
          <cell r="R6988"/>
          <cell r="S6988"/>
          <cell r="T6988"/>
          <cell r="U6988"/>
          <cell r="V6988"/>
          <cell r="W6988"/>
          <cell r="X6988"/>
          <cell r="Y6988" t="str">
            <v xml:space="preserve"> </v>
          </cell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  <cell r="M6989"/>
          <cell r="N6989"/>
          <cell r="O6989"/>
          <cell r="P6989"/>
          <cell r="Q6989"/>
          <cell r="R6989"/>
          <cell r="S6989"/>
          <cell r="T6989"/>
          <cell r="U6989"/>
          <cell r="V6989"/>
          <cell r="W6989"/>
          <cell r="X6989"/>
          <cell r="Y6989" t="str">
            <v xml:space="preserve"> </v>
          </cell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  <cell r="M6990"/>
          <cell r="N6990"/>
          <cell r="O6990"/>
          <cell r="P6990"/>
          <cell r="Q6990"/>
          <cell r="R6990"/>
          <cell r="S6990"/>
          <cell r="T6990"/>
          <cell r="U6990"/>
          <cell r="V6990"/>
          <cell r="W6990"/>
          <cell r="X6990"/>
          <cell r="Y6990" t="str">
            <v xml:space="preserve"> </v>
          </cell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  <cell r="M6991"/>
          <cell r="N6991"/>
          <cell r="O6991"/>
          <cell r="P6991"/>
          <cell r="Q6991"/>
          <cell r="R6991"/>
          <cell r="S6991"/>
          <cell r="T6991"/>
          <cell r="U6991"/>
          <cell r="V6991"/>
          <cell r="W6991"/>
          <cell r="X6991"/>
          <cell r="Y6991" t="str">
            <v xml:space="preserve"> </v>
          </cell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  <cell r="M6992"/>
          <cell r="N6992"/>
          <cell r="O6992"/>
          <cell r="P6992"/>
          <cell r="Q6992"/>
          <cell r="R6992"/>
          <cell r="S6992"/>
          <cell r="T6992"/>
          <cell r="U6992"/>
          <cell r="V6992"/>
          <cell r="W6992"/>
          <cell r="X6992"/>
          <cell r="Y6992" t="str">
            <v xml:space="preserve"> </v>
          </cell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  <cell r="M6993"/>
          <cell r="N6993"/>
          <cell r="O6993"/>
          <cell r="P6993"/>
          <cell r="Q6993"/>
          <cell r="R6993"/>
          <cell r="S6993"/>
          <cell r="T6993"/>
          <cell r="U6993"/>
          <cell r="V6993"/>
          <cell r="W6993"/>
          <cell r="X6993"/>
          <cell r="Y6993" t="str">
            <v xml:space="preserve"> </v>
          </cell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  <cell r="M6994"/>
          <cell r="N6994"/>
          <cell r="O6994"/>
          <cell r="P6994"/>
          <cell r="Q6994"/>
          <cell r="R6994"/>
          <cell r="S6994"/>
          <cell r="T6994"/>
          <cell r="U6994"/>
          <cell r="V6994"/>
          <cell r="W6994"/>
          <cell r="X6994"/>
          <cell r="Y6994" t="str">
            <v xml:space="preserve"> </v>
          </cell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  <cell r="M6995"/>
          <cell r="N6995"/>
          <cell r="O6995"/>
          <cell r="P6995"/>
          <cell r="Q6995"/>
          <cell r="R6995"/>
          <cell r="S6995"/>
          <cell r="T6995"/>
          <cell r="U6995"/>
          <cell r="V6995"/>
          <cell r="W6995"/>
          <cell r="X6995"/>
          <cell r="Y6995" t="str">
            <v xml:space="preserve"> </v>
          </cell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  <cell r="M6996"/>
          <cell r="N6996"/>
          <cell r="O6996"/>
          <cell r="P6996"/>
          <cell r="Q6996"/>
          <cell r="R6996"/>
          <cell r="S6996"/>
          <cell r="T6996"/>
          <cell r="U6996"/>
          <cell r="V6996"/>
          <cell r="W6996"/>
          <cell r="X6996"/>
          <cell r="Y6996" t="str">
            <v xml:space="preserve"> </v>
          </cell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  <cell r="M6997"/>
          <cell r="N6997"/>
          <cell r="O6997"/>
          <cell r="P6997"/>
          <cell r="Q6997"/>
          <cell r="R6997"/>
          <cell r="S6997"/>
          <cell r="T6997"/>
          <cell r="U6997"/>
          <cell r="V6997"/>
          <cell r="W6997"/>
          <cell r="X6997"/>
          <cell r="Y6997" t="str">
            <v xml:space="preserve"> </v>
          </cell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  <cell r="M6998"/>
          <cell r="N6998"/>
          <cell r="O6998"/>
          <cell r="P6998"/>
          <cell r="Q6998"/>
          <cell r="R6998"/>
          <cell r="S6998"/>
          <cell r="T6998"/>
          <cell r="U6998"/>
          <cell r="V6998"/>
          <cell r="W6998"/>
          <cell r="X6998"/>
          <cell r="Y6998" t="str">
            <v xml:space="preserve"> </v>
          </cell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  <cell r="M6999"/>
          <cell r="N6999"/>
          <cell r="O6999"/>
          <cell r="P6999"/>
          <cell r="Q6999"/>
          <cell r="R6999"/>
          <cell r="S6999"/>
          <cell r="T6999"/>
          <cell r="U6999"/>
          <cell r="V6999"/>
          <cell r="W6999"/>
          <cell r="X6999"/>
          <cell r="Y6999" t="str">
            <v xml:space="preserve"> </v>
          </cell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  <cell r="M7000"/>
          <cell r="N7000"/>
          <cell r="O7000"/>
          <cell r="P7000"/>
          <cell r="Q7000"/>
          <cell r="R7000"/>
          <cell r="S7000"/>
          <cell r="T7000"/>
          <cell r="U7000"/>
          <cell r="V7000"/>
          <cell r="W7000"/>
          <cell r="X7000"/>
          <cell r="Y7000" t="str">
            <v xml:space="preserve"> </v>
          </cell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  <cell r="M7001"/>
          <cell r="N7001"/>
          <cell r="O7001"/>
          <cell r="P7001"/>
          <cell r="Q7001"/>
          <cell r="R7001"/>
          <cell r="S7001"/>
          <cell r="T7001"/>
          <cell r="U7001"/>
          <cell r="V7001"/>
          <cell r="W7001"/>
          <cell r="X7001"/>
          <cell r="Y7001" t="str">
            <v xml:space="preserve"> </v>
          </cell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  <cell r="M7002"/>
          <cell r="N7002"/>
          <cell r="O7002"/>
          <cell r="P7002"/>
          <cell r="Q7002"/>
          <cell r="R7002"/>
          <cell r="S7002"/>
          <cell r="T7002"/>
          <cell r="U7002"/>
          <cell r="V7002"/>
          <cell r="W7002"/>
          <cell r="X7002"/>
          <cell r="Y7002" t="str">
            <v xml:space="preserve"> </v>
          </cell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  <cell r="M7003"/>
          <cell r="N7003"/>
          <cell r="O7003"/>
          <cell r="P7003"/>
          <cell r="Q7003"/>
          <cell r="R7003"/>
          <cell r="S7003"/>
          <cell r="T7003"/>
          <cell r="U7003"/>
          <cell r="V7003"/>
          <cell r="W7003"/>
          <cell r="X7003"/>
          <cell r="Y7003" t="str">
            <v xml:space="preserve"> </v>
          </cell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  <cell r="M7004"/>
          <cell r="N7004"/>
          <cell r="O7004"/>
          <cell r="P7004"/>
          <cell r="Q7004"/>
          <cell r="R7004"/>
          <cell r="S7004"/>
          <cell r="T7004"/>
          <cell r="U7004"/>
          <cell r="V7004"/>
          <cell r="W7004"/>
          <cell r="X7004"/>
          <cell r="Y7004" t="str">
            <v xml:space="preserve"> </v>
          </cell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  <cell r="M7005"/>
          <cell r="N7005"/>
          <cell r="O7005"/>
          <cell r="P7005"/>
          <cell r="Q7005"/>
          <cell r="R7005"/>
          <cell r="S7005"/>
          <cell r="T7005"/>
          <cell r="U7005"/>
          <cell r="V7005"/>
          <cell r="W7005"/>
          <cell r="X7005"/>
          <cell r="Y7005" t="str">
            <v xml:space="preserve"> </v>
          </cell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  <cell r="M7006"/>
          <cell r="N7006"/>
          <cell r="O7006"/>
          <cell r="P7006"/>
          <cell r="Q7006"/>
          <cell r="R7006"/>
          <cell r="S7006"/>
          <cell r="T7006"/>
          <cell r="U7006"/>
          <cell r="V7006"/>
          <cell r="W7006"/>
          <cell r="X7006"/>
          <cell r="Y7006" t="str">
            <v xml:space="preserve"> </v>
          </cell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  <cell r="M7007"/>
          <cell r="N7007"/>
          <cell r="O7007"/>
          <cell r="P7007"/>
          <cell r="Q7007"/>
          <cell r="R7007"/>
          <cell r="S7007"/>
          <cell r="T7007"/>
          <cell r="U7007"/>
          <cell r="V7007"/>
          <cell r="W7007"/>
          <cell r="X7007"/>
          <cell r="Y7007" t="str">
            <v xml:space="preserve"> </v>
          </cell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  <cell r="M7008"/>
          <cell r="N7008"/>
          <cell r="O7008"/>
          <cell r="P7008"/>
          <cell r="Q7008"/>
          <cell r="R7008"/>
          <cell r="S7008"/>
          <cell r="T7008"/>
          <cell r="U7008"/>
          <cell r="V7008"/>
          <cell r="W7008"/>
          <cell r="X7008"/>
          <cell r="Y7008" t="str">
            <v xml:space="preserve"> </v>
          </cell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  <cell r="U7009"/>
          <cell r="V7009"/>
          <cell r="W7009"/>
          <cell r="X7009"/>
          <cell r="Y7009" t="str">
            <v xml:space="preserve"> </v>
          </cell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  <cell r="M7010"/>
          <cell r="N7010"/>
          <cell r="O7010"/>
          <cell r="P7010"/>
          <cell r="Q7010"/>
          <cell r="R7010"/>
          <cell r="S7010"/>
          <cell r="T7010"/>
          <cell r="U7010"/>
          <cell r="V7010"/>
          <cell r="W7010"/>
          <cell r="X7010"/>
          <cell r="Y7010" t="str">
            <v xml:space="preserve"> </v>
          </cell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  <cell r="M7011"/>
          <cell r="N7011"/>
          <cell r="O7011"/>
          <cell r="P7011"/>
          <cell r="Q7011"/>
          <cell r="R7011"/>
          <cell r="S7011"/>
          <cell r="T7011"/>
          <cell r="U7011"/>
          <cell r="V7011"/>
          <cell r="W7011"/>
          <cell r="X7011"/>
          <cell r="Y7011" t="str">
            <v xml:space="preserve"> </v>
          </cell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  <cell r="M7012"/>
          <cell r="N7012"/>
          <cell r="O7012"/>
          <cell r="P7012"/>
          <cell r="Q7012"/>
          <cell r="R7012"/>
          <cell r="S7012"/>
          <cell r="T7012"/>
          <cell r="U7012"/>
          <cell r="V7012"/>
          <cell r="W7012"/>
          <cell r="X7012"/>
          <cell r="Y7012" t="str">
            <v xml:space="preserve"> </v>
          </cell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  <cell r="M7013"/>
          <cell r="N7013"/>
          <cell r="O7013"/>
          <cell r="P7013"/>
          <cell r="Q7013"/>
          <cell r="R7013"/>
          <cell r="S7013"/>
          <cell r="T7013"/>
          <cell r="U7013"/>
          <cell r="V7013"/>
          <cell r="W7013"/>
          <cell r="X7013"/>
          <cell r="Y7013" t="str">
            <v xml:space="preserve"> </v>
          </cell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  <cell r="M7014"/>
          <cell r="N7014"/>
          <cell r="O7014"/>
          <cell r="P7014"/>
          <cell r="Q7014"/>
          <cell r="R7014"/>
          <cell r="S7014"/>
          <cell r="T7014"/>
          <cell r="U7014"/>
          <cell r="V7014"/>
          <cell r="W7014"/>
          <cell r="X7014"/>
          <cell r="Y7014" t="str">
            <v xml:space="preserve"> </v>
          </cell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  <cell r="M7015"/>
          <cell r="N7015"/>
          <cell r="O7015"/>
          <cell r="P7015"/>
          <cell r="Q7015"/>
          <cell r="R7015"/>
          <cell r="S7015"/>
          <cell r="T7015"/>
          <cell r="U7015"/>
          <cell r="V7015"/>
          <cell r="W7015"/>
          <cell r="X7015"/>
          <cell r="Y7015" t="str">
            <v xml:space="preserve"> </v>
          </cell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  <cell r="M7016"/>
          <cell r="N7016"/>
          <cell r="O7016"/>
          <cell r="P7016"/>
          <cell r="Q7016"/>
          <cell r="R7016"/>
          <cell r="S7016"/>
          <cell r="T7016"/>
          <cell r="U7016"/>
          <cell r="V7016"/>
          <cell r="W7016"/>
          <cell r="X7016"/>
          <cell r="Y7016" t="str">
            <v xml:space="preserve"> </v>
          </cell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  <cell r="M7017"/>
          <cell r="N7017"/>
          <cell r="O7017"/>
          <cell r="P7017"/>
          <cell r="Q7017"/>
          <cell r="R7017"/>
          <cell r="S7017"/>
          <cell r="T7017"/>
          <cell r="U7017"/>
          <cell r="V7017"/>
          <cell r="W7017"/>
          <cell r="X7017"/>
          <cell r="Y7017" t="str">
            <v xml:space="preserve"> </v>
          </cell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  <cell r="M7018"/>
          <cell r="N7018"/>
          <cell r="O7018"/>
          <cell r="P7018"/>
          <cell r="Q7018"/>
          <cell r="R7018"/>
          <cell r="S7018"/>
          <cell r="T7018"/>
          <cell r="U7018"/>
          <cell r="V7018"/>
          <cell r="W7018"/>
          <cell r="X7018"/>
          <cell r="Y7018" t="str">
            <v xml:space="preserve"> </v>
          </cell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  <cell r="M7019"/>
          <cell r="N7019"/>
          <cell r="O7019"/>
          <cell r="P7019"/>
          <cell r="Q7019"/>
          <cell r="R7019"/>
          <cell r="S7019"/>
          <cell r="T7019"/>
          <cell r="U7019"/>
          <cell r="V7019"/>
          <cell r="W7019"/>
          <cell r="X7019"/>
          <cell r="Y7019" t="str">
            <v xml:space="preserve"> </v>
          </cell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  <cell r="M7020"/>
          <cell r="N7020"/>
          <cell r="O7020"/>
          <cell r="P7020"/>
          <cell r="Q7020"/>
          <cell r="R7020"/>
          <cell r="S7020"/>
          <cell r="T7020"/>
          <cell r="U7020"/>
          <cell r="V7020"/>
          <cell r="W7020"/>
          <cell r="X7020"/>
          <cell r="Y7020" t="str">
            <v xml:space="preserve"> </v>
          </cell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  <cell r="M7021"/>
          <cell r="N7021"/>
          <cell r="O7021"/>
          <cell r="P7021"/>
          <cell r="Q7021"/>
          <cell r="R7021"/>
          <cell r="S7021"/>
          <cell r="T7021"/>
          <cell r="U7021"/>
          <cell r="V7021"/>
          <cell r="W7021"/>
          <cell r="X7021"/>
          <cell r="Y7021" t="str">
            <v xml:space="preserve"> </v>
          </cell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  <cell r="M7022"/>
          <cell r="N7022"/>
          <cell r="O7022"/>
          <cell r="P7022"/>
          <cell r="Q7022"/>
          <cell r="R7022"/>
          <cell r="S7022"/>
          <cell r="T7022"/>
          <cell r="U7022"/>
          <cell r="V7022"/>
          <cell r="W7022"/>
          <cell r="X7022"/>
          <cell r="Y7022" t="str">
            <v xml:space="preserve"> </v>
          </cell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  <cell r="M7023"/>
          <cell r="N7023"/>
          <cell r="O7023"/>
          <cell r="P7023"/>
          <cell r="Q7023"/>
          <cell r="R7023"/>
          <cell r="S7023"/>
          <cell r="T7023"/>
          <cell r="U7023"/>
          <cell r="V7023"/>
          <cell r="W7023"/>
          <cell r="X7023"/>
          <cell r="Y7023" t="str">
            <v xml:space="preserve"> </v>
          </cell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  <cell r="M7024"/>
          <cell r="N7024"/>
          <cell r="O7024"/>
          <cell r="P7024"/>
          <cell r="Q7024"/>
          <cell r="R7024"/>
          <cell r="S7024"/>
          <cell r="T7024"/>
          <cell r="U7024"/>
          <cell r="V7024"/>
          <cell r="W7024"/>
          <cell r="X7024"/>
          <cell r="Y7024" t="str">
            <v xml:space="preserve"> </v>
          </cell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  <cell r="M7025"/>
          <cell r="N7025"/>
          <cell r="O7025"/>
          <cell r="P7025"/>
          <cell r="Q7025"/>
          <cell r="R7025"/>
          <cell r="S7025"/>
          <cell r="T7025"/>
          <cell r="U7025"/>
          <cell r="V7025"/>
          <cell r="W7025"/>
          <cell r="X7025"/>
          <cell r="Y7025" t="str">
            <v xml:space="preserve"> </v>
          </cell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  <cell r="M7026"/>
          <cell r="N7026"/>
          <cell r="O7026"/>
          <cell r="P7026"/>
          <cell r="Q7026"/>
          <cell r="R7026"/>
          <cell r="S7026"/>
          <cell r="T7026"/>
          <cell r="U7026"/>
          <cell r="V7026"/>
          <cell r="W7026"/>
          <cell r="X7026"/>
          <cell r="Y7026" t="str">
            <v xml:space="preserve"> </v>
          </cell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  <cell r="M7027"/>
          <cell r="N7027"/>
          <cell r="O7027"/>
          <cell r="P7027"/>
          <cell r="Q7027"/>
          <cell r="R7027"/>
          <cell r="S7027"/>
          <cell r="T7027"/>
          <cell r="U7027"/>
          <cell r="V7027"/>
          <cell r="W7027"/>
          <cell r="X7027"/>
          <cell r="Y7027" t="str">
            <v xml:space="preserve"> </v>
          </cell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  <cell r="M7028"/>
          <cell r="N7028"/>
          <cell r="O7028"/>
          <cell r="P7028"/>
          <cell r="Q7028"/>
          <cell r="R7028"/>
          <cell r="S7028"/>
          <cell r="T7028"/>
          <cell r="U7028"/>
          <cell r="V7028"/>
          <cell r="W7028"/>
          <cell r="X7028"/>
          <cell r="Y7028" t="str">
            <v xml:space="preserve"> </v>
          </cell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  <cell r="M7029"/>
          <cell r="N7029"/>
          <cell r="O7029"/>
          <cell r="P7029"/>
          <cell r="Q7029"/>
          <cell r="R7029"/>
          <cell r="S7029"/>
          <cell r="T7029"/>
          <cell r="U7029"/>
          <cell r="V7029"/>
          <cell r="W7029"/>
          <cell r="X7029"/>
          <cell r="Y7029" t="str">
            <v xml:space="preserve"> </v>
          </cell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  <cell r="M7030"/>
          <cell r="N7030"/>
          <cell r="O7030"/>
          <cell r="P7030"/>
          <cell r="Q7030"/>
          <cell r="R7030"/>
          <cell r="S7030"/>
          <cell r="T7030"/>
          <cell r="U7030"/>
          <cell r="V7030"/>
          <cell r="W7030"/>
          <cell r="X7030"/>
          <cell r="Y7030" t="str">
            <v xml:space="preserve"> </v>
          </cell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  <cell r="M7031"/>
          <cell r="N7031"/>
          <cell r="O7031"/>
          <cell r="P7031"/>
          <cell r="Q7031"/>
          <cell r="R7031"/>
          <cell r="S7031"/>
          <cell r="T7031"/>
          <cell r="U7031"/>
          <cell r="V7031"/>
          <cell r="W7031"/>
          <cell r="X7031"/>
          <cell r="Y7031" t="str">
            <v xml:space="preserve"> </v>
          </cell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  <cell r="M7032"/>
          <cell r="N7032"/>
          <cell r="O7032"/>
          <cell r="P7032"/>
          <cell r="Q7032"/>
          <cell r="R7032"/>
          <cell r="S7032"/>
          <cell r="T7032"/>
          <cell r="U7032"/>
          <cell r="V7032"/>
          <cell r="W7032"/>
          <cell r="X7032"/>
          <cell r="Y7032" t="str">
            <v xml:space="preserve"> </v>
          </cell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  <cell r="M7033"/>
          <cell r="N7033"/>
          <cell r="O7033"/>
          <cell r="P7033"/>
          <cell r="Q7033"/>
          <cell r="R7033"/>
          <cell r="S7033"/>
          <cell r="T7033"/>
          <cell r="U7033"/>
          <cell r="V7033"/>
          <cell r="W7033"/>
          <cell r="X7033"/>
          <cell r="Y7033" t="str">
            <v xml:space="preserve"> </v>
          </cell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  <cell r="M7034"/>
          <cell r="N7034"/>
          <cell r="O7034"/>
          <cell r="P7034"/>
          <cell r="Q7034"/>
          <cell r="R7034"/>
          <cell r="S7034"/>
          <cell r="T7034"/>
          <cell r="U7034"/>
          <cell r="V7034"/>
          <cell r="W7034"/>
          <cell r="X7034"/>
          <cell r="Y7034" t="str">
            <v xml:space="preserve"> </v>
          </cell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  <cell r="M7035"/>
          <cell r="N7035"/>
          <cell r="O7035"/>
          <cell r="P7035"/>
          <cell r="Q7035"/>
          <cell r="R7035"/>
          <cell r="S7035"/>
          <cell r="T7035"/>
          <cell r="U7035"/>
          <cell r="V7035"/>
          <cell r="W7035"/>
          <cell r="X7035"/>
          <cell r="Y7035" t="str">
            <v xml:space="preserve"> </v>
          </cell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  <cell r="M7036"/>
          <cell r="N7036"/>
          <cell r="O7036"/>
          <cell r="P7036"/>
          <cell r="Q7036"/>
          <cell r="R7036"/>
          <cell r="S7036"/>
          <cell r="T7036"/>
          <cell r="U7036"/>
          <cell r="V7036"/>
          <cell r="W7036"/>
          <cell r="X7036"/>
          <cell r="Y7036" t="str">
            <v xml:space="preserve"> </v>
          </cell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  <cell r="M7037"/>
          <cell r="N7037"/>
          <cell r="O7037"/>
          <cell r="P7037"/>
          <cell r="Q7037"/>
          <cell r="R7037"/>
          <cell r="S7037"/>
          <cell r="T7037"/>
          <cell r="U7037"/>
          <cell r="V7037"/>
          <cell r="W7037"/>
          <cell r="X7037"/>
          <cell r="Y7037" t="str">
            <v xml:space="preserve"> </v>
          </cell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  <cell r="M7038"/>
          <cell r="N7038"/>
          <cell r="O7038"/>
          <cell r="P7038"/>
          <cell r="Q7038"/>
          <cell r="R7038"/>
          <cell r="S7038"/>
          <cell r="T7038"/>
          <cell r="U7038"/>
          <cell r="V7038"/>
          <cell r="W7038"/>
          <cell r="X7038"/>
          <cell r="Y7038" t="str">
            <v xml:space="preserve"> </v>
          </cell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  <cell r="M7039"/>
          <cell r="N7039"/>
          <cell r="O7039"/>
          <cell r="P7039"/>
          <cell r="Q7039"/>
          <cell r="R7039"/>
          <cell r="S7039"/>
          <cell r="T7039"/>
          <cell r="U7039"/>
          <cell r="V7039"/>
          <cell r="W7039"/>
          <cell r="X7039"/>
          <cell r="Y7039" t="str">
            <v xml:space="preserve"> </v>
          </cell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  <cell r="M7040"/>
          <cell r="N7040"/>
          <cell r="O7040"/>
          <cell r="P7040"/>
          <cell r="Q7040"/>
          <cell r="R7040"/>
          <cell r="S7040"/>
          <cell r="T7040"/>
          <cell r="U7040"/>
          <cell r="V7040"/>
          <cell r="W7040"/>
          <cell r="X7040"/>
          <cell r="Y7040" t="str">
            <v xml:space="preserve"> </v>
          </cell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  <cell r="M7041"/>
          <cell r="N7041"/>
          <cell r="O7041"/>
          <cell r="P7041"/>
          <cell r="Q7041"/>
          <cell r="R7041"/>
          <cell r="S7041"/>
          <cell r="T7041"/>
          <cell r="U7041"/>
          <cell r="V7041"/>
          <cell r="W7041"/>
          <cell r="X7041"/>
          <cell r="Y7041" t="str">
            <v xml:space="preserve"> </v>
          </cell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  <cell r="M7042"/>
          <cell r="N7042"/>
          <cell r="O7042"/>
          <cell r="P7042"/>
          <cell r="Q7042"/>
          <cell r="R7042"/>
          <cell r="S7042"/>
          <cell r="T7042"/>
          <cell r="U7042"/>
          <cell r="V7042"/>
          <cell r="W7042"/>
          <cell r="X7042"/>
          <cell r="Y7042" t="str">
            <v xml:space="preserve"> </v>
          </cell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  <cell r="M7043"/>
          <cell r="N7043"/>
          <cell r="O7043"/>
          <cell r="P7043"/>
          <cell r="Q7043"/>
          <cell r="R7043"/>
          <cell r="S7043"/>
          <cell r="T7043"/>
          <cell r="U7043"/>
          <cell r="V7043"/>
          <cell r="W7043"/>
          <cell r="X7043"/>
          <cell r="Y7043" t="str">
            <v xml:space="preserve"> </v>
          </cell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  <cell r="M7044"/>
          <cell r="N7044"/>
          <cell r="O7044"/>
          <cell r="P7044"/>
          <cell r="Q7044"/>
          <cell r="R7044"/>
          <cell r="S7044"/>
          <cell r="T7044"/>
          <cell r="U7044"/>
          <cell r="V7044"/>
          <cell r="W7044"/>
          <cell r="X7044"/>
          <cell r="Y7044" t="str">
            <v xml:space="preserve"> </v>
          </cell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  <cell r="M7045"/>
          <cell r="N7045"/>
          <cell r="O7045"/>
          <cell r="P7045"/>
          <cell r="Q7045"/>
          <cell r="R7045"/>
          <cell r="S7045"/>
          <cell r="T7045"/>
          <cell r="U7045"/>
          <cell r="V7045"/>
          <cell r="W7045"/>
          <cell r="X7045"/>
          <cell r="Y7045" t="str">
            <v xml:space="preserve"> </v>
          </cell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  <cell r="M7046"/>
          <cell r="N7046"/>
          <cell r="O7046"/>
          <cell r="P7046"/>
          <cell r="Q7046"/>
          <cell r="R7046"/>
          <cell r="S7046"/>
          <cell r="T7046"/>
          <cell r="U7046"/>
          <cell r="V7046"/>
          <cell r="W7046"/>
          <cell r="X7046"/>
          <cell r="Y7046" t="str">
            <v xml:space="preserve"> </v>
          </cell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  <cell r="M7047"/>
          <cell r="N7047"/>
          <cell r="O7047"/>
          <cell r="P7047"/>
          <cell r="Q7047"/>
          <cell r="R7047"/>
          <cell r="S7047"/>
          <cell r="T7047"/>
          <cell r="U7047"/>
          <cell r="V7047"/>
          <cell r="W7047"/>
          <cell r="X7047"/>
          <cell r="Y7047" t="str">
            <v xml:space="preserve"> </v>
          </cell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  <cell r="M7048"/>
          <cell r="N7048"/>
          <cell r="O7048"/>
          <cell r="P7048"/>
          <cell r="Q7048"/>
          <cell r="R7048"/>
          <cell r="S7048"/>
          <cell r="T7048"/>
          <cell r="U7048"/>
          <cell r="V7048"/>
          <cell r="W7048"/>
          <cell r="X7048"/>
          <cell r="Y7048" t="str">
            <v xml:space="preserve"> </v>
          </cell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  <cell r="M7049"/>
          <cell r="N7049"/>
          <cell r="O7049"/>
          <cell r="P7049"/>
          <cell r="Q7049"/>
          <cell r="R7049"/>
          <cell r="S7049"/>
          <cell r="T7049"/>
          <cell r="U7049"/>
          <cell r="V7049"/>
          <cell r="W7049"/>
          <cell r="X7049"/>
          <cell r="Y7049" t="str">
            <v xml:space="preserve"> </v>
          </cell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  <cell r="M7050"/>
          <cell r="N7050"/>
          <cell r="O7050"/>
          <cell r="P7050"/>
          <cell r="Q7050"/>
          <cell r="R7050"/>
          <cell r="S7050"/>
          <cell r="T7050"/>
          <cell r="U7050"/>
          <cell r="V7050"/>
          <cell r="W7050"/>
          <cell r="X7050"/>
          <cell r="Y7050" t="str">
            <v xml:space="preserve"> </v>
          </cell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  <cell r="M7051"/>
          <cell r="N7051"/>
          <cell r="O7051"/>
          <cell r="P7051"/>
          <cell r="Q7051"/>
          <cell r="R7051"/>
          <cell r="S7051"/>
          <cell r="T7051"/>
          <cell r="U7051"/>
          <cell r="V7051"/>
          <cell r="W7051"/>
          <cell r="X7051"/>
          <cell r="Y7051" t="str">
            <v xml:space="preserve"> </v>
          </cell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  <cell r="M7052"/>
          <cell r="N7052"/>
          <cell r="O7052"/>
          <cell r="P7052"/>
          <cell r="Q7052"/>
          <cell r="R7052"/>
          <cell r="S7052"/>
          <cell r="T7052"/>
          <cell r="U7052"/>
          <cell r="V7052"/>
          <cell r="W7052"/>
          <cell r="X7052"/>
          <cell r="Y7052" t="str">
            <v xml:space="preserve"> </v>
          </cell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  <cell r="M7053"/>
          <cell r="N7053"/>
          <cell r="O7053"/>
          <cell r="P7053"/>
          <cell r="Q7053"/>
          <cell r="R7053"/>
          <cell r="S7053"/>
          <cell r="T7053"/>
          <cell r="U7053"/>
          <cell r="V7053"/>
          <cell r="W7053"/>
          <cell r="X7053"/>
          <cell r="Y7053" t="str">
            <v xml:space="preserve"> </v>
          </cell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  <cell r="M7054"/>
          <cell r="N7054"/>
          <cell r="O7054"/>
          <cell r="P7054"/>
          <cell r="Q7054"/>
          <cell r="R7054"/>
          <cell r="S7054"/>
          <cell r="T7054"/>
          <cell r="U7054"/>
          <cell r="V7054"/>
          <cell r="W7054"/>
          <cell r="X7054"/>
          <cell r="Y7054" t="str">
            <v xml:space="preserve"> </v>
          </cell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  <cell r="M7055"/>
          <cell r="N7055"/>
          <cell r="O7055"/>
          <cell r="P7055"/>
          <cell r="Q7055"/>
          <cell r="R7055"/>
          <cell r="S7055"/>
          <cell r="T7055"/>
          <cell r="U7055"/>
          <cell r="V7055"/>
          <cell r="W7055"/>
          <cell r="X7055"/>
          <cell r="Y7055" t="str">
            <v xml:space="preserve"> </v>
          </cell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  <cell r="M7056"/>
          <cell r="N7056"/>
          <cell r="O7056"/>
          <cell r="P7056"/>
          <cell r="Q7056"/>
          <cell r="R7056"/>
          <cell r="S7056"/>
          <cell r="T7056"/>
          <cell r="U7056"/>
          <cell r="V7056"/>
          <cell r="W7056"/>
          <cell r="X7056"/>
          <cell r="Y7056" t="str">
            <v xml:space="preserve"> </v>
          </cell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  <cell r="M7057"/>
          <cell r="N7057"/>
          <cell r="O7057"/>
          <cell r="P7057"/>
          <cell r="Q7057"/>
          <cell r="R7057"/>
          <cell r="S7057"/>
          <cell r="T7057"/>
          <cell r="U7057"/>
          <cell r="V7057"/>
          <cell r="W7057"/>
          <cell r="X7057"/>
          <cell r="Y7057" t="str">
            <v xml:space="preserve"> </v>
          </cell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  <cell r="M7058"/>
          <cell r="N7058"/>
          <cell r="O7058"/>
          <cell r="P7058"/>
          <cell r="Q7058"/>
          <cell r="R7058"/>
          <cell r="S7058"/>
          <cell r="T7058"/>
          <cell r="U7058"/>
          <cell r="V7058"/>
          <cell r="W7058"/>
          <cell r="X7058"/>
          <cell r="Y7058" t="str">
            <v xml:space="preserve"> </v>
          </cell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  <cell r="M7059"/>
          <cell r="N7059"/>
          <cell r="O7059"/>
          <cell r="P7059"/>
          <cell r="Q7059"/>
          <cell r="R7059"/>
          <cell r="S7059"/>
          <cell r="T7059"/>
          <cell r="U7059"/>
          <cell r="V7059"/>
          <cell r="W7059"/>
          <cell r="X7059"/>
          <cell r="Y7059" t="str">
            <v xml:space="preserve"> </v>
          </cell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  <cell r="M7060"/>
          <cell r="N7060"/>
          <cell r="O7060"/>
          <cell r="P7060"/>
          <cell r="Q7060"/>
          <cell r="R7060"/>
          <cell r="S7060"/>
          <cell r="T7060"/>
          <cell r="U7060"/>
          <cell r="V7060"/>
          <cell r="W7060"/>
          <cell r="X7060"/>
          <cell r="Y7060" t="str">
            <v xml:space="preserve"> </v>
          </cell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  <cell r="M7061"/>
          <cell r="N7061"/>
          <cell r="O7061"/>
          <cell r="P7061"/>
          <cell r="Q7061"/>
          <cell r="R7061"/>
          <cell r="S7061"/>
          <cell r="T7061"/>
          <cell r="U7061"/>
          <cell r="V7061"/>
          <cell r="W7061"/>
          <cell r="X7061"/>
          <cell r="Y7061" t="str">
            <v xml:space="preserve"> </v>
          </cell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  <cell r="M7062"/>
          <cell r="N7062"/>
          <cell r="O7062"/>
          <cell r="P7062"/>
          <cell r="Q7062"/>
          <cell r="R7062"/>
          <cell r="S7062"/>
          <cell r="T7062"/>
          <cell r="U7062"/>
          <cell r="V7062"/>
          <cell r="W7062"/>
          <cell r="X7062"/>
          <cell r="Y7062" t="str">
            <v xml:space="preserve"> </v>
          </cell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  <cell r="M7063"/>
          <cell r="N7063"/>
          <cell r="O7063"/>
          <cell r="P7063"/>
          <cell r="Q7063"/>
          <cell r="R7063"/>
          <cell r="S7063"/>
          <cell r="T7063"/>
          <cell r="U7063"/>
          <cell r="V7063"/>
          <cell r="W7063"/>
          <cell r="X7063"/>
          <cell r="Y7063" t="str">
            <v xml:space="preserve"> </v>
          </cell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  <cell r="M7064"/>
          <cell r="N7064"/>
          <cell r="O7064"/>
          <cell r="P7064"/>
          <cell r="Q7064"/>
          <cell r="R7064"/>
          <cell r="S7064"/>
          <cell r="T7064"/>
          <cell r="U7064"/>
          <cell r="V7064"/>
          <cell r="W7064"/>
          <cell r="X7064"/>
          <cell r="Y7064" t="str">
            <v xml:space="preserve"> </v>
          </cell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  <cell r="M7065"/>
          <cell r="N7065"/>
          <cell r="O7065"/>
          <cell r="P7065"/>
          <cell r="Q7065"/>
          <cell r="R7065"/>
          <cell r="S7065"/>
          <cell r="T7065"/>
          <cell r="U7065"/>
          <cell r="V7065"/>
          <cell r="W7065"/>
          <cell r="X7065"/>
          <cell r="Y7065" t="str">
            <v xml:space="preserve"> </v>
          </cell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  <cell r="M7066"/>
          <cell r="N7066"/>
          <cell r="O7066"/>
          <cell r="P7066"/>
          <cell r="Q7066"/>
          <cell r="R7066"/>
          <cell r="S7066"/>
          <cell r="T7066"/>
          <cell r="U7066"/>
          <cell r="V7066"/>
          <cell r="W7066"/>
          <cell r="X7066"/>
          <cell r="Y7066" t="str">
            <v xml:space="preserve"> </v>
          </cell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  <cell r="M7067"/>
          <cell r="N7067"/>
          <cell r="O7067"/>
          <cell r="P7067"/>
          <cell r="Q7067"/>
          <cell r="R7067"/>
          <cell r="S7067"/>
          <cell r="T7067"/>
          <cell r="U7067"/>
          <cell r="V7067"/>
          <cell r="W7067"/>
          <cell r="X7067"/>
          <cell r="Y7067" t="str">
            <v xml:space="preserve"> </v>
          </cell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  <cell r="M7068"/>
          <cell r="N7068"/>
          <cell r="O7068"/>
          <cell r="P7068"/>
          <cell r="Q7068"/>
          <cell r="R7068"/>
          <cell r="S7068"/>
          <cell r="T7068"/>
          <cell r="U7068"/>
          <cell r="V7068"/>
          <cell r="W7068"/>
          <cell r="X7068"/>
          <cell r="Y7068" t="str">
            <v xml:space="preserve"> </v>
          </cell>
        </row>
        <row r="7069">
          <cell r="C7069"/>
          <cell r="D7069"/>
          <cell r="E7069"/>
          <cell r="F7069"/>
          <cell r="G7069"/>
          <cell r="H7069"/>
          <cell r="I7069"/>
          <cell r="J7069"/>
          <cell r="K7069"/>
          <cell r="L7069"/>
          <cell r="M7069"/>
          <cell r="N7069"/>
          <cell r="O7069"/>
          <cell r="P7069"/>
          <cell r="Q7069"/>
          <cell r="R7069"/>
          <cell r="S7069"/>
          <cell r="T7069"/>
          <cell r="U7069"/>
          <cell r="V7069"/>
          <cell r="W7069"/>
          <cell r="X7069"/>
          <cell r="Y7069" t="str">
            <v xml:space="preserve"> </v>
          </cell>
        </row>
        <row r="7070">
          <cell r="C7070"/>
          <cell r="D7070"/>
          <cell r="E7070"/>
          <cell r="F7070"/>
          <cell r="G7070"/>
          <cell r="H7070"/>
          <cell r="I7070"/>
          <cell r="J7070"/>
          <cell r="K7070"/>
          <cell r="L7070"/>
          <cell r="M7070"/>
          <cell r="N7070"/>
          <cell r="O7070"/>
          <cell r="P7070"/>
          <cell r="Q7070"/>
          <cell r="R7070"/>
          <cell r="S7070"/>
          <cell r="T7070"/>
          <cell r="U7070"/>
          <cell r="V7070"/>
          <cell r="W7070"/>
          <cell r="X7070"/>
          <cell r="Y7070" t="str">
            <v xml:space="preserve"> </v>
          </cell>
        </row>
        <row r="7071">
          <cell r="C7071"/>
          <cell r="D7071"/>
          <cell r="E7071"/>
          <cell r="F7071"/>
          <cell r="G7071"/>
          <cell r="H7071"/>
          <cell r="I7071"/>
          <cell r="J7071"/>
          <cell r="K7071"/>
          <cell r="L7071"/>
          <cell r="M7071"/>
          <cell r="N7071"/>
          <cell r="O7071"/>
          <cell r="P7071"/>
          <cell r="Q7071"/>
          <cell r="R7071"/>
          <cell r="S7071"/>
          <cell r="T7071"/>
          <cell r="U7071"/>
          <cell r="V7071"/>
          <cell r="W7071"/>
          <cell r="X7071"/>
          <cell r="Y7071" t="str">
            <v xml:space="preserve"> </v>
          </cell>
        </row>
        <row r="7072">
          <cell r="C7072"/>
          <cell r="D7072"/>
          <cell r="E7072"/>
          <cell r="F7072"/>
          <cell r="G7072"/>
          <cell r="H7072"/>
          <cell r="I7072"/>
          <cell r="J7072"/>
          <cell r="K7072"/>
          <cell r="L7072"/>
          <cell r="M7072"/>
          <cell r="N7072"/>
          <cell r="O7072"/>
          <cell r="P7072"/>
          <cell r="Q7072"/>
          <cell r="R7072"/>
          <cell r="S7072"/>
          <cell r="T7072"/>
          <cell r="U7072"/>
          <cell r="V7072"/>
          <cell r="W7072"/>
          <cell r="X7072"/>
          <cell r="Y7072" t="str">
            <v xml:space="preserve"> </v>
          </cell>
        </row>
        <row r="7073">
          <cell r="C7073"/>
          <cell r="D7073"/>
          <cell r="E7073"/>
          <cell r="F7073"/>
          <cell r="G7073"/>
          <cell r="H7073"/>
          <cell r="I7073"/>
          <cell r="J7073"/>
          <cell r="K7073"/>
          <cell r="L7073"/>
          <cell r="M7073"/>
          <cell r="N7073"/>
          <cell r="O7073"/>
          <cell r="P7073"/>
          <cell r="Q7073"/>
          <cell r="R7073"/>
          <cell r="S7073"/>
          <cell r="T7073"/>
          <cell r="U7073"/>
          <cell r="V7073"/>
          <cell r="W7073"/>
          <cell r="X7073"/>
          <cell r="Y7073" t="str">
            <v xml:space="preserve"> </v>
          </cell>
        </row>
        <row r="7074">
          <cell r="C7074"/>
          <cell r="D7074"/>
          <cell r="E7074"/>
          <cell r="F7074"/>
          <cell r="G7074"/>
          <cell r="H7074"/>
          <cell r="I7074"/>
          <cell r="J7074"/>
          <cell r="K7074"/>
          <cell r="L7074"/>
          <cell r="M7074"/>
          <cell r="N7074"/>
          <cell r="O7074"/>
          <cell r="P7074"/>
          <cell r="Q7074"/>
          <cell r="R7074"/>
          <cell r="S7074"/>
          <cell r="T7074"/>
          <cell r="U7074"/>
          <cell r="V7074"/>
          <cell r="W7074"/>
          <cell r="X7074"/>
          <cell r="Y7074" t="str">
            <v xml:space="preserve"> </v>
          </cell>
        </row>
        <row r="7075">
          <cell r="C7075"/>
          <cell r="D7075"/>
          <cell r="E7075"/>
          <cell r="F7075"/>
          <cell r="G7075"/>
          <cell r="H7075"/>
          <cell r="I7075"/>
          <cell r="J7075"/>
          <cell r="K7075"/>
          <cell r="L7075"/>
          <cell r="M7075"/>
          <cell r="N7075"/>
          <cell r="O7075"/>
          <cell r="P7075"/>
          <cell r="Q7075"/>
          <cell r="R7075"/>
          <cell r="S7075"/>
          <cell r="T7075"/>
          <cell r="U7075"/>
          <cell r="V7075"/>
          <cell r="W7075"/>
          <cell r="X7075"/>
          <cell r="Y7075" t="str">
            <v xml:space="preserve"> </v>
          </cell>
        </row>
        <row r="7076">
          <cell r="C7076"/>
          <cell r="D7076"/>
          <cell r="E7076"/>
          <cell r="F7076"/>
          <cell r="G7076"/>
          <cell r="H7076"/>
          <cell r="I7076"/>
          <cell r="J7076"/>
          <cell r="K7076"/>
          <cell r="L7076"/>
          <cell r="M7076"/>
          <cell r="N7076"/>
          <cell r="O7076"/>
          <cell r="P7076"/>
          <cell r="Q7076"/>
          <cell r="R7076"/>
          <cell r="S7076"/>
          <cell r="T7076"/>
          <cell r="U7076"/>
          <cell r="V7076"/>
          <cell r="W7076"/>
          <cell r="X7076"/>
          <cell r="Y7076" t="str">
            <v xml:space="preserve"> </v>
          </cell>
        </row>
        <row r="7077">
          <cell r="C7077"/>
          <cell r="D7077"/>
          <cell r="E7077"/>
          <cell r="F7077"/>
          <cell r="G7077"/>
          <cell r="H7077"/>
          <cell r="I7077"/>
          <cell r="J7077"/>
          <cell r="K7077"/>
          <cell r="L7077"/>
          <cell r="M7077"/>
          <cell r="N7077"/>
          <cell r="O7077"/>
          <cell r="P7077"/>
          <cell r="Q7077"/>
          <cell r="R7077"/>
          <cell r="S7077"/>
          <cell r="T7077"/>
          <cell r="U7077"/>
          <cell r="V7077"/>
          <cell r="W7077"/>
          <cell r="X7077"/>
          <cell r="Y7077" t="str">
            <v xml:space="preserve"> </v>
          </cell>
        </row>
        <row r="7078">
          <cell r="C7078"/>
          <cell r="D7078"/>
          <cell r="E7078"/>
          <cell r="F7078"/>
          <cell r="G7078"/>
          <cell r="H7078"/>
          <cell r="I7078"/>
          <cell r="J7078"/>
          <cell r="K7078"/>
          <cell r="L7078"/>
          <cell r="M7078"/>
          <cell r="N7078"/>
          <cell r="O7078"/>
          <cell r="P7078"/>
          <cell r="Q7078"/>
          <cell r="R7078"/>
          <cell r="S7078"/>
          <cell r="T7078"/>
          <cell r="U7078"/>
          <cell r="V7078"/>
          <cell r="W7078"/>
          <cell r="X7078"/>
          <cell r="Y7078" t="str">
            <v xml:space="preserve"> </v>
          </cell>
        </row>
        <row r="7079">
          <cell r="C7079"/>
          <cell r="D7079"/>
          <cell r="E7079"/>
          <cell r="F7079"/>
          <cell r="G7079"/>
          <cell r="H7079"/>
          <cell r="I7079"/>
          <cell r="J7079"/>
          <cell r="K7079"/>
          <cell r="L7079"/>
          <cell r="M7079"/>
          <cell r="N7079"/>
          <cell r="O7079"/>
          <cell r="P7079"/>
          <cell r="Q7079"/>
          <cell r="R7079"/>
          <cell r="S7079"/>
          <cell r="T7079"/>
          <cell r="U7079"/>
          <cell r="V7079"/>
          <cell r="W7079"/>
          <cell r="X7079"/>
          <cell r="Y7079" t="str">
            <v xml:space="preserve"> </v>
          </cell>
        </row>
        <row r="7080">
          <cell r="C7080"/>
          <cell r="D7080"/>
          <cell r="E7080"/>
          <cell r="F7080"/>
          <cell r="G7080"/>
          <cell r="H7080"/>
          <cell r="I7080"/>
          <cell r="J7080"/>
          <cell r="K7080"/>
          <cell r="L7080"/>
          <cell r="M7080"/>
          <cell r="N7080"/>
          <cell r="O7080"/>
          <cell r="P7080"/>
          <cell r="Q7080"/>
          <cell r="R7080"/>
          <cell r="S7080"/>
          <cell r="T7080"/>
          <cell r="U7080"/>
          <cell r="V7080"/>
          <cell r="W7080"/>
          <cell r="X7080"/>
          <cell r="Y7080" t="str">
            <v xml:space="preserve"> </v>
          </cell>
        </row>
        <row r="7081">
          <cell r="C7081"/>
          <cell r="D7081"/>
          <cell r="E7081"/>
          <cell r="F7081"/>
          <cell r="G7081"/>
          <cell r="H7081"/>
          <cell r="I7081"/>
          <cell r="J7081"/>
          <cell r="K7081"/>
          <cell r="L7081"/>
          <cell r="M7081"/>
          <cell r="N7081"/>
          <cell r="O7081"/>
          <cell r="P7081"/>
          <cell r="Q7081"/>
          <cell r="R7081"/>
          <cell r="S7081"/>
          <cell r="T7081"/>
          <cell r="U7081"/>
          <cell r="V7081"/>
          <cell r="W7081"/>
          <cell r="X7081"/>
          <cell r="Y7081" t="str">
            <v xml:space="preserve"> </v>
          </cell>
        </row>
        <row r="7082">
          <cell r="C7082"/>
          <cell r="D7082"/>
          <cell r="E7082"/>
          <cell r="F7082"/>
          <cell r="G7082"/>
          <cell r="H7082"/>
          <cell r="I7082"/>
          <cell r="J7082"/>
          <cell r="K7082"/>
          <cell r="L7082"/>
          <cell r="M7082"/>
          <cell r="N7082"/>
          <cell r="O7082"/>
          <cell r="P7082"/>
          <cell r="Q7082"/>
          <cell r="R7082"/>
          <cell r="S7082"/>
          <cell r="T7082"/>
          <cell r="U7082"/>
          <cell r="V7082"/>
          <cell r="W7082"/>
          <cell r="X7082"/>
          <cell r="Y7082" t="str">
            <v xml:space="preserve"> </v>
          </cell>
        </row>
        <row r="7083">
          <cell r="C7083"/>
          <cell r="D7083"/>
          <cell r="E7083"/>
          <cell r="F7083"/>
          <cell r="G7083"/>
          <cell r="H7083"/>
          <cell r="I7083"/>
          <cell r="J7083"/>
          <cell r="K7083"/>
          <cell r="L7083"/>
          <cell r="M7083"/>
          <cell r="N7083"/>
          <cell r="O7083"/>
          <cell r="P7083"/>
          <cell r="Q7083"/>
          <cell r="R7083"/>
          <cell r="S7083"/>
          <cell r="T7083"/>
          <cell r="U7083"/>
          <cell r="V7083"/>
          <cell r="W7083"/>
          <cell r="X7083"/>
          <cell r="Y7083" t="str">
            <v xml:space="preserve"> </v>
          </cell>
        </row>
        <row r="7084">
          <cell r="C7084"/>
          <cell r="D7084"/>
          <cell r="E7084"/>
          <cell r="F7084"/>
          <cell r="G7084"/>
          <cell r="H7084"/>
          <cell r="I7084"/>
          <cell r="J7084"/>
          <cell r="K7084"/>
          <cell r="L7084"/>
          <cell r="M7084"/>
          <cell r="N7084"/>
          <cell r="O7084"/>
          <cell r="P7084"/>
          <cell r="Q7084"/>
          <cell r="R7084"/>
          <cell r="S7084"/>
          <cell r="T7084"/>
          <cell r="U7084"/>
          <cell r="V7084"/>
          <cell r="W7084"/>
          <cell r="X7084"/>
          <cell r="Y7084" t="str">
            <v xml:space="preserve"> </v>
          </cell>
        </row>
        <row r="7085">
          <cell r="C7085"/>
          <cell r="D7085"/>
          <cell r="E7085"/>
          <cell r="F7085"/>
          <cell r="G7085"/>
          <cell r="H7085"/>
          <cell r="I7085"/>
          <cell r="J7085"/>
          <cell r="K7085"/>
          <cell r="L7085"/>
          <cell r="M7085"/>
          <cell r="N7085"/>
          <cell r="O7085"/>
          <cell r="P7085"/>
          <cell r="Q7085"/>
          <cell r="R7085"/>
          <cell r="S7085"/>
          <cell r="T7085"/>
          <cell r="U7085"/>
          <cell r="V7085"/>
          <cell r="W7085"/>
          <cell r="X7085"/>
          <cell r="Y7085" t="str">
            <v xml:space="preserve"> </v>
          </cell>
        </row>
        <row r="7086">
          <cell r="C7086"/>
          <cell r="D7086"/>
          <cell r="E7086"/>
          <cell r="F7086"/>
          <cell r="G7086"/>
          <cell r="H7086"/>
          <cell r="I7086"/>
          <cell r="J7086"/>
          <cell r="K7086"/>
          <cell r="L7086"/>
          <cell r="M7086"/>
          <cell r="N7086"/>
          <cell r="O7086"/>
          <cell r="P7086"/>
          <cell r="Q7086"/>
          <cell r="R7086"/>
          <cell r="S7086"/>
          <cell r="T7086"/>
          <cell r="U7086"/>
          <cell r="V7086"/>
          <cell r="W7086"/>
          <cell r="X7086"/>
          <cell r="Y7086" t="str">
            <v xml:space="preserve"> </v>
          </cell>
        </row>
        <row r="7087">
          <cell r="C7087"/>
          <cell r="D7087"/>
          <cell r="E7087"/>
          <cell r="F7087"/>
          <cell r="G7087"/>
          <cell r="H7087"/>
          <cell r="I7087"/>
          <cell r="J7087"/>
          <cell r="K7087"/>
          <cell r="L7087"/>
          <cell r="M7087"/>
          <cell r="N7087"/>
          <cell r="O7087"/>
          <cell r="P7087"/>
          <cell r="Q7087"/>
          <cell r="R7087"/>
          <cell r="S7087"/>
          <cell r="T7087"/>
          <cell r="U7087"/>
          <cell r="V7087"/>
          <cell r="W7087"/>
          <cell r="X7087"/>
          <cell r="Y7087" t="str">
            <v xml:space="preserve"> </v>
          </cell>
        </row>
        <row r="7088">
          <cell r="C7088"/>
          <cell r="D7088"/>
          <cell r="E7088"/>
          <cell r="F7088"/>
          <cell r="G7088"/>
          <cell r="H7088"/>
          <cell r="I7088"/>
          <cell r="J7088"/>
          <cell r="K7088"/>
          <cell r="L7088"/>
          <cell r="M7088"/>
          <cell r="N7088"/>
          <cell r="O7088"/>
          <cell r="P7088"/>
          <cell r="Q7088"/>
          <cell r="R7088"/>
          <cell r="S7088"/>
          <cell r="T7088"/>
          <cell r="U7088"/>
          <cell r="V7088"/>
          <cell r="W7088"/>
          <cell r="X7088"/>
          <cell r="Y7088" t="str">
            <v xml:space="preserve"> </v>
          </cell>
        </row>
        <row r="7089">
          <cell r="C7089"/>
          <cell r="D7089"/>
          <cell r="E7089"/>
          <cell r="F7089"/>
          <cell r="G7089"/>
          <cell r="H7089"/>
          <cell r="I7089"/>
          <cell r="J7089"/>
          <cell r="K7089"/>
          <cell r="L7089"/>
          <cell r="M7089"/>
          <cell r="N7089"/>
          <cell r="O7089"/>
          <cell r="P7089"/>
          <cell r="Q7089"/>
          <cell r="R7089"/>
          <cell r="S7089"/>
          <cell r="T7089"/>
          <cell r="U7089"/>
          <cell r="V7089"/>
          <cell r="W7089"/>
          <cell r="X7089"/>
          <cell r="Y7089" t="str">
            <v xml:space="preserve"> </v>
          </cell>
        </row>
        <row r="7090">
          <cell r="C7090"/>
          <cell r="D7090"/>
          <cell r="E7090"/>
          <cell r="F7090"/>
          <cell r="G7090"/>
          <cell r="H7090"/>
          <cell r="I7090"/>
          <cell r="J7090"/>
          <cell r="K7090"/>
          <cell r="L7090"/>
          <cell r="M7090"/>
          <cell r="N7090"/>
          <cell r="O7090"/>
          <cell r="P7090"/>
          <cell r="Q7090"/>
          <cell r="R7090"/>
          <cell r="S7090"/>
          <cell r="T7090"/>
          <cell r="U7090"/>
          <cell r="V7090"/>
          <cell r="W7090"/>
          <cell r="X7090"/>
          <cell r="Y7090" t="str">
            <v xml:space="preserve"> </v>
          </cell>
        </row>
        <row r="7091">
          <cell r="C7091"/>
          <cell r="D7091"/>
          <cell r="E7091"/>
          <cell r="F7091"/>
          <cell r="G7091"/>
          <cell r="H7091"/>
          <cell r="I7091"/>
          <cell r="J7091"/>
          <cell r="K7091"/>
          <cell r="L7091"/>
          <cell r="M7091"/>
          <cell r="N7091"/>
          <cell r="O7091"/>
          <cell r="P7091"/>
          <cell r="Q7091"/>
          <cell r="R7091"/>
          <cell r="S7091"/>
          <cell r="T7091"/>
          <cell r="U7091"/>
          <cell r="V7091"/>
          <cell r="W7091"/>
          <cell r="X7091"/>
          <cell r="Y7091" t="str">
            <v xml:space="preserve"> </v>
          </cell>
        </row>
        <row r="7092">
          <cell r="C7092"/>
          <cell r="D7092"/>
          <cell r="E7092"/>
          <cell r="F7092"/>
          <cell r="G7092"/>
          <cell r="H7092"/>
          <cell r="I7092"/>
          <cell r="J7092"/>
          <cell r="K7092"/>
          <cell r="L7092"/>
          <cell r="M7092"/>
          <cell r="N7092"/>
          <cell r="O7092"/>
          <cell r="P7092"/>
          <cell r="Q7092"/>
          <cell r="R7092"/>
          <cell r="S7092"/>
          <cell r="T7092"/>
          <cell r="U7092"/>
          <cell r="V7092"/>
          <cell r="W7092"/>
          <cell r="X7092"/>
          <cell r="Y7092" t="str">
            <v xml:space="preserve"> </v>
          </cell>
        </row>
        <row r="7093">
          <cell r="C7093"/>
          <cell r="D7093"/>
          <cell r="E7093"/>
          <cell r="F7093"/>
          <cell r="G7093"/>
          <cell r="H7093"/>
          <cell r="I7093"/>
          <cell r="J7093"/>
          <cell r="K7093"/>
          <cell r="L7093"/>
          <cell r="M7093"/>
          <cell r="N7093"/>
          <cell r="O7093"/>
          <cell r="P7093"/>
          <cell r="Q7093"/>
          <cell r="R7093"/>
          <cell r="S7093"/>
          <cell r="T7093"/>
          <cell r="U7093"/>
          <cell r="V7093"/>
          <cell r="W7093"/>
          <cell r="X7093"/>
          <cell r="Y7093" t="str">
            <v xml:space="preserve"> </v>
          </cell>
        </row>
        <row r="7094">
          <cell r="C7094"/>
          <cell r="D7094"/>
          <cell r="E7094"/>
          <cell r="F7094"/>
          <cell r="G7094"/>
          <cell r="H7094"/>
          <cell r="I7094"/>
          <cell r="J7094"/>
          <cell r="K7094"/>
          <cell r="L7094"/>
          <cell r="M7094"/>
          <cell r="N7094"/>
          <cell r="O7094"/>
          <cell r="P7094"/>
          <cell r="Q7094"/>
          <cell r="R7094"/>
          <cell r="S7094"/>
          <cell r="T7094"/>
          <cell r="U7094"/>
          <cell r="V7094"/>
          <cell r="W7094"/>
          <cell r="X7094"/>
          <cell r="Y7094" t="str">
            <v xml:space="preserve"> </v>
          </cell>
        </row>
        <row r="7095">
          <cell r="C7095"/>
          <cell r="D7095"/>
          <cell r="E7095"/>
          <cell r="F7095"/>
          <cell r="G7095"/>
          <cell r="H7095"/>
          <cell r="I7095"/>
          <cell r="J7095"/>
          <cell r="K7095"/>
          <cell r="L7095"/>
          <cell r="M7095"/>
          <cell r="N7095"/>
          <cell r="O7095"/>
          <cell r="P7095"/>
          <cell r="Q7095"/>
          <cell r="R7095"/>
          <cell r="S7095"/>
          <cell r="T7095"/>
          <cell r="U7095"/>
          <cell r="V7095"/>
          <cell r="W7095"/>
          <cell r="X7095"/>
          <cell r="Y7095" t="str">
            <v xml:space="preserve"> </v>
          </cell>
        </row>
        <row r="7096">
          <cell r="C7096"/>
          <cell r="D7096"/>
          <cell r="E7096"/>
          <cell r="F7096"/>
          <cell r="G7096"/>
          <cell r="H7096"/>
          <cell r="I7096"/>
          <cell r="J7096"/>
          <cell r="K7096"/>
          <cell r="L7096"/>
          <cell r="M7096"/>
          <cell r="N7096"/>
          <cell r="O7096"/>
          <cell r="P7096"/>
          <cell r="Q7096"/>
          <cell r="R7096"/>
          <cell r="S7096"/>
          <cell r="T7096"/>
          <cell r="U7096"/>
          <cell r="V7096"/>
          <cell r="W7096"/>
          <cell r="X7096"/>
          <cell r="Y7096" t="str">
            <v xml:space="preserve"> </v>
          </cell>
        </row>
        <row r="7097">
          <cell r="C7097"/>
          <cell r="D7097"/>
          <cell r="E7097"/>
          <cell r="F7097"/>
          <cell r="G7097"/>
          <cell r="H7097"/>
          <cell r="I7097"/>
          <cell r="J7097"/>
          <cell r="K7097"/>
          <cell r="L7097"/>
          <cell r="M7097"/>
          <cell r="N7097"/>
          <cell r="O7097"/>
          <cell r="P7097"/>
          <cell r="Q7097"/>
          <cell r="R7097"/>
          <cell r="S7097"/>
          <cell r="T7097"/>
          <cell r="U7097"/>
          <cell r="V7097"/>
          <cell r="W7097"/>
          <cell r="X7097"/>
          <cell r="Y7097" t="str">
            <v xml:space="preserve"> </v>
          </cell>
        </row>
        <row r="7098">
          <cell r="C7098"/>
          <cell r="D7098"/>
          <cell r="E7098"/>
          <cell r="F7098"/>
          <cell r="G7098"/>
          <cell r="H7098"/>
          <cell r="I7098"/>
          <cell r="J7098"/>
          <cell r="K7098"/>
          <cell r="L7098"/>
          <cell r="M7098"/>
          <cell r="N7098"/>
          <cell r="O7098"/>
          <cell r="P7098"/>
          <cell r="Q7098"/>
          <cell r="R7098"/>
          <cell r="S7098"/>
          <cell r="T7098"/>
          <cell r="U7098"/>
          <cell r="V7098"/>
          <cell r="W7098"/>
          <cell r="X7098"/>
          <cell r="Y7098" t="str">
            <v xml:space="preserve"> </v>
          </cell>
        </row>
        <row r="7099">
          <cell r="C7099"/>
          <cell r="D7099"/>
          <cell r="E7099"/>
          <cell r="F7099"/>
          <cell r="G7099"/>
          <cell r="H7099"/>
          <cell r="I7099"/>
          <cell r="J7099"/>
          <cell r="K7099"/>
          <cell r="L7099"/>
          <cell r="M7099"/>
          <cell r="N7099"/>
          <cell r="O7099"/>
          <cell r="P7099"/>
          <cell r="Q7099"/>
          <cell r="R7099"/>
          <cell r="S7099"/>
          <cell r="T7099"/>
          <cell r="U7099"/>
          <cell r="V7099"/>
          <cell r="W7099"/>
          <cell r="X7099"/>
          <cell r="Y7099" t="str">
            <v xml:space="preserve"> </v>
          </cell>
        </row>
        <row r="7100">
          <cell r="C7100"/>
          <cell r="D7100"/>
          <cell r="E7100"/>
          <cell r="F7100"/>
          <cell r="G7100"/>
          <cell r="H7100"/>
          <cell r="I7100"/>
          <cell r="J7100"/>
          <cell r="K7100"/>
          <cell r="L7100"/>
          <cell r="M7100"/>
          <cell r="N7100"/>
          <cell r="O7100"/>
          <cell r="P7100"/>
          <cell r="Q7100"/>
          <cell r="R7100"/>
          <cell r="S7100"/>
          <cell r="T7100"/>
          <cell r="U7100"/>
          <cell r="V7100"/>
          <cell r="W7100"/>
          <cell r="X7100"/>
          <cell r="Y7100" t="str">
            <v xml:space="preserve"> </v>
          </cell>
        </row>
        <row r="7101">
          <cell r="C7101"/>
          <cell r="D7101"/>
          <cell r="E7101"/>
          <cell r="F7101"/>
          <cell r="G7101"/>
          <cell r="H7101"/>
          <cell r="I7101"/>
          <cell r="J7101"/>
          <cell r="K7101"/>
          <cell r="L7101"/>
          <cell r="M7101"/>
          <cell r="N7101"/>
          <cell r="O7101"/>
          <cell r="P7101"/>
          <cell r="Q7101"/>
          <cell r="R7101"/>
          <cell r="S7101"/>
          <cell r="T7101"/>
          <cell r="U7101"/>
          <cell r="V7101"/>
          <cell r="W7101"/>
          <cell r="X7101"/>
          <cell r="Y7101" t="str">
            <v xml:space="preserve"> </v>
          </cell>
        </row>
        <row r="7102">
          <cell r="C7102"/>
          <cell r="D7102"/>
          <cell r="E7102"/>
          <cell r="F7102"/>
          <cell r="G7102"/>
          <cell r="H7102"/>
          <cell r="I7102"/>
          <cell r="J7102"/>
          <cell r="K7102"/>
          <cell r="L7102"/>
          <cell r="M7102"/>
          <cell r="N7102"/>
          <cell r="O7102"/>
          <cell r="P7102"/>
          <cell r="Q7102"/>
          <cell r="R7102"/>
          <cell r="S7102"/>
          <cell r="T7102"/>
          <cell r="U7102"/>
          <cell r="V7102"/>
          <cell r="W7102"/>
          <cell r="X7102"/>
          <cell r="Y7102" t="str">
            <v xml:space="preserve"> </v>
          </cell>
        </row>
        <row r="7103">
          <cell r="C7103"/>
          <cell r="D7103"/>
          <cell r="E7103"/>
          <cell r="F7103"/>
          <cell r="G7103"/>
          <cell r="H7103"/>
          <cell r="I7103"/>
          <cell r="J7103"/>
          <cell r="K7103"/>
          <cell r="L7103"/>
          <cell r="M7103"/>
          <cell r="N7103"/>
          <cell r="O7103"/>
          <cell r="P7103"/>
          <cell r="Q7103"/>
          <cell r="R7103"/>
          <cell r="S7103"/>
          <cell r="T7103"/>
          <cell r="U7103"/>
          <cell r="V7103"/>
          <cell r="W7103"/>
          <cell r="X7103"/>
          <cell r="Y7103" t="str">
            <v xml:space="preserve"> </v>
          </cell>
        </row>
        <row r="7104">
          <cell r="C7104"/>
          <cell r="D7104"/>
          <cell r="E7104"/>
          <cell r="F7104"/>
          <cell r="G7104"/>
          <cell r="H7104"/>
          <cell r="I7104"/>
          <cell r="J7104"/>
          <cell r="K7104"/>
          <cell r="L7104"/>
          <cell r="M7104"/>
          <cell r="N7104"/>
          <cell r="O7104"/>
          <cell r="P7104"/>
          <cell r="Q7104"/>
          <cell r="R7104"/>
          <cell r="S7104"/>
          <cell r="T7104"/>
          <cell r="U7104"/>
          <cell r="V7104"/>
          <cell r="W7104"/>
          <cell r="X7104"/>
          <cell r="Y7104" t="str">
            <v xml:space="preserve"> </v>
          </cell>
        </row>
        <row r="7105">
          <cell r="C7105"/>
          <cell r="D7105"/>
          <cell r="E7105"/>
          <cell r="F7105"/>
          <cell r="G7105"/>
          <cell r="H7105"/>
          <cell r="I7105"/>
          <cell r="J7105"/>
          <cell r="K7105"/>
          <cell r="L7105"/>
          <cell r="M7105"/>
          <cell r="N7105"/>
          <cell r="O7105"/>
          <cell r="P7105"/>
          <cell r="Q7105"/>
          <cell r="R7105"/>
          <cell r="S7105"/>
          <cell r="T7105"/>
          <cell r="U7105"/>
          <cell r="V7105"/>
          <cell r="W7105"/>
          <cell r="X7105"/>
          <cell r="Y7105" t="str">
            <v xml:space="preserve"> </v>
          </cell>
        </row>
        <row r="7106">
          <cell r="C7106"/>
          <cell r="D7106"/>
          <cell r="E7106"/>
          <cell r="F7106"/>
          <cell r="G7106"/>
          <cell r="H7106"/>
          <cell r="I7106"/>
          <cell r="J7106"/>
          <cell r="K7106"/>
          <cell r="L7106"/>
          <cell r="M7106"/>
          <cell r="N7106"/>
          <cell r="O7106"/>
          <cell r="P7106"/>
          <cell r="Q7106"/>
          <cell r="R7106"/>
          <cell r="S7106"/>
          <cell r="T7106"/>
          <cell r="U7106"/>
          <cell r="V7106"/>
          <cell r="W7106"/>
          <cell r="X7106"/>
          <cell r="Y7106" t="str">
            <v xml:space="preserve"> </v>
          </cell>
        </row>
        <row r="7107">
          <cell r="C7107"/>
          <cell r="D7107"/>
          <cell r="E7107"/>
          <cell r="F7107"/>
          <cell r="G7107"/>
          <cell r="H7107"/>
          <cell r="I7107"/>
          <cell r="J7107"/>
          <cell r="K7107"/>
          <cell r="L7107"/>
          <cell r="M7107"/>
          <cell r="N7107"/>
          <cell r="O7107"/>
          <cell r="P7107"/>
          <cell r="Q7107"/>
          <cell r="R7107"/>
          <cell r="S7107"/>
          <cell r="T7107"/>
          <cell r="U7107"/>
          <cell r="V7107"/>
          <cell r="W7107"/>
          <cell r="X7107"/>
          <cell r="Y7107" t="str">
            <v xml:space="preserve"> </v>
          </cell>
        </row>
        <row r="7108">
          <cell r="C7108"/>
          <cell r="D7108"/>
          <cell r="E7108"/>
          <cell r="F7108"/>
          <cell r="G7108"/>
          <cell r="H7108"/>
          <cell r="I7108"/>
          <cell r="J7108"/>
          <cell r="K7108"/>
          <cell r="L7108"/>
          <cell r="M7108"/>
          <cell r="N7108"/>
          <cell r="O7108"/>
          <cell r="P7108"/>
          <cell r="Q7108"/>
          <cell r="R7108"/>
          <cell r="S7108"/>
          <cell r="T7108"/>
          <cell r="U7108"/>
          <cell r="V7108"/>
          <cell r="W7108"/>
          <cell r="X7108"/>
          <cell r="Y7108" t="str">
            <v xml:space="preserve"> </v>
          </cell>
        </row>
        <row r="7109">
          <cell r="C7109"/>
          <cell r="D7109"/>
          <cell r="E7109"/>
          <cell r="F7109"/>
          <cell r="G7109"/>
          <cell r="H7109"/>
          <cell r="I7109"/>
          <cell r="J7109"/>
          <cell r="K7109"/>
          <cell r="L7109"/>
          <cell r="M7109"/>
          <cell r="N7109"/>
          <cell r="O7109"/>
          <cell r="P7109"/>
          <cell r="Q7109"/>
          <cell r="R7109"/>
          <cell r="S7109"/>
          <cell r="T7109"/>
          <cell r="U7109"/>
          <cell r="V7109"/>
          <cell r="W7109"/>
          <cell r="X7109"/>
          <cell r="Y7109" t="str">
            <v xml:space="preserve"> </v>
          </cell>
        </row>
        <row r="7110">
          <cell r="C7110"/>
          <cell r="D7110"/>
          <cell r="E7110"/>
          <cell r="F7110"/>
          <cell r="G7110"/>
          <cell r="H7110"/>
          <cell r="I7110"/>
          <cell r="J7110"/>
          <cell r="K7110"/>
          <cell r="L7110"/>
          <cell r="M7110"/>
          <cell r="N7110"/>
          <cell r="O7110"/>
          <cell r="P7110"/>
          <cell r="Q7110"/>
          <cell r="R7110"/>
          <cell r="S7110"/>
          <cell r="T7110"/>
          <cell r="U7110"/>
          <cell r="V7110"/>
          <cell r="W7110"/>
          <cell r="X7110"/>
          <cell r="Y7110" t="str">
            <v xml:space="preserve"> </v>
          </cell>
        </row>
        <row r="7111">
          <cell r="C7111"/>
          <cell r="D7111"/>
          <cell r="E7111"/>
          <cell r="F7111"/>
          <cell r="G7111"/>
          <cell r="H7111"/>
          <cell r="I7111"/>
          <cell r="J7111"/>
          <cell r="K7111"/>
          <cell r="L7111"/>
          <cell r="M7111"/>
          <cell r="N7111"/>
          <cell r="O7111"/>
          <cell r="P7111"/>
          <cell r="Q7111"/>
          <cell r="R7111"/>
          <cell r="S7111"/>
          <cell r="T7111"/>
          <cell r="U7111"/>
          <cell r="V7111"/>
          <cell r="W7111"/>
          <cell r="X7111"/>
          <cell r="Y7111" t="str">
            <v xml:space="preserve"> </v>
          </cell>
        </row>
        <row r="7112">
          <cell r="C7112"/>
          <cell r="D7112"/>
          <cell r="E7112"/>
          <cell r="F7112"/>
          <cell r="G7112"/>
          <cell r="H7112"/>
          <cell r="I7112"/>
          <cell r="J7112"/>
          <cell r="K7112"/>
          <cell r="L7112"/>
          <cell r="M7112"/>
          <cell r="N7112"/>
          <cell r="O7112"/>
          <cell r="P7112"/>
          <cell r="Q7112"/>
          <cell r="R7112"/>
          <cell r="S7112"/>
          <cell r="T7112"/>
          <cell r="U7112"/>
          <cell r="V7112"/>
          <cell r="W7112"/>
          <cell r="X7112"/>
          <cell r="Y7112" t="str">
            <v xml:space="preserve"> </v>
          </cell>
        </row>
        <row r="7113">
          <cell r="C7113"/>
          <cell r="D7113"/>
          <cell r="E7113"/>
          <cell r="F7113"/>
          <cell r="G7113"/>
          <cell r="H7113"/>
          <cell r="I7113"/>
          <cell r="J7113"/>
          <cell r="K7113"/>
          <cell r="L7113"/>
          <cell r="M7113"/>
          <cell r="N7113"/>
          <cell r="O7113"/>
          <cell r="P7113"/>
          <cell r="Q7113"/>
          <cell r="R7113"/>
          <cell r="S7113"/>
          <cell r="T7113"/>
          <cell r="U7113"/>
          <cell r="V7113"/>
          <cell r="W7113"/>
          <cell r="X7113"/>
          <cell r="Y7113" t="str">
            <v xml:space="preserve"> </v>
          </cell>
        </row>
        <row r="7114">
          <cell r="C7114"/>
          <cell r="D7114"/>
          <cell r="E7114"/>
          <cell r="F7114"/>
          <cell r="G7114"/>
          <cell r="H7114"/>
          <cell r="I7114"/>
          <cell r="J7114"/>
          <cell r="K7114"/>
          <cell r="L7114"/>
          <cell r="M7114"/>
          <cell r="N7114"/>
          <cell r="O7114"/>
          <cell r="P7114"/>
          <cell r="Q7114"/>
          <cell r="R7114"/>
          <cell r="S7114"/>
          <cell r="T7114"/>
          <cell r="U7114"/>
          <cell r="V7114"/>
          <cell r="W7114"/>
          <cell r="X7114"/>
          <cell r="Y7114" t="str">
            <v xml:space="preserve"> </v>
          </cell>
        </row>
        <row r="7115">
          <cell r="C7115"/>
          <cell r="D7115"/>
          <cell r="E7115"/>
          <cell r="F7115"/>
          <cell r="G7115"/>
          <cell r="H7115"/>
          <cell r="I7115"/>
          <cell r="J7115"/>
          <cell r="K7115"/>
          <cell r="L7115"/>
          <cell r="M7115"/>
          <cell r="N7115"/>
          <cell r="O7115"/>
          <cell r="P7115"/>
          <cell r="Q7115"/>
          <cell r="R7115"/>
          <cell r="S7115"/>
          <cell r="T7115"/>
          <cell r="U7115"/>
          <cell r="V7115"/>
          <cell r="W7115"/>
          <cell r="X7115"/>
          <cell r="Y7115" t="str">
            <v xml:space="preserve"> </v>
          </cell>
        </row>
        <row r="7116">
          <cell r="C7116"/>
          <cell r="D7116"/>
          <cell r="E7116"/>
          <cell r="F7116"/>
          <cell r="G7116"/>
          <cell r="H7116"/>
          <cell r="I7116"/>
          <cell r="J7116"/>
          <cell r="K7116"/>
          <cell r="L7116"/>
          <cell r="M7116"/>
          <cell r="N7116"/>
          <cell r="O7116"/>
          <cell r="P7116"/>
          <cell r="Q7116"/>
          <cell r="R7116"/>
          <cell r="S7116"/>
          <cell r="T7116"/>
          <cell r="U7116"/>
          <cell r="V7116"/>
          <cell r="W7116"/>
          <cell r="X7116"/>
          <cell r="Y7116" t="str">
            <v xml:space="preserve"> </v>
          </cell>
        </row>
        <row r="7117">
          <cell r="C7117"/>
          <cell r="D7117"/>
          <cell r="E7117"/>
          <cell r="F7117"/>
          <cell r="G7117"/>
          <cell r="H7117"/>
          <cell r="I7117"/>
          <cell r="J7117"/>
          <cell r="K7117"/>
          <cell r="L7117"/>
          <cell r="M7117"/>
          <cell r="N7117"/>
          <cell r="O7117"/>
          <cell r="P7117"/>
          <cell r="Q7117"/>
          <cell r="R7117"/>
          <cell r="S7117"/>
          <cell r="T7117"/>
          <cell r="U7117"/>
          <cell r="V7117"/>
          <cell r="W7117"/>
          <cell r="X7117"/>
          <cell r="Y7117" t="str">
            <v xml:space="preserve"> </v>
          </cell>
        </row>
        <row r="7118">
          <cell r="C7118"/>
          <cell r="D7118"/>
          <cell r="E7118"/>
          <cell r="F7118"/>
          <cell r="G7118"/>
          <cell r="H7118"/>
          <cell r="I7118"/>
          <cell r="J7118"/>
          <cell r="K7118"/>
          <cell r="L7118"/>
          <cell r="M7118"/>
          <cell r="N7118"/>
          <cell r="O7118"/>
          <cell r="P7118"/>
          <cell r="Q7118"/>
          <cell r="R7118"/>
          <cell r="S7118"/>
          <cell r="T7118"/>
          <cell r="U7118"/>
          <cell r="V7118"/>
          <cell r="W7118"/>
          <cell r="X7118"/>
          <cell r="Y7118" t="str">
            <v xml:space="preserve"> </v>
          </cell>
        </row>
        <row r="7119">
          <cell r="C7119"/>
          <cell r="D7119"/>
          <cell r="E7119"/>
          <cell r="F7119"/>
          <cell r="G7119"/>
          <cell r="H7119"/>
          <cell r="I7119"/>
          <cell r="J7119"/>
          <cell r="K7119"/>
          <cell r="L7119"/>
          <cell r="M7119"/>
          <cell r="N7119"/>
          <cell r="O7119"/>
          <cell r="P7119"/>
          <cell r="Q7119"/>
          <cell r="R7119"/>
          <cell r="S7119"/>
          <cell r="T7119"/>
          <cell r="U7119"/>
          <cell r="V7119"/>
          <cell r="W7119"/>
          <cell r="X7119"/>
          <cell r="Y7119" t="str">
            <v xml:space="preserve"> </v>
          </cell>
        </row>
        <row r="7120">
          <cell r="C7120"/>
          <cell r="D7120"/>
          <cell r="E7120"/>
          <cell r="F7120"/>
          <cell r="G7120"/>
          <cell r="H7120"/>
          <cell r="I7120"/>
          <cell r="J7120"/>
          <cell r="K7120"/>
          <cell r="L7120"/>
          <cell r="M7120"/>
          <cell r="N7120"/>
          <cell r="O7120"/>
          <cell r="P7120"/>
          <cell r="Q7120"/>
          <cell r="R7120"/>
          <cell r="S7120"/>
          <cell r="T7120"/>
          <cell r="U7120"/>
          <cell r="V7120"/>
          <cell r="W7120"/>
          <cell r="X7120"/>
          <cell r="Y7120" t="str">
            <v xml:space="preserve"> </v>
          </cell>
        </row>
        <row r="7121">
          <cell r="C7121"/>
          <cell r="D7121"/>
          <cell r="E7121"/>
          <cell r="F7121"/>
          <cell r="G7121"/>
          <cell r="H7121"/>
          <cell r="I7121"/>
          <cell r="J7121"/>
          <cell r="K7121"/>
          <cell r="L7121"/>
          <cell r="M7121"/>
          <cell r="N7121"/>
          <cell r="O7121"/>
          <cell r="P7121"/>
          <cell r="Q7121"/>
          <cell r="R7121"/>
          <cell r="S7121"/>
          <cell r="T7121"/>
          <cell r="U7121"/>
          <cell r="V7121"/>
          <cell r="W7121"/>
          <cell r="X7121"/>
          <cell r="Y7121" t="str">
            <v xml:space="preserve"> </v>
          </cell>
        </row>
        <row r="7122">
          <cell r="C7122"/>
          <cell r="D7122"/>
          <cell r="E7122"/>
          <cell r="F7122"/>
          <cell r="G7122"/>
          <cell r="H7122"/>
          <cell r="I7122"/>
          <cell r="J7122"/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  <cell r="U7122"/>
          <cell r="V7122"/>
          <cell r="W7122"/>
          <cell r="X7122"/>
          <cell r="Y7122" t="str">
            <v xml:space="preserve"> </v>
          </cell>
        </row>
        <row r="7123">
          <cell r="C7123"/>
          <cell r="D7123"/>
          <cell r="E7123"/>
          <cell r="F7123"/>
          <cell r="G7123"/>
          <cell r="H7123"/>
          <cell r="I7123"/>
          <cell r="J7123"/>
          <cell r="K7123"/>
          <cell r="L7123"/>
          <cell r="M7123"/>
          <cell r="N7123"/>
          <cell r="O7123"/>
          <cell r="P7123"/>
          <cell r="Q7123"/>
          <cell r="R7123"/>
          <cell r="S7123"/>
          <cell r="T7123"/>
          <cell r="U7123"/>
          <cell r="V7123"/>
          <cell r="W7123"/>
          <cell r="X7123"/>
          <cell r="Y7123" t="str">
            <v xml:space="preserve"> </v>
          </cell>
        </row>
        <row r="7124">
          <cell r="C7124"/>
          <cell r="D7124"/>
          <cell r="E7124"/>
          <cell r="F7124"/>
          <cell r="G7124"/>
          <cell r="H7124"/>
          <cell r="I7124"/>
          <cell r="J7124"/>
          <cell r="K7124"/>
          <cell r="L7124"/>
          <cell r="M7124"/>
          <cell r="N7124"/>
          <cell r="O7124"/>
          <cell r="P7124"/>
          <cell r="Q7124"/>
          <cell r="R7124"/>
          <cell r="S7124"/>
          <cell r="T7124"/>
          <cell r="U7124"/>
          <cell r="V7124"/>
          <cell r="W7124"/>
          <cell r="X7124"/>
          <cell r="Y7124" t="str">
            <v xml:space="preserve"> </v>
          </cell>
        </row>
        <row r="7125">
          <cell r="C7125"/>
          <cell r="D7125"/>
          <cell r="E7125"/>
          <cell r="F7125"/>
          <cell r="G7125"/>
          <cell r="H7125"/>
          <cell r="I7125"/>
          <cell r="J7125"/>
          <cell r="K7125"/>
          <cell r="L7125"/>
          <cell r="M7125"/>
          <cell r="N7125"/>
          <cell r="O7125"/>
          <cell r="P7125"/>
          <cell r="Q7125"/>
          <cell r="R7125"/>
          <cell r="S7125"/>
          <cell r="T7125"/>
          <cell r="U7125"/>
          <cell r="V7125"/>
          <cell r="W7125"/>
          <cell r="X7125"/>
          <cell r="Y7125" t="str">
            <v xml:space="preserve"> </v>
          </cell>
        </row>
        <row r="7126">
          <cell r="C7126"/>
          <cell r="D7126"/>
          <cell r="E7126"/>
          <cell r="F7126"/>
          <cell r="G7126"/>
          <cell r="H7126"/>
          <cell r="I7126"/>
          <cell r="J7126"/>
          <cell r="K7126"/>
          <cell r="L7126"/>
          <cell r="M7126"/>
          <cell r="N7126"/>
          <cell r="O7126"/>
          <cell r="P7126"/>
          <cell r="Q7126"/>
          <cell r="R7126"/>
          <cell r="S7126"/>
          <cell r="T7126"/>
          <cell r="U7126"/>
          <cell r="V7126"/>
          <cell r="W7126"/>
          <cell r="X7126"/>
          <cell r="Y7126" t="str">
            <v xml:space="preserve"> </v>
          </cell>
        </row>
        <row r="7127">
          <cell r="C7127"/>
          <cell r="D7127"/>
          <cell r="E7127"/>
          <cell r="F7127"/>
          <cell r="G7127"/>
          <cell r="H7127"/>
          <cell r="I7127"/>
          <cell r="J7127"/>
          <cell r="K7127"/>
          <cell r="L7127"/>
          <cell r="M7127"/>
          <cell r="N7127"/>
          <cell r="O7127"/>
          <cell r="P7127"/>
          <cell r="Q7127"/>
          <cell r="R7127"/>
          <cell r="S7127"/>
          <cell r="T7127"/>
          <cell r="U7127"/>
          <cell r="V7127"/>
          <cell r="W7127"/>
          <cell r="X7127"/>
          <cell r="Y7127" t="str">
            <v xml:space="preserve"> </v>
          </cell>
        </row>
        <row r="7128">
          <cell r="C7128"/>
          <cell r="D7128"/>
          <cell r="E7128"/>
          <cell r="F7128"/>
          <cell r="G7128"/>
          <cell r="H7128"/>
          <cell r="I7128"/>
          <cell r="J7128"/>
          <cell r="K7128"/>
          <cell r="L7128"/>
          <cell r="M7128"/>
          <cell r="N7128"/>
          <cell r="O7128"/>
          <cell r="P7128"/>
          <cell r="Q7128"/>
          <cell r="R7128"/>
          <cell r="S7128"/>
          <cell r="T7128"/>
          <cell r="U7128"/>
          <cell r="V7128"/>
          <cell r="W7128"/>
          <cell r="X7128"/>
          <cell r="Y7128" t="str">
            <v xml:space="preserve"> </v>
          </cell>
        </row>
        <row r="7129">
          <cell r="C7129"/>
          <cell r="D7129"/>
          <cell r="E7129"/>
          <cell r="F7129"/>
          <cell r="G7129"/>
          <cell r="H7129"/>
          <cell r="I7129"/>
          <cell r="J7129"/>
          <cell r="K7129"/>
          <cell r="L7129"/>
          <cell r="M7129"/>
          <cell r="N7129"/>
          <cell r="O7129"/>
          <cell r="P7129"/>
          <cell r="Q7129"/>
          <cell r="R7129"/>
          <cell r="S7129"/>
          <cell r="T7129"/>
          <cell r="U7129"/>
          <cell r="V7129"/>
          <cell r="W7129"/>
          <cell r="X7129"/>
          <cell r="Y7129" t="str">
            <v xml:space="preserve"> </v>
          </cell>
        </row>
        <row r="7130">
          <cell r="C7130"/>
          <cell r="D7130"/>
          <cell r="E7130"/>
          <cell r="F7130"/>
          <cell r="G7130"/>
          <cell r="H7130"/>
          <cell r="I7130"/>
          <cell r="J7130"/>
          <cell r="K7130"/>
          <cell r="L7130"/>
          <cell r="M7130"/>
          <cell r="N7130"/>
          <cell r="O7130"/>
          <cell r="P7130"/>
          <cell r="Q7130"/>
          <cell r="R7130"/>
          <cell r="S7130"/>
          <cell r="T7130"/>
          <cell r="U7130"/>
          <cell r="V7130"/>
          <cell r="W7130"/>
          <cell r="X7130"/>
          <cell r="Y7130" t="str">
            <v xml:space="preserve"> </v>
          </cell>
        </row>
        <row r="7131">
          <cell r="C7131"/>
          <cell r="D7131"/>
          <cell r="E7131"/>
          <cell r="F7131"/>
          <cell r="G7131"/>
          <cell r="H7131"/>
          <cell r="I7131"/>
          <cell r="J7131"/>
          <cell r="K7131"/>
          <cell r="L7131"/>
          <cell r="M7131"/>
          <cell r="N7131"/>
          <cell r="O7131"/>
          <cell r="P7131"/>
          <cell r="Q7131"/>
          <cell r="R7131"/>
          <cell r="S7131"/>
          <cell r="T7131"/>
          <cell r="U7131"/>
          <cell r="V7131"/>
          <cell r="W7131"/>
          <cell r="X7131"/>
          <cell r="Y7131" t="str">
            <v xml:space="preserve"> </v>
          </cell>
        </row>
        <row r="7132">
          <cell r="C7132"/>
          <cell r="D7132"/>
          <cell r="E7132"/>
          <cell r="F7132"/>
          <cell r="G7132"/>
          <cell r="H7132"/>
          <cell r="I7132"/>
          <cell r="J7132"/>
          <cell r="K7132"/>
          <cell r="L7132"/>
          <cell r="M7132"/>
          <cell r="N7132"/>
          <cell r="O7132"/>
          <cell r="P7132"/>
          <cell r="Q7132"/>
          <cell r="R7132"/>
          <cell r="S7132"/>
          <cell r="T7132"/>
          <cell r="U7132"/>
          <cell r="V7132"/>
          <cell r="W7132"/>
          <cell r="X7132"/>
          <cell r="Y7132" t="str">
            <v xml:space="preserve"> </v>
          </cell>
        </row>
        <row r="7133">
          <cell r="C7133"/>
          <cell r="D7133"/>
          <cell r="E7133"/>
          <cell r="F7133"/>
          <cell r="G7133"/>
          <cell r="H7133"/>
          <cell r="I7133"/>
          <cell r="J7133"/>
          <cell r="K7133"/>
          <cell r="L7133"/>
          <cell r="M7133"/>
          <cell r="N7133"/>
          <cell r="O7133"/>
          <cell r="P7133"/>
          <cell r="Q7133"/>
          <cell r="R7133"/>
          <cell r="S7133"/>
          <cell r="T7133"/>
          <cell r="U7133"/>
          <cell r="V7133"/>
          <cell r="W7133"/>
          <cell r="X7133"/>
          <cell r="Y7133" t="str">
            <v xml:space="preserve"> </v>
          </cell>
        </row>
        <row r="7134">
          <cell r="C7134"/>
          <cell r="D7134"/>
          <cell r="E7134"/>
          <cell r="F7134"/>
          <cell r="G7134"/>
          <cell r="H7134"/>
          <cell r="I7134"/>
          <cell r="J7134"/>
          <cell r="K7134"/>
          <cell r="L7134"/>
          <cell r="M7134"/>
          <cell r="N7134"/>
          <cell r="O7134"/>
          <cell r="P7134"/>
          <cell r="Q7134"/>
          <cell r="R7134"/>
          <cell r="S7134"/>
          <cell r="T7134"/>
          <cell r="U7134"/>
          <cell r="V7134"/>
          <cell r="W7134"/>
          <cell r="X7134"/>
          <cell r="Y7134" t="str">
            <v xml:space="preserve"> </v>
          </cell>
        </row>
        <row r="7135">
          <cell r="C7135"/>
          <cell r="D7135"/>
          <cell r="E7135"/>
          <cell r="F7135"/>
          <cell r="G7135"/>
          <cell r="H7135"/>
          <cell r="I7135"/>
          <cell r="J7135"/>
          <cell r="K7135"/>
          <cell r="L7135"/>
          <cell r="M7135"/>
          <cell r="N7135"/>
          <cell r="O7135"/>
          <cell r="P7135"/>
          <cell r="Q7135"/>
          <cell r="R7135"/>
          <cell r="S7135"/>
          <cell r="T7135"/>
          <cell r="U7135"/>
          <cell r="V7135"/>
          <cell r="W7135"/>
          <cell r="X7135"/>
          <cell r="Y7135" t="str">
            <v xml:space="preserve"> </v>
          </cell>
        </row>
        <row r="7136">
          <cell r="C7136"/>
          <cell r="D7136"/>
          <cell r="E7136"/>
          <cell r="F7136"/>
          <cell r="G7136"/>
          <cell r="H7136"/>
          <cell r="I7136"/>
          <cell r="J7136"/>
          <cell r="K7136"/>
          <cell r="L7136"/>
          <cell r="M7136"/>
          <cell r="N7136"/>
          <cell r="O7136"/>
          <cell r="P7136"/>
          <cell r="Q7136"/>
          <cell r="R7136"/>
          <cell r="S7136"/>
          <cell r="T7136"/>
          <cell r="U7136"/>
          <cell r="V7136"/>
          <cell r="W7136"/>
          <cell r="X7136"/>
          <cell r="Y7136" t="str">
            <v xml:space="preserve"> </v>
          </cell>
        </row>
        <row r="7137">
          <cell r="C7137"/>
          <cell r="D7137"/>
          <cell r="E7137"/>
          <cell r="F7137"/>
          <cell r="G7137"/>
          <cell r="H7137"/>
          <cell r="I7137"/>
          <cell r="J7137"/>
          <cell r="K7137"/>
          <cell r="L7137"/>
          <cell r="M7137"/>
          <cell r="N7137"/>
          <cell r="O7137"/>
          <cell r="P7137"/>
          <cell r="Q7137"/>
          <cell r="R7137"/>
          <cell r="S7137"/>
          <cell r="T7137"/>
          <cell r="U7137"/>
          <cell r="V7137"/>
          <cell r="W7137"/>
          <cell r="X7137"/>
          <cell r="Y7137" t="str">
            <v xml:space="preserve"> </v>
          </cell>
        </row>
        <row r="7138">
          <cell r="C7138"/>
          <cell r="D7138"/>
          <cell r="E7138"/>
          <cell r="F7138"/>
          <cell r="G7138"/>
          <cell r="H7138"/>
          <cell r="I7138"/>
          <cell r="J7138"/>
          <cell r="K7138"/>
          <cell r="L7138"/>
          <cell r="M7138"/>
          <cell r="N7138"/>
          <cell r="O7138"/>
          <cell r="P7138"/>
          <cell r="Q7138"/>
          <cell r="R7138"/>
          <cell r="S7138"/>
          <cell r="T7138"/>
          <cell r="U7138"/>
          <cell r="V7138"/>
          <cell r="W7138"/>
          <cell r="X7138"/>
          <cell r="Y7138" t="str">
            <v xml:space="preserve"> </v>
          </cell>
        </row>
        <row r="7139">
          <cell r="C7139"/>
          <cell r="D7139"/>
          <cell r="E7139"/>
          <cell r="F7139"/>
          <cell r="G7139"/>
          <cell r="H7139"/>
          <cell r="I7139"/>
          <cell r="J7139"/>
          <cell r="K7139"/>
          <cell r="L7139"/>
          <cell r="M7139"/>
          <cell r="N7139"/>
          <cell r="O7139"/>
          <cell r="P7139"/>
          <cell r="Q7139"/>
          <cell r="R7139"/>
          <cell r="S7139"/>
          <cell r="T7139"/>
          <cell r="U7139"/>
          <cell r="V7139"/>
          <cell r="W7139"/>
          <cell r="X7139"/>
          <cell r="Y7139" t="str">
            <v xml:space="preserve"> </v>
          </cell>
        </row>
        <row r="7140">
          <cell r="C7140"/>
          <cell r="D7140"/>
          <cell r="E7140"/>
          <cell r="F7140"/>
          <cell r="G7140"/>
          <cell r="H7140"/>
          <cell r="I7140"/>
          <cell r="J7140"/>
          <cell r="K7140"/>
          <cell r="L7140"/>
          <cell r="M7140"/>
          <cell r="N7140"/>
          <cell r="O7140"/>
          <cell r="P7140"/>
          <cell r="Q7140"/>
          <cell r="R7140"/>
          <cell r="S7140"/>
          <cell r="T7140"/>
          <cell r="U7140"/>
          <cell r="V7140"/>
          <cell r="W7140"/>
          <cell r="X7140"/>
          <cell r="Y7140" t="str">
            <v xml:space="preserve"> </v>
          </cell>
        </row>
        <row r="7141">
          <cell r="C7141"/>
          <cell r="D7141"/>
          <cell r="E7141"/>
          <cell r="F7141"/>
          <cell r="G7141"/>
          <cell r="H7141"/>
          <cell r="I7141"/>
          <cell r="J7141"/>
          <cell r="K7141"/>
          <cell r="L7141"/>
          <cell r="M7141"/>
          <cell r="N7141"/>
          <cell r="O7141"/>
          <cell r="P7141"/>
          <cell r="Q7141"/>
          <cell r="R7141"/>
          <cell r="S7141"/>
          <cell r="T7141"/>
          <cell r="U7141"/>
          <cell r="V7141"/>
          <cell r="W7141"/>
          <cell r="X7141"/>
          <cell r="Y7141" t="str">
            <v xml:space="preserve"> </v>
          </cell>
        </row>
        <row r="7142">
          <cell r="C7142"/>
          <cell r="D7142"/>
          <cell r="E7142"/>
          <cell r="F7142"/>
          <cell r="G7142"/>
          <cell r="H7142"/>
          <cell r="I7142"/>
          <cell r="J7142"/>
          <cell r="K7142"/>
          <cell r="L7142"/>
          <cell r="M7142"/>
          <cell r="N7142"/>
          <cell r="O7142"/>
          <cell r="P7142"/>
          <cell r="Q7142"/>
          <cell r="R7142"/>
          <cell r="S7142"/>
          <cell r="T7142"/>
          <cell r="U7142"/>
          <cell r="V7142"/>
          <cell r="W7142"/>
          <cell r="X7142"/>
          <cell r="Y7142" t="str">
            <v xml:space="preserve"> </v>
          </cell>
        </row>
        <row r="7143">
          <cell r="C7143"/>
          <cell r="D7143"/>
          <cell r="E7143"/>
          <cell r="F7143"/>
          <cell r="G7143"/>
          <cell r="H7143"/>
          <cell r="I7143"/>
          <cell r="J7143"/>
          <cell r="K7143"/>
          <cell r="L7143"/>
          <cell r="M7143"/>
          <cell r="N7143"/>
          <cell r="O7143"/>
          <cell r="P7143"/>
          <cell r="Q7143"/>
          <cell r="R7143"/>
          <cell r="S7143"/>
          <cell r="T7143"/>
          <cell r="U7143"/>
          <cell r="V7143"/>
          <cell r="W7143"/>
          <cell r="X7143"/>
          <cell r="Y7143" t="str">
            <v xml:space="preserve"> </v>
          </cell>
        </row>
        <row r="7144">
          <cell r="C7144"/>
          <cell r="D7144"/>
          <cell r="E7144"/>
          <cell r="F7144"/>
          <cell r="G7144"/>
          <cell r="H7144"/>
          <cell r="I7144"/>
          <cell r="J7144"/>
          <cell r="K7144"/>
          <cell r="L7144"/>
          <cell r="M7144"/>
          <cell r="N7144"/>
          <cell r="O7144"/>
          <cell r="P7144"/>
          <cell r="Q7144"/>
          <cell r="R7144"/>
          <cell r="S7144"/>
          <cell r="T7144"/>
          <cell r="U7144"/>
          <cell r="V7144"/>
          <cell r="W7144"/>
          <cell r="X7144"/>
          <cell r="Y7144" t="str">
            <v xml:space="preserve"> </v>
          </cell>
        </row>
        <row r="7145">
          <cell r="C7145"/>
          <cell r="D7145"/>
          <cell r="E7145"/>
          <cell r="F7145"/>
          <cell r="G7145"/>
          <cell r="H7145"/>
          <cell r="I7145"/>
          <cell r="J7145"/>
          <cell r="K7145"/>
          <cell r="L7145"/>
          <cell r="M7145"/>
          <cell r="N7145"/>
          <cell r="O7145"/>
          <cell r="P7145"/>
          <cell r="Q7145"/>
          <cell r="R7145"/>
          <cell r="S7145"/>
          <cell r="T7145"/>
          <cell r="U7145"/>
          <cell r="V7145"/>
          <cell r="W7145"/>
          <cell r="X7145"/>
          <cell r="Y7145" t="str">
            <v xml:space="preserve"> </v>
          </cell>
        </row>
        <row r="7146">
          <cell r="C7146"/>
          <cell r="D7146"/>
          <cell r="E7146"/>
          <cell r="F7146"/>
          <cell r="G7146"/>
          <cell r="H7146"/>
          <cell r="I7146"/>
          <cell r="J7146"/>
          <cell r="K7146"/>
          <cell r="L7146"/>
          <cell r="M7146"/>
          <cell r="N7146"/>
          <cell r="O7146"/>
          <cell r="P7146"/>
          <cell r="Q7146"/>
          <cell r="R7146"/>
          <cell r="S7146"/>
          <cell r="T7146"/>
          <cell r="U7146"/>
          <cell r="V7146"/>
          <cell r="W7146"/>
          <cell r="X7146"/>
          <cell r="Y7146" t="str">
            <v xml:space="preserve"> </v>
          </cell>
        </row>
        <row r="7147">
          <cell r="C7147"/>
          <cell r="D7147"/>
          <cell r="E7147"/>
          <cell r="F7147"/>
          <cell r="G7147"/>
          <cell r="H7147"/>
          <cell r="I7147"/>
          <cell r="J7147"/>
          <cell r="K7147"/>
          <cell r="L7147"/>
          <cell r="M7147"/>
          <cell r="N7147"/>
          <cell r="O7147"/>
          <cell r="P7147"/>
          <cell r="Q7147"/>
          <cell r="R7147"/>
          <cell r="S7147"/>
          <cell r="T7147"/>
          <cell r="U7147"/>
          <cell r="V7147"/>
          <cell r="W7147"/>
          <cell r="X7147"/>
          <cell r="Y7147" t="str">
            <v xml:space="preserve"> </v>
          </cell>
        </row>
        <row r="7148">
          <cell r="C7148"/>
          <cell r="D7148"/>
          <cell r="E7148"/>
          <cell r="F7148"/>
          <cell r="G7148"/>
          <cell r="H7148"/>
          <cell r="I7148"/>
          <cell r="J7148"/>
          <cell r="K7148"/>
          <cell r="L7148"/>
          <cell r="M7148"/>
          <cell r="N7148"/>
          <cell r="O7148"/>
          <cell r="P7148"/>
          <cell r="Q7148"/>
          <cell r="R7148"/>
          <cell r="S7148"/>
          <cell r="T7148"/>
          <cell r="U7148"/>
          <cell r="V7148"/>
          <cell r="W7148"/>
          <cell r="X7148"/>
          <cell r="Y7148" t="str">
            <v xml:space="preserve"> </v>
          </cell>
        </row>
        <row r="7149">
          <cell r="C7149"/>
          <cell r="D7149"/>
          <cell r="E7149"/>
          <cell r="F7149"/>
          <cell r="G7149"/>
          <cell r="H7149"/>
          <cell r="I7149"/>
          <cell r="J7149"/>
          <cell r="K7149"/>
          <cell r="L7149"/>
          <cell r="M7149"/>
          <cell r="N7149"/>
          <cell r="O7149"/>
          <cell r="P7149"/>
          <cell r="Q7149"/>
          <cell r="R7149"/>
          <cell r="S7149"/>
          <cell r="T7149"/>
          <cell r="U7149"/>
          <cell r="V7149"/>
          <cell r="W7149"/>
          <cell r="X7149"/>
          <cell r="Y7149" t="str">
            <v xml:space="preserve"> </v>
          </cell>
        </row>
        <row r="7150">
          <cell r="C7150"/>
          <cell r="D7150"/>
          <cell r="E7150"/>
          <cell r="F7150"/>
          <cell r="G7150"/>
          <cell r="H7150"/>
          <cell r="I7150"/>
          <cell r="J7150"/>
          <cell r="K7150"/>
          <cell r="L7150"/>
          <cell r="M7150"/>
          <cell r="N7150"/>
          <cell r="O7150"/>
          <cell r="P7150"/>
          <cell r="Q7150"/>
          <cell r="R7150"/>
          <cell r="S7150"/>
          <cell r="T7150"/>
          <cell r="U7150"/>
          <cell r="V7150"/>
          <cell r="W7150"/>
          <cell r="X7150"/>
          <cell r="Y7150" t="str">
            <v xml:space="preserve"> </v>
          </cell>
        </row>
        <row r="7151">
          <cell r="C7151"/>
          <cell r="D7151"/>
          <cell r="E7151"/>
          <cell r="F7151"/>
          <cell r="G7151"/>
          <cell r="H7151"/>
          <cell r="I7151"/>
          <cell r="J7151"/>
          <cell r="K7151"/>
          <cell r="L7151"/>
          <cell r="M7151"/>
          <cell r="N7151"/>
          <cell r="O7151"/>
          <cell r="P7151"/>
          <cell r="Q7151"/>
          <cell r="R7151"/>
          <cell r="S7151"/>
          <cell r="T7151"/>
          <cell r="U7151"/>
          <cell r="V7151"/>
          <cell r="W7151"/>
          <cell r="X7151"/>
          <cell r="Y7151" t="str">
            <v xml:space="preserve"> </v>
          </cell>
        </row>
        <row r="7152">
          <cell r="C7152"/>
          <cell r="D7152"/>
          <cell r="E7152"/>
          <cell r="F7152"/>
          <cell r="G7152"/>
          <cell r="H7152"/>
          <cell r="I7152"/>
          <cell r="J7152"/>
          <cell r="K7152"/>
          <cell r="L7152"/>
          <cell r="M7152"/>
          <cell r="N7152"/>
          <cell r="O7152"/>
          <cell r="P7152"/>
          <cell r="Q7152"/>
          <cell r="R7152"/>
          <cell r="S7152"/>
          <cell r="T7152"/>
          <cell r="U7152"/>
          <cell r="V7152"/>
          <cell r="W7152"/>
          <cell r="X7152"/>
          <cell r="Y7152" t="str">
            <v xml:space="preserve"> </v>
          </cell>
        </row>
        <row r="7153">
          <cell r="C7153"/>
          <cell r="D7153"/>
          <cell r="E7153"/>
          <cell r="F7153"/>
          <cell r="G7153"/>
          <cell r="H7153"/>
          <cell r="I7153"/>
          <cell r="J7153"/>
          <cell r="K7153"/>
          <cell r="L7153"/>
          <cell r="M7153"/>
          <cell r="N7153"/>
          <cell r="O7153"/>
          <cell r="P7153"/>
          <cell r="Q7153"/>
          <cell r="R7153"/>
          <cell r="S7153"/>
          <cell r="T7153"/>
          <cell r="U7153"/>
          <cell r="V7153"/>
          <cell r="W7153"/>
          <cell r="X7153"/>
          <cell r="Y7153" t="str">
            <v xml:space="preserve"> </v>
          </cell>
        </row>
        <row r="7154">
          <cell r="C7154"/>
          <cell r="D7154"/>
          <cell r="E7154"/>
          <cell r="F7154"/>
          <cell r="G7154"/>
          <cell r="H7154"/>
          <cell r="I7154"/>
          <cell r="J7154"/>
          <cell r="K7154"/>
          <cell r="L7154"/>
          <cell r="M7154"/>
          <cell r="N7154"/>
          <cell r="O7154"/>
          <cell r="P7154"/>
          <cell r="Q7154"/>
          <cell r="R7154"/>
          <cell r="S7154"/>
          <cell r="T7154"/>
          <cell r="U7154"/>
          <cell r="V7154"/>
          <cell r="W7154"/>
          <cell r="X7154"/>
          <cell r="Y7154" t="str">
            <v xml:space="preserve"> </v>
          </cell>
        </row>
        <row r="7155">
          <cell r="C7155"/>
          <cell r="D7155"/>
          <cell r="E7155"/>
          <cell r="F7155"/>
          <cell r="G7155"/>
          <cell r="H7155"/>
          <cell r="I7155"/>
          <cell r="J7155"/>
          <cell r="K7155"/>
          <cell r="L7155"/>
          <cell r="M7155"/>
          <cell r="N7155"/>
          <cell r="O7155"/>
          <cell r="P7155"/>
          <cell r="Q7155"/>
          <cell r="R7155"/>
          <cell r="S7155"/>
          <cell r="T7155"/>
          <cell r="U7155"/>
          <cell r="V7155"/>
          <cell r="W7155"/>
          <cell r="X7155"/>
          <cell r="Y7155" t="str">
            <v xml:space="preserve"> </v>
          </cell>
        </row>
        <row r="7156">
          <cell r="C7156"/>
          <cell r="D7156"/>
          <cell r="E7156"/>
          <cell r="F7156"/>
          <cell r="G7156"/>
          <cell r="H7156"/>
          <cell r="I7156"/>
          <cell r="J7156"/>
          <cell r="K7156"/>
          <cell r="L7156"/>
          <cell r="M7156"/>
          <cell r="N7156"/>
          <cell r="O7156"/>
          <cell r="P7156"/>
          <cell r="Q7156"/>
          <cell r="R7156"/>
          <cell r="S7156"/>
          <cell r="T7156"/>
          <cell r="U7156"/>
          <cell r="V7156"/>
          <cell r="W7156"/>
          <cell r="X7156"/>
          <cell r="Y7156" t="str">
            <v xml:space="preserve"> </v>
          </cell>
        </row>
        <row r="7157">
          <cell r="C7157"/>
          <cell r="D7157"/>
          <cell r="E7157"/>
          <cell r="F7157"/>
          <cell r="G7157"/>
          <cell r="H7157"/>
          <cell r="I7157"/>
          <cell r="J7157"/>
          <cell r="K7157"/>
          <cell r="L7157"/>
          <cell r="M7157"/>
          <cell r="N7157"/>
          <cell r="O7157"/>
          <cell r="P7157"/>
          <cell r="Q7157"/>
          <cell r="R7157"/>
          <cell r="S7157"/>
          <cell r="T7157"/>
          <cell r="U7157"/>
          <cell r="V7157"/>
          <cell r="W7157"/>
          <cell r="X7157"/>
          <cell r="Y7157" t="str">
            <v xml:space="preserve"> </v>
          </cell>
        </row>
        <row r="7158">
          <cell r="C7158"/>
          <cell r="D7158"/>
          <cell r="E7158"/>
          <cell r="F7158"/>
          <cell r="G7158"/>
          <cell r="H7158"/>
          <cell r="I7158"/>
          <cell r="J7158"/>
          <cell r="K7158"/>
          <cell r="L7158"/>
          <cell r="M7158"/>
          <cell r="N7158"/>
          <cell r="O7158"/>
          <cell r="P7158"/>
          <cell r="Q7158"/>
          <cell r="R7158"/>
          <cell r="S7158"/>
          <cell r="T7158"/>
          <cell r="U7158"/>
          <cell r="V7158"/>
          <cell r="W7158"/>
          <cell r="X7158"/>
          <cell r="Y7158" t="str">
            <v xml:space="preserve"> </v>
          </cell>
        </row>
        <row r="7159">
          <cell r="C7159"/>
          <cell r="D7159"/>
          <cell r="E7159"/>
          <cell r="F7159"/>
          <cell r="G7159"/>
          <cell r="H7159"/>
          <cell r="I7159"/>
          <cell r="J7159"/>
          <cell r="K7159"/>
          <cell r="L7159"/>
          <cell r="M7159"/>
          <cell r="N7159"/>
          <cell r="O7159"/>
          <cell r="P7159"/>
          <cell r="Q7159"/>
          <cell r="R7159"/>
          <cell r="S7159"/>
          <cell r="T7159"/>
          <cell r="U7159"/>
          <cell r="V7159"/>
          <cell r="W7159"/>
          <cell r="X7159"/>
          <cell r="Y7159" t="str">
            <v xml:space="preserve"> </v>
          </cell>
        </row>
        <row r="7160">
          <cell r="C7160"/>
          <cell r="D7160"/>
          <cell r="E7160"/>
          <cell r="F7160"/>
          <cell r="G7160"/>
          <cell r="H7160"/>
          <cell r="I7160"/>
          <cell r="J7160"/>
          <cell r="K7160"/>
          <cell r="L7160"/>
          <cell r="M7160"/>
          <cell r="N7160"/>
          <cell r="O7160"/>
          <cell r="P7160"/>
          <cell r="Q7160"/>
          <cell r="R7160"/>
          <cell r="S7160"/>
          <cell r="T7160"/>
          <cell r="U7160"/>
          <cell r="V7160"/>
          <cell r="W7160"/>
          <cell r="X7160"/>
          <cell r="Y7160" t="str">
            <v xml:space="preserve"> </v>
          </cell>
        </row>
        <row r="7161">
          <cell r="C7161"/>
          <cell r="D7161"/>
          <cell r="E7161"/>
          <cell r="F7161"/>
          <cell r="G7161"/>
          <cell r="H7161"/>
          <cell r="I7161"/>
          <cell r="J7161"/>
          <cell r="K7161"/>
          <cell r="L7161"/>
          <cell r="M7161"/>
          <cell r="N7161"/>
          <cell r="O7161"/>
          <cell r="P7161"/>
          <cell r="Q7161"/>
          <cell r="R7161"/>
          <cell r="S7161"/>
          <cell r="T7161"/>
          <cell r="U7161"/>
          <cell r="V7161"/>
          <cell r="W7161"/>
          <cell r="X7161"/>
          <cell r="Y7161" t="str">
            <v xml:space="preserve"> </v>
          </cell>
        </row>
        <row r="7162">
          <cell r="C7162"/>
          <cell r="D7162"/>
          <cell r="E7162"/>
          <cell r="F7162"/>
          <cell r="G7162"/>
          <cell r="H7162"/>
          <cell r="I7162"/>
          <cell r="J7162"/>
          <cell r="K7162"/>
          <cell r="L7162"/>
          <cell r="M7162"/>
          <cell r="N7162"/>
          <cell r="O7162"/>
          <cell r="P7162"/>
          <cell r="Q7162"/>
          <cell r="R7162"/>
          <cell r="S7162"/>
          <cell r="T7162"/>
          <cell r="U7162"/>
          <cell r="V7162"/>
          <cell r="W7162"/>
          <cell r="X7162"/>
          <cell r="Y7162" t="str">
            <v xml:space="preserve"> </v>
          </cell>
        </row>
        <row r="7163">
          <cell r="C7163"/>
          <cell r="D7163"/>
          <cell r="E7163"/>
          <cell r="F7163"/>
          <cell r="G7163"/>
          <cell r="H7163"/>
          <cell r="I7163"/>
          <cell r="J7163"/>
          <cell r="K7163"/>
          <cell r="L7163"/>
          <cell r="M7163"/>
          <cell r="N7163"/>
          <cell r="O7163"/>
          <cell r="P7163"/>
          <cell r="Q7163"/>
          <cell r="R7163"/>
          <cell r="S7163"/>
          <cell r="T7163"/>
          <cell r="U7163"/>
          <cell r="V7163"/>
          <cell r="W7163"/>
          <cell r="X7163"/>
          <cell r="Y7163" t="str">
            <v xml:space="preserve"> </v>
          </cell>
        </row>
        <row r="7164">
          <cell r="C7164"/>
          <cell r="D7164"/>
          <cell r="E7164"/>
          <cell r="F7164"/>
          <cell r="G7164"/>
          <cell r="H7164"/>
          <cell r="I7164"/>
          <cell r="J7164"/>
          <cell r="K7164"/>
          <cell r="L7164"/>
          <cell r="M7164"/>
          <cell r="N7164"/>
          <cell r="O7164"/>
          <cell r="P7164"/>
          <cell r="Q7164"/>
          <cell r="R7164"/>
          <cell r="S7164"/>
          <cell r="T7164"/>
          <cell r="U7164"/>
          <cell r="V7164"/>
          <cell r="W7164"/>
          <cell r="X7164"/>
          <cell r="Y7164" t="str">
            <v xml:space="preserve"> </v>
          </cell>
        </row>
        <row r="7165">
          <cell r="C7165"/>
          <cell r="D7165"/>
          <cell r="E7165"/>
          <cell r="F7165"/>
          <cell r="G7165"/>
          <cell r="H7165"/>
          <cell r="I7165"/>
          <cell r="J7165"/>
          <cell r="K7165"/>
          <cell r="L7165"/>
          <cell r="M7165"/>
          <cell r="N7165"/>
          <cell r="O7165"/>
          <cell r="P7165"/>
          <cell r="Q7165"/>
          <cell r="R7165"/>
          <cell r="S7165"/>
          <cell r="T7165"/>
          <cell r="U7165"/>
          <cell r="V7165"/>
          <cell r="W7165"/>
          <cell r="X7165"/>
          <cell r="Y7165" t="str">
            <v xml:space="preserve"> </v>
          </cell>
        </row>
        <row r="7166">
          <cell r="C7166"/>
          <cell r="D7166"/>
          <cell r="E7166"/>
          <cell r="F7166"/>
          <cell r="G7166"/>
          <cell r="H7166"/>
          <cell r="I7166"/>
          <cell r="J7166"/>
          <cell r="K7166"/>
          <cell r="L7166"/>
          <cell r="M7166"/>
          <cell r="N7166"/>
          <cell r="O7166"/>
          <cell r="P7166"/>
          <cell r="Q7166"/>
          <cell r="R7166"/>
          <cell r="S7166"/>
          <cell r="T7166"/>
          <cell r="U7166"/>
          <cell r="V7166"/>
          <cell r="W7166"/>
          <cell r="X7166"/>
          <cell r="Y7166" t="str">
            <v xml:space="preserve"> </v>
          </cell>
        </row>
        <row r="7167">
          <cell r="C7167"/>
          <cell r="D7167"/>
          <cell r="E7167"/>
          <cell r="F7167"/>
          <cell r="G7167"/>
          <cell r="H7167"/>
          <cell r="I7167"/>
          <cell r="J7167"/>
          <cell r="K7167"/>
          <cell r="L7167"/>
          <cell r="M7167"/>
          <cell r="N7167"/>
          <cell r="O7167"/>
          <cell r="P7167"/>
          <cell r="Q7167"/>
          <cell r="R7167"/>
          <cell r="S7167"/>
          <cell r="T7167"/>
          <cell r="U7167"/>
          <cell r="V7167"/>
          <cell r="W7167"/>
          <cell r="X7167"/>
          <cell r="Y7167" t="str">
            <v xml:space="preserve"> </v>
          </cell>
        </row>
        <row r="7168">
          <cell r="C7168"/>
          <cell r="D7168"/>
          <cell r="E7168"/>
          <cell r="F7168"/>
          <cell r="G7168"/>
          <cell r="H7168"/>
          <cell r="I7168"/>
          <cell r="J7168"/>
          <cell r="K7168"/>
          <cell r="L7168"/>
          <cell r="M7168"/>
          <cell r="N7168"/>
          <cell r="O7168"/>
          <cell r="P7168"/>
          <cell r="Q7168"/>
          <cell r="R7168"/>
          <cell r="S7168"/>
          <cell r="T7168"/>
          <cell r="U7168"/>
          <cell r="V7168"/>
          <cell r="W7168"/>
          <cell r="X7168"/>
          <cell r="Y7168" t="str">
            <v xml:space="preserve"> </v>
          </cell>
        </row>
        <row r="7169">
          <cell r="C7169"/>
          <cell r="D7169"/>
          <cell r="E7169"/>
          <cell r="F7169"/>
          <cell r="G7169"/>
          <cell r="H7169"/>
          <cell r="I7169"/>
          <cell r="J7169"/>
          <cell r="K7169"/>
          <cell r="L7169"/>
          <cell r="M7169"/>
          <cell r="N7169"/>
          <cell r="O7169"/>
          <cell r="P7169"/>
          <cell r="Q7169"/>
          <cell r="R7169"/>
          <cell r="S7169"/>
          <cell r="T7169"/>
          <cell r="U7169"/>
          <cell r="V7169"/>
          <cell r="W7169"/>
          <cell r="X7169"/>
          <cell r="Y7169" t="str">
            <v xml:space="preserve"> </v>
          </cell>
        </row>
        <row r="7170">
          <cell r="C7170"/>
          <cell r="D7170"/>
          <cell r="E7170"/>
          <cell r="F7170"/>
          <cell r="G7170"/>
          <cell r="H7170"/>
          <cell r="I7170"/>
          <cell r="J7170"/>
          <cell r="K7170"/>
          <cell r="L7170"/>
          <cell r="M7170"/>
          <cell r="N7170"/>
          <cell r="O7170"/>
          <cell r="P7170"/>
          <cell r="Q7170"/>
          <cell r="R7170"/>
          <cell r="S7170"/>
          <cell r="T7170"/>
          <cell r="U7170"/>
          <cell r="V7170"/>
          <cell r="W7170"/>
          <cell r="X7170"/>
          <cell r="Y7170" t="str">
            <v xml:space="preserve"> </v>
          </cell>
        </row>
        <row r="7171">
          <cell r="C7171"/>
          <cell r="D7171"/>
          <cell r="E7171"/>
          <cell r="F7171"/>
          <cell r="G7171"/>
          <cell r="H7171"/>
          <cell r="I7171"/>
          <cell r="J7171"/>
          <cell r="K7171"/>
          <cell r="L7171"/>
          <cell r="M7171"/>
          <cell r="N7171"/>
          <cell r="O7171"/>
          <cell r="P7171"/>
          <cell r="Q7171"/>
          <cell r="R7171"/>
          <cell r="S7171"/>
          <cell r="T7171"/>
          <cell r="U7171"/>
          <cell r="V7171"/>
          <cell r="W7171"/>
          <cell r="X7171"/>
          <cell r="Y7171" t="str">
            <v xml:space="preserve"> </v>
          </cell>
        </row>
        <row r="7172">
          <cell r="C7172"/>
          <cell r="D7172"/>
          <cell r="E7172"/>
          <cell r="F7172"/>
          <cell r="G7172"/>
          <cell r="H7172"/>
          <cell r="I7172"/>
          <cell r="J7172"/>
          <cell r="K7172"/>
          <cell r="L7172"/>
          <cell r="M7172"/>
          <cell r="N7172"/>
          <cell r="O7172"/>
          <cell r="P7172"/>
          <cell r="Q7172"/>
          <cell r="R7172"/>
          <cell r="S7172"/>
          <cell r="T7172"/>
          <cell r="U7172"/>
          <cell r="V7172"/>
          <cell r="W7172"/>
          <cell r="X7172"/>
          <cell r="Y7172" t="str">
            <v xml:space="preserve"> </v>
          </cell>
        </row>
        <row r="7173">
          <cell r="C7173"/>
          <cell r="D7173"/>
          <cell r="E7173"/>
          <cell r="F7173"/>
          <cell r="G7173"/>
          <cell r="H7173"/>
          <cell r="I7173"/>
          <cell r="J7173"/>
          <cell r="K7173"/>
          <cell r="L7173"/>
          <cell r="M7173"/>
          <cell r="N7173"/>
          <cell r="O7173"/>
          <cell r="P7173"/>
          <cell r="Q7173"/>
          <cell r="R7173"/>
          <cell r="S7173"/>
          <cell r="T7173"/>
          <cell r="U7173"/>
          <cell r="V7173"/>
          <cell r="W7173"/>
          <cell r="X7173"/>
          <cell r="Y7173" t="str">
            <v xml:space="preserve"> </v>
          </cell>
        </row>
        <row r="7174">
          <cell r="C7174"/>
          <cell r="D7174"/>
          <cell r="E7174"/>
          <cell r="F7174"/>
          <cell r="G7174"/>
          <cell r="H7174"/>
          <cell r="I7174"/>
          <cell r="J7174"/>
          <cell r="K7174"/>
          <cell r="L7174"/>
          <cell r="M7174"/>
          <cell r="N7174"/>
          <cell r="O7174"/>
          <cell r="P7174"/>
          <cell r="Q7174"/>
          <cell r="R7174"/>
          <cell r="S7174"/>
          <cell r="T7174"/>
          <cell r="U7174"/>
          <cell r="V7174"/>
          <cell r="W7174"/>
          <cell r="X7174"/>
          <cell r="Y7174" t="str">
            <v xml:space="preserve"> </v>
          </cell>
        </row>
        <row r="7175">
          <cell r="C7175"/>
          <cell r="D7175"/>
          <cell r="E7175"/>
          <cell r="F7175"/>
          <cell r="G7175"/>
          <cell r="H7175"/>
          <cell r="I7175"/>
          <cell r="J7175"/>
          <cell r="K7175"/>
          <cell r="L7175"/>
          <cell r="M7175"/>
          <cell r="N7175"/>
          <cell r="O7175"/>
          <cell r="P7175"/>
          <cell r="Q7175"/>
          <cell r="R7175"/>
          <cell r="S7175"/>
          <cell r="T7175"/>
          <cell r="U7175"/>
          <cell r="V7175"/>
          <cell r="W7175"/>
          <cell r="X7175"/>
          <cell r="Y7175" t="str">
            <v xml:space="preserve"> </v>
          </cell>
        </row>
        <row r="7176">
          <cell r="C7176"/>
          <cell r="D7176"/>
          <cell r="E7176"/>
          <cell r="F7176"/>
          <cell r="G7176"/>
          <cell r="H7176"/>
          <cell r="I7176"/>
          <cell r="J7176"/>
          <cell r="K7176"/>
          <cell r="L7176"/>
          <cell r="M7176"/>
          <cell r="N7176"/>
          <cell r="O7176"/>
          <cell r="P7176"/>
          <cell r="Q7176"/>
          <cell r="R7176"/>
          <cell r="S7176"/>
          <cell r="T7176"/>
          <cell r="U7176"/>
          <cell r="V7176"/>
          <cell r="W7176"/>
          <cell r="X7176"/>
          <cell r="Y7176" t="str">
            <v xml:space="preserve"> </v>
          </cell>
        </row>
        <row r="7177">
          <cell r="C7177"/>
          <cell r="D7177"/>
          <cell r="E7177"/>
          <cell r="F7177"/>
          <cell r="G7177"/>
          <cell r="H7177"/>
          <cell r="I7177"/>
          <cell r="J7177"/>
          <cell r="K7177"/>
          <cell r="L7177"/>
          <cell r="M7177"/>
          <cell r="N7177"/>
          <cell r="O7177"/>
          <cell r="P7177"/>
          <cell r="Q7177"/>
          <cell r="R7177"/>
          <cell r="S7177"/>
          <cell r="T7177"/>
          <cell r="U7177"/>
          <cell r="V7177"/>
          <cell r="W7177"/>
          <cell r="X7177"/>
          <cell r="Y7177" t="str">
            <v xml:space="preserve"> </v>
          </cell>
        </row>
        <row r="7178">
          <cell r="C7178"/>
          <cell r="D7178"/>
          <cell r="E7178"/>
          <cell r="F7178"/>
          <cell r="G7178"/>
          <cell r="H7178"/>
          <cell r="I7178"/>
          <cell r="J7178"/>
          <cell r="K7178"/>
          <cell r="L7178"/>
          <cell r="M7178"/>
          <cell r="N7178"/>
          <cell r="O7178"/>
          <cell r="P7178"/>
          <cell r="Q7178"/>
          <cell r="R7178"/>
          <cell r="S7178"/>
          <cell r="T7178"/>
          <cell r="U7178"/>
          <cell r="V7178"/>
          <cell r="W7178"/>
          <cell r="X7178"/>
          <cell r="Y7178" t="str">
            <v xml:space="preserve"> </v>
          </cell>
        </row>
        <row r="7179">
          <cell r="C7179"/>
          <cell r="D7179"/>
          <cell r="E7179"/>
          <cell r="F7179"/>
          <cell r="G7179"/>
          <cell r="H7179"/>
          <cell r="I7179"/>
          <cell r="J7179"/>
          <cell r="K7179"/>
          <cell r="L7179"/>
          <cell r="M7179"/>
          <cell r="N7179"/>
          <cell r="O7179"/>
          <cell r="P7179"/>
          <cell r="Q7179"/>
          <cell r="R7179"/>
          <cell r="S7179"/>
          <cell r="T7179"/>
          <cell r="U7179"/>
          <cell r="V7179"/>
          <cell r="W7179"/>
          <cell r="X7179"/>
          <cell r="Y7179" t="str">
            <v xml:space="preserve"> </v>
          </cell>
        </row>
        <row r="7180">
          <cell r="C7180"/>
          <cell r="D7180"/>
          <cell r="E7180"/>
          <cell r="F7180"/>
          <cell r="G7180"/>
          <cell r="H7180"/>
          <cell r="I7180"/>
          <cell r="J7180"/>
          <cell r="K7180"/>
          <cell r="L7180"/>
          <cell r="M7180"/>
          <cell r="N7180"/>
          <cell r="O7180"/>
          <cell r="P7180"/>
          <cell r="Q7180"/>
          <cell r="R7180"/>
          <cell r="S7180"/>
          <cell r="T7180"/>
          <cell r="U7180"/>
          <cell r="V7180"/>
          <cell r="W7180"/>
          <cell r="X7180"/>
          <cell r="Y7180" t="str">
            <v xml:space="preserve"> </v>
          </cell>
        </row>
        <row r="7181">
          <cell r="C7181"/>
          <cell r="D7181"/>
          <cell r="E7181"/>
          <cell r="F7181"/>
          <cell r="G7181"/>
          <cell r="H7181"/>
          <cell r="I7181"/>
          <cell r="J7181"/>
          <cell r="K7181"/>
          <cell r="L7181"/>
          <cell r="M7181"/>
          <cell r="N7181"/>
          <cell r="O7181"/>
          <cell r="P7181"/>
          <cell r="Q7181"/>
          <cell r="R7181"/>
          <cell r="S7181"/>
          <cell r="T7181"/>
          <cell r="U7181"/>
          <cell r="V7181"/>
          <cell r="W7181"/>
          <cell r="X7181"/>
          <cell r="Y7181" t="str">
            <v xml:space="preserve"> </v>
          </cell>
        </row>
        <row r="7182">
          <cell r="C7182"/>
          <cell r="D7182"/>
          <cell r="E7182"/>
          <cell r="F7182"/>
          <cell r="G7182"/>
          <cell r="H7182"/>
          <cell r="I7182"/>
          <cell r="J7182"/>
          <cell r="K7182"/>
          <cell r="L7182"/>
          <cell r="M7182"/>
          <cell r="N7182"/>
          <cell r="O7182"/>
          <cell r="P7182"/>
          <cell r="Q7182"/>
          <cell r="R7182"/>
          <cell r="S7182"/>
          <cell r="T7182"/>
          <cell r="U7182"/>
          <cell r="V7182"/>
          <cell r="W7182"/>
          <cell r="X7182"/>
          <cell r="Y7182" t="str">
            <v xml:space="preserve"> </v>
          </cell>
        </row>
        <row r="7183">
          <cell r="C7183"/>
          <cell r="D7183"/>
          <cell r="E7183"/>
          <cell r="F7183"/>
          <cell r="G7183"/>
          <cell r="H7183"/>
          <cell r="I7183"/>
          <cell r="J7183"/>
          <cell r="K7183"/>
          <cell r="L7183"/>
          <cell r="M7183"/>
          <cell r="N7183"/>
          <cell r="O7183"/>
          <cell r="P7183"/>
          <cell r="Q7183"/>
          <cell r="R7183"/>
          <cell r="S7183"/>
          <cell r="T7183"/>
          <cell r="U7183"/>
          <cell r="V7183"/>
          <cell r="W7183"/>
          <cell r="X7183"/>
          <cell r="Y7183" t="str">
            <v xml:space="preserve"> </v>
          </cell>
        </row>
        <row r="7184">
          <cell r="C7184"/>
          <cell r="D7184"/>
          <cell r="E7184"/>
          <cell r="F7184"/>
          <cell r="G7184"/>
          <cell r="H7184"/>
          <cell r="I7184"/>
          <cell r="J7184"/>
          <cell r="K7184"/>
          <cell r="L7184"/>
          <cell r="M7184"/>
          <cell r="N7184"/>
          <cell r="O7184"/>
          <cell r="P7184"/>
          <cell r="Q7184"/>
          <cell r="R7184"/>
          <cell r="S7184"/>
          <cell r="T7184"/>
          <cell r="U7184"/>
          <cell r="V7184"/>
          <cell r="W7184"/>
          <cell r="X7184"/>
          <cell r="Y7184" t="str">
            <v xml:space="preserve"> </v>
          </cell>
        </row>
        <row r="7185">
          <cell r="C7185"/>
          <cell r="D7185"/>
          <cell r="E7185"/>
          <cell r="F7185"/>
          <cell r="G7185"/>
          <cell r="H7185"/>
          <cell r="I7185"/>
          <cell r="J7185"/>
          <cell r="K7185"/>
          <cell r="L7185"/>
          <cell r="M7185"/>
          <cell r="N7185"/>
          <cell r="O7185"/>
          <cell r="P7185"/>
          <cell r="Q7185"/>
          <cell r="R7185"/>
          <cell r="S7185"/>
          <cell r="T7185"/>
          <cell r="U7185"/>
          <cell r="V7185"/>
          <cell r="W7185"/>
          <cell r="X7185"/>
          <cell r="Y7185" t="str">
            <v xml:space="preserve"> </v>
          </cell>
        </row>
        <row r="7186">
          <cell r="C7186"/>
          <cell r="D7186"/>
          <cell r="E7186"/>
          <cell r="F7186"/>
          <cell r="G7186"/>
          <cell r="H7186"/>
          <cell r="I7186"/>
          <cell r="J7186"/>
          <cell r="K7186"/>
          <cell r="L7186"/>
          <cell r="M7186"/>
          <cell r="N7186"/>
          <cell r="O7186"/>
          <cell r="P7186"/>
          <cell r="Q7186"/>
          <cell r="R7186"/>
          <cell r="S7186"/>
          <cell r="T7186"/>
          <cell r="U7186"/>
          <cell r="V7186"/>
          <cell r="W7186"/>
          <cell r="X7186"/>
          <cell r="Y7186" t="str">
            <v xml:space="preserve"> </v>
          </cell>
        </row>
        <row r="7187">
          <cell r="C7187"/>
          <cell r="D7187"/>
          <cell r="E7187"/>
          <cell r="F7187"/>
          <cell r="G7187"/>
          <cell r="H7187"/>
          <cell r="I7187"/>
          <cell r="J7187"/>
          <cell r="K7187"/>
          <cell r="L7187"/>
          <cell r="M7187"/>
          <cell r="N7187"/>
          <cell r="O7187"/>
          <cell r="P7187"/>
          <cell r="Q7187"/>
          <cell r="R7187"/>
          <cell r="S7187"/>
          <cell r="T7187"/>
          <cell r="U7187"/>
          <cell r="V7187"/>
          <cell r="W7187"/>
          <cell r="X7187"/>
          <cell r="Y7187" t="str">
            <v xml:space="preserve"> </v>
          </cell>
        </row>
        <row r="7188">
          <cell r="C7188"/>
          <cell r="D7188"/>
          <cell r="E7188"/>
          <cell r="F7188"/>
          <cell r="G7188"/>
          <cell r="H7188"/>
          <cell r="I7188"/>
          <cell r="J7188"/>
          <cell r="K7188"/>
          <cell r="L7188"/>
          <cell r="M7188"/>
          <cell r="N7188"/>
          <cell r="O7188"/>
          <cell r="P7188"/>
          <cell r="Q7188"/>
          <cell r="R7188"/>
          <cell r="S7188"/>
          <cell r="T7188"/>
          <cell r="U7188"/>
          <cell r="V7188"/>
          <cell r="W7188"/>
          <cell r="X7188"/>
          <cell r="Y7188" t="str">
            <v xml:space="preserve"> </v>
          </cell>
        </row>
        <row r="7189">
          <cell r="C7189"/>
          <cell r="D7189"/>
          <cell r="E7189"/>
          <cell r="F7189"/>
          <cell r="G7189"/>
          <cell r="H7189"/>
          <cell r="I7189"/>
          <cell r="J7189"/>
          <cell r="K7189"/>
          <cell r="L7189"/>
          <cell r="M7189"/>
          <cell r="N7189"/>
          <cell r="O7189"/>
          <cell r="P7189"/>
          <cell r="Q7189"/>
          <cell r="R7189"/>
          <cell r="S7189"/>
          <cell r="T7189"/>
          <cell r="U7189"/>
          <cell r="V7189"/>
          <cell r="W7189"/>
          <cell r="X7189"/>
          <cell r="Y7189" t="str">
            <v xml:space="preserve"> </v>
          </cell>
        </row>
        <row r="7190">
          <cell r="C7190"/>
          <cell r="D7190"/>
          <cell r="E7190"/>
          <cell r="F7190"/>
          <cell r="G7190"/>
          <cell r="H7190"/>
          <cell r="I7190"/>
          <cell r="J7190"/>
          <cell r="K7190"/>
          <cell r="L7190"/>
          <cell r="M7190"/>
          <cell r="N7190"/>
          <cell r="O7190"/>
          <cell r="P7190"/>
          <cell r="Q7190"/>
          <cell r="R7190"/>
          <cell r="S7190"/>
          <cell r="T7190"/>
          <cell r="U7190"/>
          <cell r="V7190"/>
          <cell r="W7190"/>
          <cell r="X7190"/>
          <cell r="Y7190" t="str">
            <v xml:space="preserve"> </v>
          </cell>
        </row>
        <row r="7191">
          <cell r="C7191"/>
          <cell r="D7191"/>
          <cell r="E7191"/>
          <cell r="F7191"/>
          <cell r="G7191"/>
          <cell r="H7191"/>
          <cell r="I7191"/>
          <cell r="J7191"/>
          <cell r="K7191"/>
          <cell r="L7191"/>
          <cell r="M7191"/>
          <cell r="N7191"/>
          <cell r="O7191"/>
          <cell r="P7191"/>
          <cell r="Q7191"/>
          <cell r="R7191"/>
          <cell r="S7191"/>
          <cell r="T7191"/>
          <cell r="U7191"/>
          <cell r="V7191"/>
          <cell r="W7191"/>
          <cell r="X7191"/>
          <cell r="Y7191" t="str">
            <v xml:space="preserve"> </v>
          </cell>
        </row>
        <row r="7192">
          <cell r="C7192"/>
          <cell r="D7192"/>
          <cell r="E7192"/>
          <cell r="F7192"/>
          <cell r="G7192"/>
          <cell r="H7192"/>
          <cell r="I7192"/>
          <cell r="J7192"/>
          <cell r="K7192"/>
          <cell r="L7192"/>
          <cell r="M7192"/>
          <cell r="N7192"/>
          <cell r="O7192"/>
          <cell r="P7192"/>
          <cell r="Q7192"/>
          <cell r="R7192"/>
          <cell r="S7192"/>
          <cell r="T7192"/>
          <cell r="U7192"/>
          <cell r="V7192"/>
          <cell r="W7192"/>
          <cell r="X7192"/>
          <cell r="Y7192" t="str">
            <v xml:space="preserve"> </v>
          </cell>
        </row>
        <row r="7193">
          <cell r="C7193"/>
          <cell r="D7193"/>
          <cell r="E7193"/>
          <cell r="F7193"/>
          <cell r="G7193"/>
          <cell r="H7193"/>
          <cell r="I7193"/>
          <cell r="J7193"/>
          <cell r="K7193"/>
          <cell r="L7193"/>
          <cell r="M7193"/>
          <cell r="N7193"/>
          <cell r="O7193"/>
          <cell r="P7193"/>
          <cell r="Q7193"/>
          <cell r="R7193"/>
          <cell r="S7193"/>
          <cell r="T7193"/>
          <cell r="U7193"/>
          <cell r="V7193"/>
          <cell r="W7193"/>
          <cell r="X7193"/>
          <cell r="Y7193" t="str">
            <v xml:space="preserve"> </v>
          </cell>
        </row>
        <row r="7194">
          <cell r="C7194"/>
          <cell r="D7194"/>
          <cell r="E7194"/>
          <cell r="F7194"/>
          <cell r="G7194"/>
          <cell r="H7194"/>
          <cell r="I7194"/>
          <cell r="J7194"/>
          <cell r="K7194"/>
          <cell r="L7194"/>
          <cell r="M7194"/>
          <cell r="N7194"/>
          <cell r="O7194"/>
          <cell r="P7194"/>
          <cell r="Q7194"/>
          <cell r="R7194"/>
          <cell r="S7194"/>
          <cell r="T7194"/>
          <cell r="U7194"/>
          <cell r="V7194"/>
          <cell r="W7194"/>
          <cell r="X7194"/>
          <cell r="Y7194" t="str">
            <v xml:space="preserve"> </v>
          </cell>
        </row>
        <row r="7195">
          <cell r="C7195"/>
          <cell r="D7195"/>
          <cell r="E7195"/>
          <cell r="F7195"/>
          <cell r="G7195"/>
          <cell r="H7195"/>
          <cell r="I7195"/>
          <cell r="J7195"/>
          <cell r="K7195"/>
          <cell r="L7195"/>
          <cell r="M7195"/>
          <cell r="N7195"/>
          <cell r="O7195"/>
          <cell r="P7195"/>
          <cell r="Q7195"/>
          <cell r="R7195"/>
          <cell r="S7195"/>
          <cell r="T7195"/>
          <cell r="U7195"/>
          <cell r="V7195"/>
          <cell r="W7195"/>
          <cell r="X7195"/>
          <cell r="Y7195" t="str">
            <v xml:space="preserve"> </v>
          </cell>
        </row>
        <row r="7196">
          <cell r="C7196"/>
          <cell r="D7196"/>
          <cell r="E7196"/>
          <cell r="F7196"/>
          <cell r="G7196"/>
          <cell r="H7196"/>
          <cell r="I7196"/>
          <cell r="J7196"/>
          <cell r="K7196"/>
          <cell r="L7196"/>
          <cell r="M7196"/>
          <cell r="N7196"/>
          <cell r="O7196"/>
          <cell r="P7196"/>
          <cell r="Q7196"/>
          <cell r="R7196"/>
          <cell r="S7196"/>
          <cell r="T7196"/>
          <cell r="U7196"/>
          <cell r="V7196"/>
          <cell r="W7196"/>
          <cell r="X7196"/>
          <cell r="Y7196" t="str">
            <v xml:space="preserve"> </v>
          </cell>
        </row>
        <row r="7197">
          <cell r="C7197"/>
          <cell r="D7197"/>
          <cell r="E7197"/>
          <cell r="F7197"/>
          <cell r="G7197"/>
          <cell r="H7197"/>
          <cell r="I7197"/>
          <cell r="J7197"/>
          <cell r="K7197"/>
          <cell r="L7197"/>
          <cell r="M7197"/>
          <cell r="N7197"/>
          <cell r="O7197"/>
          <cell r="P7197"/>
          <cell r="Q7197"/>
          <cell r="R7197"/>
          <cell r="S7197"/>
          <cell r="T7197"/>
          <cell r="U7197"/>
          <cell r="V7197"/>
          <cell r="W7197"/>
          <cell r="X7197"/>
          <cell r="Y7197" t="str">
            <v xml:space="preserve"> </v>
          </cell>
        </row>
        <row r="7198">
          <cell r="C7198"/>
          <cell r="D7198"/>
          <cell r="E7198"/>
          <cell r="F7198"/>
          <cell r="G7198"/>
          <cell r="H7198"/>
          <cell r="I7198"/>
          <cell r="J7198"/>
          <cell r="K7198"/>
          <cell r="L7198"/>
          <cell r="M7198"/>
          <cell r="N7198"/>
          <cell r="O7198"/>
          <cell r="P7198"/>
          <cell r="Q7198"/>
          <cell r="R7198"/>
          <cell r="S7198"/>
          <cell r="T7198"/>
          <cell r="U7198"/>
          <cell r="V7198"/>
          <cell r="W7198"/>
          <cell r="X7198"/>
          <cell r="Y7198" t="str">
            <v xml:space="preserve"> </v>
          </cell>
        </row>
        <row r="7199">
          <cell r="C7199"/>
          <cell r="D7199"/>
          <cell r="E7199"/>
          <cell r="F7199"/>
          <cell r="G7199"/>
          <cell r="H7199"/>
          <cell r="I7199"/>
          <cell r="J7199"/>
          <cell r="K7199"/>
          <cell r="L7199"/>
          <cell r="M7199"/>
          <cell r="N7199"/>
          <cell r="O7199"/>
          <cell r="P7199"/>
          <cell r="Q7199"/>
          <cell r="R7199"/>
          <cell r="S7199"/>
          <cell r="T7199"/>
          <cell r="U7199"/>
          <cell r="V7199"/>
          <cell r="W7199"/>
          <cell r="X7199"/>
          <cell r="Y7199" t="str">
            <v xml:space="preserve"> </v>
          </cell>
        </row>
        <row r="7200">
          <cell r="C7200"/>
          <cell r="D7200"/>
          <cell r="E7200"/>
          <cell r="F7200"/>
          <cell r="G7200"/>
          <cell r="H7200"/>
          <cell r="I7200"/>
          <cell r="J7200"/>
          <cell r="K7200"/>
          <cell r="L7200"/>
          <cell r="M7200"/>
          <cell r="N7200"/>
          <cell r="O7200"/>
          <cell r="P7200"/>
          <cell r="Q7200"/>
          <cell r="R7200"/>
          <cell r="S7200"/>
          <cell r="T7200"/>
          <cell r="U7200"/>
          <cell r="V7200"/>
          <cell r="W7200"/>
          <cell r="X7200"/>
          <cell r="Y7200" t="str">
            <v xml:space="preserve"> </v>
          </cell>
        </row>
        <row r="7201">
          <cell r="C7201"/>
          <cell r="D7201"/>
          <cell r="E7201"/>
          <cell r="F7201"/>
          <cell r="G7201"/>
          <cell r="H7201"/>
          <cell r="I7201"/>
          <cell r="J7201"/>
          <cell r="K7201"/>
          <cell r="L7201"/>
          <cell r="M7201"/>
          <cell r="N7201"/>
          <cell r="O7201"/>
          <cell r="P7201"/>
          <cell r="Q7201"/>
          <cell r="R7201"/>
          <cell r="S7201"/>
          <cell r="T7201"/>
          <cell r="U7201"/>
          <cell r="V7201"/>
          <cell r="W7201"/>
          <cell r="X7201"/>
          <cell r="Y7201" t="str">
            <v xml:space="preserve"> </v>
          </cell>
        </row>
        <row r="7202">
          <cell r="C7202"/>
          <cell r="D7202"/>
          <cell r="E7202"/>
          <cell r="F7202"/>
          <cell r="G7202"/>
          <cell r="H7202"/>
          <cell r="I7202"/>
          <cell r="J7202"/>
          <cell r="K7202"/>
          <cell r="L7202"/>
          <cell r="M7202"/>
          <cell r="N7202"/>
          <cell r="O7202"/>
          <cell r="P7202"/>
          <cell r="Q7202"/>
          <cell r="R7202"/>
          <cell r="S7202"/>
          <cell r="T7202"/>
          <cell r="U7202"/>
          <cell r="V7202"/>
          <cell r="W7202"/>
          <cell r="X7202"/>
          <cell r="Y7202" t="str">
            <v xml:space="preserve"> </v>
          </cell>
        </row>
        <row r="7203">
          <cell r="C7203"/>
          <cell r="D7203"/>
          <cell r="E7203"/>
          <cell r="F7203"/>
          <cell r="G7203"/>
          <cell r="H7203"/>
          <cell r="I7203"/>
          <cell r="J7203"/>
          <cell r="K7203"/>
          <cell r="L7203"/>
          <cell r="M7203"/>
          <cell r="N7203"/>
          <cell r="O7203"/>
          <cell r="P7203"/>
          <cell r="Q7203"/>
          <cell r="R7203"/>
          <cell r="S7203"/>
          <cell r="T7203"/>
          <cell r="U7203"/>
          <cell r="V7203"/>
          <cell r="W7203"/>
          <cell r="X7203"/>
          <cell r="Y7203" t="str">
            <v xml:space="preserve"> </v>
          </cell>
        </row>
        <row r="7204">
          <cell r="C7204"/>
          <cell r="D7204"/>
          <cell r="E7204"/>
          <cell r="F7204"/>
          <cell r="G7204"/>
          <cell r="H7204"/>
          <cell r="I7204"/>
          <cell r="J7204"/>
          <cell r="K7204"/>
          <cell r="L7204"/>
          <cell r="M7204"/>
          <cell r="N7204"/>
          <cell r="O7204"/>
          <cell r="P7204"/>
          <cell r="Q7204"/>
          <cell r="R7204"/>
          <cell r="S7204"/>
          <cell r="T7204"/>
          <cell r="U7204"/>
          <cell r="V7204"/>
          <cell r="W7204"/>
          <cell r="X7204"/>
          <cell r="Y7204" t="str">
            <v xml:space="preserve"> </v>
          </cell>
        </row>
        <row r="7205">
          <cell r="C7205"/>
          <cell r="D7205"/>
          <cell r="E7205"/>
          <cell r="F7205"/>
          <cell r="G7205"/>
          <cell r="H7205"/>
          <cell r="I7205"/>
          <cell r="J7205"/>
          <cell r="K7205"/>
          <cell r="L7205"/>
          <cell r="M7205"/>
          <cell r="N7205"/>
          <cell r="O7205"/>
          <cell r="P7205"/>
          <cell r="Q7205"/>
          <cell r="R7205"/>
          <cell r="S7205"/>
          <cell r="T7205"/>
          <cell r="U7205"/>
          <cell r="V7205"/>
          <cell r="W7205"/>
          <cell r="X7205"/>
          <cell r="Y7205" t="str">
            <v xml:space="preserve"> </v>
          </cell>
        </row>
        <row r="7206">
          <cell r="C7206"/>
          <cell r="D7206"/>
          <cell r="E7206"/>
          <cell r="F7206"/>
          <cell r="G7206"/>
          <cell r="H7206"/>
          <cell r="I7206"/>
          <cell r="J7206"/>
          <cell r="K7206"/>
          <cell r="L7206"/>
          <cell r="M7206"/>
          <cell r="N7206"/>
          <cell r="O7206"/>
          <cell r="P7206"/>
          <cell r="Q7206"/>
          <cell r="R7206"/>
          <cell r="S7206"/>
          <cell r="T7206"/>
          <cell r="U7206"/>
          <cell r="V7206"/>
          <cell r="W7206"/>
          <cell r="X7206"/>
          <cell r="Y7206" t="str">
            <v xml:space="preserve"> </v>
          </cell>
        </row>
        <row r="7207">
          <cell r="C7207"/>
          <cell r="D7207"/>
          <cell r="E7207"/>
          <cell r="F7207"/>
          <cell r="G7207"/>
          <cell r="H7207"/>
          <cell r="I7207"/>
          <cell r="J7207"/>
          <cell r="K7207"/>
          <cell r="L7207"/>
          <cell r="M7207"/>
          <cell r="N7207"/>
          <cell r="O7207"/>
          <cell r="P7207"/>
          <cell r="Q7207"/>
          <cell r="R7207"/>
          <cell r="S7207"/>
          <cell r="T7207"/>
          <cell r="U7207"/>
          <cell r="V7207"/>
          <cell r="W7207"/>
          <cell r="X7207"/>
          <cell r="Y7207" t="str">
            <v xml:space="preserve"> </v>
          </cell>
        </row>
        <row r="7208">
          <cell r="C7208"/>
          <cell r="D7208"/>
          <cell r="E7208"/>
          <cell r="F7208"/>
          <cell r="G7208"/>
          <cell r="H7208"/>
          <cell r="I7208"/>
          <cell r="J7208"/>
          <cell r="K7208"/>
          <cell r="L7208"/>
          <cell r="M7208"/>
          <cell r="N7208"/>
          <cell r="O7208"/>
          <cell r="P7208"/>
          <cell r="Q7208"/>
          <cell r="R7208"/>
          <cell r="S7208"/>
          <cell r="T7208"/>
          <cell r="U7208"/>
          <cell r="V7208"/>
          <cell r="W7208"/>
          <cell r="X7208"/>
          <cell r="Y7208" t="str">
            <v xml:space="preserve"> </v>
          </cell>
        </row>
        <row r="7209">
          <cell r="C7209"/>
          <cell r="D7209"/>
          <cell r="E7209"/>
          <cell r="F7209"/>
          <cell r="G7209"/>
          <cell r="H7209"/>
          <cell r="I7209"/>
          <cell r="J7209"/>
          <cell r="K7209"/>
          <cell r="L7209"/>
          <cell r="M7209"/>
          <cell r="N7209"/>
          <cell r="O7209"/>
          <cell r="P7209"/>
          <cell r="Q7209"/>
          <cell r="R7209"/>
          <cell r="S7209"/>
          <cell r="T7209"/>
          <cell r="U7209"/>
          <cell r="V7209"/>
          <cell r="W7209"/>
          <cell r="X7209"/>
          <cell r="Y7209" t="str">
            <v xml:space="preserve"> </v>
          </cell>
        </row>
        <row r="7210">
          <cell r="C7210"/>
          <cell r="D7210"/>
          <cell r="E7210"/>
          <cell r="F7210"/>
          <cell r="G7210"/>
          <cell r="H7210"/>
          <cell r="I7210"/>
          <cell r="J7210"/>
          <cell r="K7210"/>
          <cell r="L7210"/>
          <cell r="M7210"/>
          <cell r="N7210"/>
          <cell r="O7210"/>
          <cell r="P7210"/>
          <cell r="Q7210"/>
          <cell r="R7210"/>
          <cell r="S7210"/>
          <cell r="T7210"/>
          <cell r="U7210"/>
          <cell r="V7210"/>
          <cell r="W7210"/>
          <cell r="X7210"/>
          <cell r="Y7210" t="str">
            <v xml:space="preserve"> </v>
          </cell>
        </row>
        <row r="7211">
          <cell r="C7211"/>
          <cell r="D7211"/>
          <cell r="E7211"/>
          <cell r="F7211"/>
          <cell r="G7211"/>
          <cell r="H7211"/>
          <cell r="I7211"/>
          <cell r="J7211"/>
          <cell r="K7211"/>
          <cell r="L7211"/>
          <cell r="M7211"/>
          <cell r="N7211"/>
          <cell r="O7211"/>
          <cell r="P7211"/>
          <cell r="Q7211"/>
          <cell r="R7211"/>
          <cell r="S7211"/>
          <cell r="T7211"/>
          <cell r="U7211"/>
          <cell r="V7211"/>
          <cell r="W7211"/>
          <cell r="X7211"/>
          <cell r="Y7211" t="str">
            <v xml:space="preserve"> </v>
          </cell>
        </row>
        <row r="7212">
          <cell r="C7212"/>
          <cell r="D7212"/>
          <cell r="E7212"/>
          <cell r="F7212"/>
          <cell r="G7212"/>
          <cell r="H7212"/>
          <cell r="I7212"/>
          <cell r="J7212"/>
          <cell r="K7212"/>
          <cell r="L7212"/>
          <cell r="M7212"/>
          <cell r="N7212"/>
          <cell r="O7212"/>
          <cell r="P7212"/>
          <cell r="Q7212"/>
          <cell r="R7212"/>
          <cell r="S7212"/>
          <cell r="T7212"/>
          <cell r="U7212"/>
          <cell r="V7212"/>
          <cell r="W7212"/>
          <cell r="X7212"/>
          <cell r="Y7212" t="str">
            <v xml:space="preserve"> </v>
          </cell>
        </row>
        <row r="7213">
          <cell r="C7213"/>
          <cell r="D7213"/>
          <cell r="E7213"/>
          <cell r="F7213"/>
          <cell r="G7213"/>
          <cell r="H7213"/>
          <cell r="I7213"/>
          <cell r="J7213"/>
          <cell r="K7213"/>
          <cell r="L7213"/>
          <cell r="M7213"/>
          <cell r="N7213"/>
          <cell r="O7213"/>
          <cell r="P7213"/>
          <cell r="Q7213"/>
          <cell r="R7213"/>
          <cell r="S7213"/>
          <cell r="T7213"/>
          <cell r="U7213"/>
          <cell r="V7213"/>
          <cell r="W7213"/>
          <cell r="X7213"/>
          <cell r="Y7213" t="str">
            <v xml:space="preserve"> </v>
          </cell>
        </row>
        <row r="7214">
          <cell r="C7214"/>
          <cell r="D7214"/>
          <cell r="E7214"/>
          <cell r="F7214"/>
          <cell r="G7214"/>
          <cell r="H7214"/>
          <cell r="I7214"/>
          <cell r="J7214"/>
          <cell r="K7214"/>
          <cell r="L7214"/>
          <cell r="M7214"/>
          <cell r="N7214"/>
          <cell r="O7214"/>
          <cell r="P7214"/>
          <cell r="Q7214"/>
          <cell r="R7214"/>
          <cell r="S7214"/>
          <cell r="T7214"/>
          <cell r="U7214"/>
          <cell r="V7214"/>
          <cell r="W7214"/>
          <cell r="X7214"/>
          <cell r="Y7214" t="str">
            <v xml:space="preserve"> </v>
          </cell>
        </row>
        <row r="7215">
          <cell r="C7215"/>
          <cell r="D7215"/>
          <cell r="E7215"/>
          <cell r="F7215"/>
          <cell r="G7215"/>
          <cell r="H7215"/>
          <cell r="I7215"/>
          <cell r="J7215"/>
          <cell r="K7215"/>
          <cell r="L7215"/>
          <cell r="M7215"/>
          <cell r="N7215"/>
          <cell r="O7215"/>
          <cell r="P7215"/>
          <cell r="Q7215"/>
          <cell r="R7215"/>
          <cell r="S7215"/>
          <cell r="T7215"/>
          <cell r="U7215"/>
          <cell r="V7215"/>
          <cell r="W7215"/>
          <cell r="X7215"/>
          <cell r="Y7215" t="str">
            <v xml:space="preserve"> </v>
          </cell>
        </row>
        <row r="7216">
          <cell r="C7216"/>
          <cell r="D7216"/>
          <cell r="E7216"/>
          <cell r="F7216"/>
          <cell r="G7216"/>
          <cell r="H7216"/>
          <cell r="I7216"/>
          <cell r="J7216"/>
          <cell r="K7216"/>
          <cell r="L7216"/>
          <cell r="M7216"/>
          <cell r="N7216"/>
          <cell r="O7216"/>
          <cell r="P7216"/>
          <cell r="Q7216"/>
          <cell r="R7216"/>
          <cell r="S7216"/>
          <cell r="T7216"/>
          <cell r="U7216"/>
          <cell r="V7216"/>
          <cell r="W7216"/>
          <cell r="X7216"/>
          <cell r="Y7216" t="str">
            <v xml:space="preserve"> </v>
          </cell>
        </row>
        <row r="7217">
          <cell r="C7217"/>
          <cell r="D7217"/>
          <cell r="E7217"/>
          <cell r="F7217"/>
          <cell r="G7217"/>
          <cell r="H7217"/>
          <cell r="I7217"/>
          <cell r="J7217"/>
          <cell r="K7217"/>
          <cell r="L7217"/>
          <cell r="M7217"/>
          <cell r="N7217"/>
          <cell r="O7217"/>
          <cell r="P7217"/>
          <cell r="Q7217"/>
          <cell r="R7217"/>
          <cell r="S7217"/>
          <cell r="T7217"/>
          <cell r="U7217"/>
          <cell r="V7217"/>
          <cell r="W7217"/>
          <cell r="X7217"/>
          <cell r="Y7217" t="str">
            <v xml:space="preserve"> </v>
          </cell>
        </row>
        <row r="7218">
          <cell r="C7218"/>
          <cell r="D7218"/>
          <cell r="E7218"/>
          <cell r="F7218"/>
          <cell r="G7218"/>
          <cell r="H7218"/>
          <cell r="I7218"/>
          <cell r="J7218"/>
          <cell r="K7218"/>
          <cell r="L7218"/>
          <cell r="M7218"/>
          <cell r="N7218"/>
          <cell r="O7218"/>
          <cell r="P7218"/>
          <cell r="Q7218"/>
          <cell r="R7218"/>
          <cell r="S7218"/>
          <cell r="T7218"/>
          <cell r="U7218"/>
          <cell r="V7218"/>
          <cell r="W7218"/>
          <cell r="X7218"/>
          <cell r="Y7218" t="str">
            <v xml:space="preserve"> </v>
          </cell>
        </row>
        <row r="7219">
          <cell r="C7219"/>
          <cell r="D7219"/>
          <cell r="E7219"/>
          <cell r="F7219"/>
          <cell r="G7219"/>
          <cell r="H7219"/>
          <cell r="I7219"/>
          <cell r="J7219"/>
          <cell r="K7219"/>
          <cell r="L7219"/>
          <cell r="M7219"/>
          <cell r="N7219"/>
          <cell r="O7219"/>
          <cell r="P7219"/>
          <cell r="Q7219"/>
          <cell r="R7219"/>
          <cell r="S7219"/>
          <cell r="T7219"/>
          <cell r="U7219"/>
          <cell r="V7219"/>
          <cell r="W7219"/>
          <cell r="X7219"/>
          <cell r="Y7219" t="str">
            <v xml:space="preserve"> </v>
          </cell>
        </row>
        <row r="7220">
          <cell r="C7220"/>
          <cell r="D7220"/>
          <cell r="E7220"/>
          <cell r="F7220"/>
          <cell r="G7220"/>
          <cell r="H7220"/>
          <cell r="I7220"/>
          <cell r="J7220"/>
          <cell r="K7220"/>
          <cell r="L7220"/>
          <cell r="M7220"/>
          <cell r="N7220"/>
          <cell r="O7220"/>
          <cell r="P7220"/>
          <cell r="Q7220"/>
          <cell r="R7220"/>
          <cell r="S7220"/>
          <cell r="T7220"/>
          <cell r="U7220"/>
          <cell r="V7220"/>
          <cell r="W7220"/>
          <cell r="X7220"/>
          <cell r="Y7220" t="str">
            <v xml:space="preserve"> </v>
          </cell>
        </row>
        <row r="7221">
          <cell r="C7221"/>
          <cell r="D7221"/>
          <cell r="E7221"/>
          <cell r="F7221"/>
          <cell r="G7221"/>
          <cell r="H7221"/>
          <cell r="I7221"/>
          <cell r="J7221"/>
          <cell r="K7221"/>
          <cell r="L7221"/>
          <cell r="M7221"/>
          <cell r="N7221"/>
          <cell r="O7221"/>
          <cell r="P7221"/>
          <cell r="Q7221"/>
          <cell r="R7221"/>
          <cell r="S7221"/>
          <cell r="T7221"/>
          <cell r="U7221"/>
          <cell r="V7221"/>
          <cell r="W7221"/>
          <cell r="X7221"/>
          <cell r="Y7221" t="str">
            <v xml:space="preserve"> </v>
          </cell>
        </row>
        <row r="7222">
          <cell r="C7222"/>
          <cell r="D7222"/>
          <cell r="E7222"/>
          <cell r="F7222"/>
          <cell r="G7222"/>
          <cell r="H7222"/>
          <cell r="I7222"/>
          <cell r="J7222"/>
          <cell r="K7222"/>
          <cell r="L7222"/>
          <cell r="M7222"/>
          <cell r="N7222"/>
          <cell r="O7222"/>
          <cell r="P7222"/>
          <cell r="Q7222"/>
          <cell r="R7222"/>
          <cell r="S7222"/>
          <cell r="T7222"/>
          <cell r="U7222"/>
          <cell r="V7222"/>
          <cell r="W7222"/>
          <cell r="X7222"/>
          <cell r="Y7222" t="str">
            <v xml:space="preserve"> </v>
          </cell>
        </row>
        <row r="7223">
          <cell r="C7223"/>
          <cell r="D7223"/>
          <cell r="E7223"/>
          <cell r="F7223"/>
          <cell r="G7223"/>
          <cell r="H7223"/>
          <cell r="I7223"/>
          <cell r="J7223"/>
          <cell r="K7223"/>
          <cell r="L7223"/>
          <cell r="M7223"/>
          <cell r="N7223"/>
          <cell r="O7223"/>
          <cell r="P7223"/>
          <cell r="Q7223"/>
          <cell r="R7223"/>
          <cell r="S7223"/>
          <cell r="T7223"/>
          <cell r="U7223"/>
          <cell r="V7223"/>
          <cell r="W7223"/>
          <cell r="X7223"/>
          <cell r="Y7223" t="str">
            <v xml:space="preserve"> </v>
          </cell>
        </row>
        <row r="7224">
          <cell r="C7224"/>
          <cell r="D7224"/>
          <cell r="E7224"/>
          <cell r="F7224"/>
          <cell r="G7224"/>
          <cell r="H7224"/>
          <cell r="I7224"/>
          <cell r="J7224"/>
          <cell r="K7224"/>
          <cell r="L7224"/>
          <cell r="M7224"/>
          <cell r="N7224"/>
          <cell r="O7224"/>
          <cell r="P7224"/>
          <cell r="Q7224"/>
          <cell r="R7224"/>
          <cell r="S7224"/>
          <cell r="T7224"/>
          <cell r="U7224"/>
          <cell r="V7224"/>
          <cell r="W7224"/>
          <cell r="X7224"/>
          <cell r="Y7224" t="str">
            <v xml:space="preserve"> </v>
          </cell>
        </row>
        <row r="7225">
          <cell r="C7225"/>
          <cell r="D7225"/>
          <cell r="E7225"/>
          <cell r="F7225"/>
          <cell r="G7225"/>
          <cell r="H7225"/>
          <cell r="I7225"/>
          <cell r="J7225"/>
          <cell r="K7225"/>
          <cell r="L7225"/>
          <cell r="M7225"/>
          <cell r="N7225"/>
          <cell r="O7225"/>
          <cell r="P7225"/>
          <cell r="Q7225"/>
          <cell r="R7225"/>
          <cell r="S7225"/>
          <cell r="T7225"/>
          <cell r="U7225"/>
          <cell r="V7225"/>
          <cell r="W7225"/>
          <cell r="X7225"/>
          <cell r="Y7225" t="str">
            <v xml:space="preserve"> </v>
          </cell>
        </row>
        <row r="7226">
          <cell r="C7226"/>
          <cell r="D7226"/>
          <cell r="E7226"/>
          <cell r="F7226"/>
          <cell r="G7226"/>
          <cell r="H7226"/>
          <cell r="I7226"/>
          <cell r="J7226"/>
          <cell r="K7226"/>
          <cell r="L7226"/>
          <cell r="M7226"/>
          <cell r="N7226"/>
          <cell r="O7226"/>
          <cell r="P7226"/>
          <cell r="Q7226"/>
          <cell r="R7226"/>
          <cell r="S7226"/>
          <cell r="T7226"/>
          <cell r="U7226"/>
          <cell r="V7226"/>
          <cell r="W7226"/>
          <cell r="X7226"/>
          <cell r="Y7226" t="str">
            <v xml:space="preserve"> </v>
          </cell>
        </row>
        <row r="7227">
          <cell r="C7227"/>
          <cell r="D7227"/>
          <cell r="E7227"/>
          <cell r="F7227"/>
          <cell r="G7227"/>
          <cell r="H7227"/>
          <cell r="I7227"/>
          <cell r="J7227"/>
          <cell r="K7227"/>
          <cell r="L7227"/>
          <cell r="M7227"/>
          <cell r="N7227"/>
          <cell r="O7227"/>
          <cell r="P7227"/>
          <cell r="Q7227"/>
          <cell r="R7227"/>
          <cell r="S7227"/>
          <cell r="T7227"/>
          <cell r="U7227"/>
          <cell r="V7227"/>
          <cell r="W7227"/>
          <cell r="X7227"/>
          <cell r="Y7227" t="str">
            <v xml:space="preserve"> </v>
          </cell>
        </row>
        <row r="7228">
          <cell r="C7228"/>
          <cell r="D7228"/>
          <cell r="E7228"/>
          <cell r="F7228"/>
          <cell r="G7228"/>
          <cell r="H7228"/>
          <cell r="I7228"/>
          <cell r="J7228"/>
          <cell r="K7228"/>
          <cell r="L7228"/>
          <cell r="M7228"/>
          <cell r="N7228"/>
          <cell r="O7228"/>
          <cell r="P7228"/>
          <cell r="Q7228"/>
          <cell r="R7228"/>
          <cell r="S7228"/>
          <cell r="T7228"/>
          <cell r="U7228"/>
          <cell r="V7228"/>
          <cell r="W7228"/>
          <cell r="X7228"/>
          <cell r="Y7228" t="str">
            <v xml:space="preserve"> </v>
          </cell>
        </row>
        <row r="7229">
          <cell r="C7229"/>
          <cell r="D7229"/>
          <cell r="E7229"/>
          <cell r="F7229"/>
          <cell r="G7229"/>
          <cell r="H7229"/>
          <cell r="I7229"/>
          <cell r="J7229"/>
          <cell r="K7229"/>
          <cell r="L7229"/>
          <cell r="M7229"/>
          <cell r="N7229"/>
          <cell r="O7229"/>
          <cell r="P7229"/>
          <cell r="Q7229"/>
          <cell r="R7229"/>
          <cell r="S7229"/>
          <cell r="T7229"/>
          <cell r="U7229"/>
          <cell r="V7229"/>
          <cell r="W7229"/>
          <cell r="X7229"/>
          <cell r="Y7229" t="str">
            <v xml:space="preserve"> </v>
          </cell>
        </row>
        <row r="7230">
          <cell r="C7230"/>
          <cell r="D7230"/>
          <cell r="E7230"/>
          <cell r="F7230"/>
          <cell r="G7230"/>
          <cell r="H7230"/>
          <cell r="I7230"/>
          <cell r="J7230"/>
          <cell r="K7230"/>
          <cell r="L7230"/>
          <cell r="M7230"/>
          <cell r="N7230"/>
          <cell r="O7230"/>
          <cell r="P7230"/>
          <cell r="Q7230"/>
          <cell r="R7230"/>
          <cell r="S7230"/>
          <cell r="T7230"/>
          <cell r="U7230"/>
          <cell r="V7230"/>
          <cell r="W7230"/>
          <cell r="X7230"/>
          <cell r="Y7230" t="str">
            <v xml:space="preserve"> </v>
          </cell>
        </row>
        <row r="7231">
          <cell r="C7231"/>
          <cell r="D7231"/>
          <cell r="E7231"/>
          <cell r="F7231"/>
          <cell r="G7231"/>
          <cell r="H7231"/>
          <cell r="I7231"/>
          <cell r="J7231"/>
          <cell r="K7231"/>
          <cell r="L7231"/>
          <cell r="M7231"/>
          <cell r="N7231"/>
          <cell r="O7231"/>
          <cell r="P7231"/>
          <cell r="Q7231"/>
          <cell r="R7231"/>
          <cell r="S7231"/>
          <cell r="T7231"/>
          <cell r="U7231"/>
          <cell r="V7231"/>
          <cell r="W7231"/>
          <cell r="X7231"/>
          <cell r="Y7231" t="str">
            <v xml:space="preserve"> </v>
          </cell>
        </row>
        <row r="7232">
          <cell r="C7232"/>
          <cell r="D7232"/>
          <cell r="E7232"/>
          <cell r="F7232"/>
          <cell r="G7232"/>
          <cell r="H7232"/>
          <cell r="I7232"/>
          <cell r="J7232"/>
          <cell r="K7232"/>
          <cell r="L7232"/>
          <cell r="M7232"/>
          <cell r="N7232"/>
          <cell r="O7232"/>
          <cell r="P7232"/>
          <cell r="Q7232"/>
          <cell r="R7232"/>
          <cell r="S7232"/>
          <cell r="T7232"/>
          <cell r="U7232"/>
          <cell r="V7232"/>
          <cell r="W7232"/>
          <cell r="X7232"/>
          <cell r="Y7232" t="str">
            <v xml:space="preserve"> </v>
          </cell>
        </row>
        <row r="7233">
          <cell r="C7233"/>
          <cell r="D7233"/>
          <cell r="E7233"/>
          <cell r="F7233"/>
          <cell r="G7233"/>
          <cell r="H7233"/>
          <cell r="I7233"/>
          <cell r="J7233"/>
          <cell r="K7233"/>
          <cell r="L7233"/>
          <cell r="M7233"/>
          <cell r="N7233"/>
          <cell r="O7233"/>
          <cell r="P7233"/>
          <cell r="Q7233"/>
          <cell r="R7233"/>
          <cell r="S7233"/>
          <cell r="T7233"/>
          <cell r="U7233"/>
          <cell r="V7233"/>
          <cell r="W7233"/>
          <cell r="X7233"/>
          <cell r="Y7233" t="str">
            <v xml:space="preserve"> </v>
          </cell>
        </row>
        <row r="7234">
          <cell r="C7234"/>
          <cell r="D7234"/>
          <cell r="E7234"/>
          <cell r="F7234"/>
          <cell r="G7234"/>
          <cell r="H7234"/>
          <cell r="I7234"/>
          <cell r="J7234"/>
          <cell r="K7234"/>
          <cell r="L7234"/>
          <cell r="M7234"/>
          <cell r="N7234"/>
          <cell r="O7234"/>
          <cell r="P7234"/>
          <cell r="Q7234"/>
          <cell r="R7234"/>
          <cell r="S7234"/>
          <cell r="T7234"/>
          <cell r="U7234"/>
          <cell r="V7234"/>
          <cell r="W7234"/>
          <cell r="X7234"/>
          <cell r="Y7234" t="str">
            <v xml:space="preserve"> </v>
          </cell>
        </row>
        <row r="7235">
          <cell r="C7235"/>
          <cell r="D7235"/>
          <cell r="E7235"/>
          <cell r="F7235"/>
          <cell r="G7235"/>
          <cell r="H7235"/>
          <cell r="I7235"/>
          <cell r="J7235"/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  <cell r="U7235"/>
          <cell r="V7235"/>
          <cell r="W7235"/>
          <cell r="X7235"/>
          <cell r="Y7235" t="str">
            <v xml:space="preserve"> </v>
          </cell>
        </row>
        <row r="7236">
          <cell r="C7236"/>
          <cell r="D7236"/>
          <cell r="E7236"/>
          <cell r="F7236"/>
          <cell r="G7236"/>
          <cell r="H7236"/>
          <cell r="I7236"/>
          <cell r="J7236"/>
          <cell r="K7236"/>
          <cell r="L7236"/>
          <cell r="M7236"/>
          <cell r="N7236"/>
          <cell r="O7236"/>
          <cell r="P7236"/>
          <cell r="Q7236"/>
          <cell r="R7236"/>
          <cell r="S7236"/>
          <cell r="T7236"/>
          <cell r="U7236"/>
          <cell r="V7236"/>
          <cell r="W7236"/>
          <cell r="X7236"/>
          <cell r="Y7236" t="str">
            <v xml:space="preserve"> </v>
          </cell>
        </row>
        <row r="7237">
          <cell r="C7237"/>
          <cell r="D7237"/>
          <cell r="E7237"/>
          <cell r="F7237"/>
          <cell r="G7237"/>
          <cell r="H7237"/>
          <cell r="I7237"/>
          <cell r="J7237"/>
          <cell r="K7237"/>
          <cell r="L7237"/>
          <cell r="M7237"/>
          <cell r="N7237"/>
          <cell r="O7237"/>
          <cell r="P7237"/>
          <cell r="Q7237"/>
          <cell r="R7237"/>
          <cell r="S7237"/>
          <cell r="T7237"/>
          <cell r="U7237"/>
          <cell r="V7237"/>
          <cell r="W7237"/>
          <cell r="X7237"/>
          <cell r="Y7237" t="str">
            <v xml:space="preserve"> </v>
          </cell>
        </row>
        <row r="7238">
          <cell r="C7238"/>
          <cell r="D7238"/>
          <cell r="E7238"/>
          <cell r="F7238"/>
          <cell r="G7238"/>
          <cell r="H7238"/>
          <cell r="I7238"/>
          <cell r="J7238"/>
          <cell r="K7238"/>
          <cell r="L7238"/>
          <cell r="M7238"/>
          <cell r="N7238"/>
          <cell r="O7238"/>
          <cell r="P7238"/>
          <cell r="Q7238"/>
          <cell r="R7238"/>
          <cell r="S7238"/>
          <cell r="T7238"/>
          <cell r="U7238"/>
          <cell r="V7238"/>
          <cell r="W7238"/>
          <cell r="X7238"/>
          <cell r="Y7238" t="str">
            <v xml:space="preserve"> </v>
          </cell>
        </row>
        <row r="7239">
          <cell r="C7239"/>
          <cell r="D7239"/>
          <cell r="E7239"/>
          <cell r="F7239"/>
          <cell r="G7239"/>
          <cell r="H7239"/>
          <cell r="I7239"/>
          <cell r="J7239"/>
          <cell r="K7239"/>
          <cell r="L7239"/>
          <cell r="M7239"/>
          <cell r="N7239"/>
          <cell r="O7239"/>
          <cell r="P7239"/>
          <cell r="Q7239"/>
          <cell r="R7239"/>
          <cell r="S7239"/>
          <cell r="T7239"/>
          <cell r="U7239"/>
          <cell r="V7239"/>
          <cell r="W7239"/>
          <cell r="X7239"/>
          <cell r="Y7239" t="str">
            <v xml:space="preserve"> </v>
          </cell>
        </row>
        <row r="7240">
          <cell r="C7240"/>
          <cell r="D7240"/>
          <cell r="E7240"/>
          <cell r="F7240"/>
          <cell r="G7240"/>
          <cell r="H7240"/>
          <cell r="I7240"/>
          <cell r="J7240"/>
          <cell r="K7240"/>
          <cell r="L7240"/>
          <cell r="M7240"/>
          <cell r="N7240"/>
          <cell r="O7240"/>
          <cell r="P7240"/>
          <cell r="Q7240"/>
          <cell r="R7240"/>
          <cell r="S7240"/>
          <cell r="T7240"/>
          <cell r="U7240"/>
          <cell r="V7240"/>
          <cell r="W7240"/>
          <cell r="X7240"/>
          <cell r="Y7240" t="str">
            <v xml:space="preserve"> </v>
          </cell>
        </row>
        <row r="7241">
          <cell r="C7241"/>
          <cell r="D7241"/>
          <cell r="E7241"/>
          <cell r="F7241"/>
          <cell r="G7241"/>
          <cell r="H7241"/>
          <cell r="I7241"/>
          <cell r="J7241"/>
          <cell r="K7241"/>
          <cell r="L7241"/>
          <cell r="M7241"/>
          <cell r="N7241"/>
          <cell r="O7241"/>
          <cell r="P7241"/>
          <cell r="Q7241"/>
          <cell r="R7241"/>
          <cell r="S7241"/>
          <cell r="T7241"/>
          <cell r="U7241"/>
          <cell r="V7241"/>
          <cell r="W7241"/>
          <cell r="X7241"/>
          <cell r="Y7241" t="str">
            <v xml:space="preserve"> </v>
          </cell>
        </row>
        <row r="7242">
          <cell r="C7242"/>
          <cell r="D7242"/>
          <cell r="E7242"/>
          <cell r="F7242"/>
          <cell r="G7242"/>
          <cell r="H7242"/>
          <cell r="I7242"/>
          <cell r="J7242"/>
          <cell r="K7242"/>
          <cell r="L7242"/>
          <cell r="M7242"/>
          <cell r="N7242"/>
          <cell r="O7242"/>
          <cell r="P7242"/>
          <cell r="Q7242"/>
          <cell r="R7242"/>
          <cell r="S7242"/>
          <cell r="T7242"/>
          <cell r="U7242"/>
          <cell r="V7242"/>
          <cell r="W7242"/>
          <cell r="X7242"/>
          <cell r="Y7242" t="str">
            <v xml:space="preserve"> </v>
          </cell>
        </row>
        <row r="7243">
          <cell r="C7243"/>
          <cell r="D7243"/>
          <cell r="E7243"/>
          <cell r="F7243"/>
          <cell r="G7243"/>
          <cell r="H7243"/>
          <cell r="I7243"/>
          <cell r="J7243"/>
          <cell r="K7243"/>
          <cell r="L7243"/>
          <cell r="M7243"/>
          <cell r="N7243"/>
          <cell r="O7243"/>
          <cell r="P7243"/>
          <cell r="Q7243"/>
          <cell r="R7243"/>
          <cell r="S7243"/>
          <cell r="T7243"/>
          <cell r="U7243"/>
          <cell r="V7243"/>
          <cell r="W7243"/>
          <cell r="X7243"/>
          <cell r="Y7243" t="str">
            <v xml:space="preserve"> </v>
          </cell>
        </row>
        <row r="7244">
          <cell r="C7244"/>
          <cell r="D7244"/>
          <cell r="E7244"/>
          <cell r="F7244"/>
          <cell r="G7244"/>
          <cell r="H7244"/>
          <cell r="I7244"/>
          <cell r="J7244"/>
          <cell r="K7244"/>
          <cell r="L7244"/>
          <cell r="M7244"/>
          <cell r="N7244"/>
          <cell r="O7244"/>
          <cell r="P7244"/>
          <cell r="Q7244"/>
          <cell r="R7244"/>
          <cell r="S7244"/>
          <cell r="T7244"/>
          <cell r="U7244"/>
          <cell r="V7244"/>
          <cell r="W7244"/>
          <cell r="X7244"/>
          <cell r="Y7244" t="str">
            <v xml:space="preserve"> </v>
          </cell>
        </row>
        <row r="7245">
          <cell r="C7245"/>
          <cell r="D7245"/>
          <cell r="E7245"/>
          <cell r="F7245"/>
          <cell r="G7245"/>
          <cell r="H7245"/>
          <cell r="I7245"/>
          <cell r="J7245"/>
          <cell r="K7245"/>
          <cell r="L7245"/>
          <cell r="M7245"/>
          <cell r="N7245"/>
          <cell r="O7245"/>
          <cell r="P7245"/>
          <cell r="Q7245"/>
          <cell r="R7245"/>
          <cell r="S7245"/>
          <cell r="T7245"/>
          <cell r="U7245"/>
          <cell r="V7245"/>
          <cell r="W7245"/>
          <cell r="X7245"/>
          <cell r="Y7245" t="str">
            <v xml:space="preserve"> </v>
          </cell>
        </row>
        <row r="7246">
          <cell r="C7246"/>
          <cell r="D7246"/>
          <cell r="E7246"/>
          <cell r="F7246"/>
          <cell r="G7246"/>
          <cell r="H7246"/>
          <cell r="I7246"/>
          <cell r="J7246"/>
          <cell r="K7246"/>
          <cell r="L7246"/>
          <cell r="M7246"/>
          <cell r="N7246"/>
          <cell r="O7246"/>
          <cell r="P7246"/>
          <cell r="Q7246"/>
          <cell r="R7246"/>
          <cell r="S7246"/>
          <cell r="T7246"/>
          <cell r="U7246"/>
          <cell r="V7246"/>
          <cell r="W7246"/>
          <cell r="X7246"/>
          <cell r="Y7246" t="str">
            <v xml:space="preserve"> </v>
          </cell>
        </row>
        <row r="7247">
          <cell r="C7247"/>
          <cell r="D7247"/>
          <cell r="E7247"/>
          <cell r="F7247"/>
          <cell r="G7247"/>
          <cell r="H7247"/>
          <cell r="I7247"/>
          <cell r="J7247"/>
          <cell r="K7247"/>
          <cell r="L7247"/>
          <cell r="M7247"/>
          <cell r="N7247"/>
          <cell r="O7247"/>
          <cell r="P7247"/>
          <cell r="Q7247"/>
          <cell r="R7247"/>
          <cell r="S7247"/>
          <cell r="T7247"/>
          <cell r="U7247"/>
          <cell r="V7247"/>
          <cell r="W7247"/>
          <cell r="X7247"/>
          <cell r="Y7247" t="str">
            <v xml:space="preserve"> </v>
          </cell>
        </row>
        <row r="7248">
          <cell r="C7248"/>
          <cell r="D7248"/>
          <cell r="E7248"/>
          <cell r="F7248"/>
          <cell r="G7248"/>
          <cell r="H7248"/>
          <cell r="I7248"/>
          <cell r="J7248"/>
          <cell r="K7248"/>
          <cell r="L7248"/>
          <cell r="M7248"/>
          <cell r="N7248"/>
          <cell r="O7248"/>
          <cell r="P7248"/>
          <cell r="Q7248"/>
          <cell r="R7248"/>
          <cell r="S7248"/>
          <cell r="T7248"/>
          <cell r="U7248"/>
          <cell r="V7248"/>
          <cell r="W7248"/>
          <cell r="X7248"/>
          <cell r="Y7248" t="str">
            <v xml:space="preserve"> </v>
          </cell>
        </row>
        <row r="7249">
          <cell r="C7249"/>
          <cell r="D7249"/>
          <cell r="E7249"/>
          <cell r="F7249"/>
          <cell r="G7249"/>
          <cell r="H7249"/>
          <cell r="I7249"/>
          <cell r="J7249"/>
          <cell r="K7249"/>
          <cell r="L7249"/>
          <cell r="M7249"/>
          <cell r="N7249"/>
          <cell r="O7249"/>
          <cell r="P7249"/>
          <cell r="Q7249"/>
          <cell r="R7249"/>
          <cell r="S7249"/>
          <cell r="T7249"/>
          <cell r="U7249"/>
          <cell r="V7249"/>
          <cell r="W7249"/>
          <cell r="X7249"/>
          <cell r="Y7249" t="str">
            <v xml:space="preserve"> </v>
          </cell>
        </row>
        <row r="7250">
          <cell r="C7250"/>
          <cell r="D7250"/>
          <cell r="E7250"/>
          <cell r="F7250"/>
          <cell r="G7250"/>
          <cell r="H7250"/>
          <cell r="I7250"/>
          <cell r="J7250"/>
          <cell r="K7250"/>
          <cell r="L7250"/>
          <cell r="M7250"/>
          <cell r="N7250"/>
          <cell r="O7250"/>
          <cell r="P7250"/>
          <cell r="Q7250"/>
          <cell r="R7250"/>
          <cell r="S7250"/>
          <cell r="T7250"/>
          <cell r="U7250"/>
          <cell r="V7250"/>
          <cell r="W7250"/>
          <cell r="X7250"/>
          <cell r="Y7250" t="str">
            <v xml:space="preserve"> </v>
          </cell>
        </row>
        <row r="7251">
          <cell r="C7251"/>
          <cell r="D7251"/>
          <cell r="E7251"/>
          <cell r="F7251"/>
          <cell r="G7251"/>
          <cell r="H7251"/>
          <cell r="I7251"/>
          <cell r="J7251"/>
          <cell r="K7251"/>
          <cell r="L7251"/>
          <cell r="M7251"/>
          <cell r="N7251"/>
          <cell r="O7251"/>
          <cell r="P7251"/>
          <cell r="Q7251"/>
          <cell r="R7251"/>
          <cell r="S7251"/>
          <cell r="T7251"/>
          <cell r="U7251"/>
          <cell r="V7251"/>
          <cell r="W7251"/>
          <cell r="X7251"/>
          <cell r="Y7251" t="str">
            <v xml:space="preserve"> </v>
          </cell>
        </row>
        <row r="7252">
          <cell r="C7252"/>
          <cell r="D7252"/>
          <cell r="E7252"/>
          <cell r="F7252"/>
          <cell r="G7252"/>
          <cell r="H7252"/>
          <cell r="I7252"/>
          <cell r="J7252"/>
          <cell r="K7252"/>
          <cell r="L7252"/>
          <cell r="M7252"/>
          <cell r="N7252"/>
          <cell r="O7252"/>
          <cell r="P7252"/>
          <cell r="Q7252"/>
          <cell r="R7252"/>
          <cell r="S7252"/>
          <cell r="T7252"/>
          <cell r="U7252"/>
          <cell r="V7252"/>
          <cell r="W7252"/>
          <cell r="X7252"/>
          <cell r="Y7252" t="str">
            <v xml:space="preserve"> </v>
          </cell>
        </row>
        <row r="7253">
          <cell r="C7253"/>
          <cell r="D7253"/>
          <cell r="E7253"/>
          <cell r="F7253"/>
          <cell r="G7253"/>
          <cell r="H7253"/>
          <cell r="I7253"/>
          <cell r="J7253"/>
          <cell r="K7253"/>
          <cell r="L7253"/>
          <cell r="M7253"/>
          <cell r="N7253"/>
          <cell r="O7253"/>
          <cell r="P7253"/>
          <cell r="Q7253"/>
          <cell r="R7253"/>
          <cell r="S7253"/>
          <cell r="T7253"/>
          <cell r="U7253"/>
          <cell r="V7253"/>
          <cell r="W7253"/>
          <cell r="X7253"/>
          <cell r="Y7253" t="str">
            <v xml:space="preserve"> </v>
          </cell>
        </row>
        <row r="7254">
          <cell r="C7254"/>
          <cell r="D7254"/>
          <cell r="E7254"/>
          <cell r="F7254"/>
          <cell r="G7254"/>
          <cell r="H7254"/>
          <cell r="I7254"/>
          <cell r="J7254"/>
          <cell r="K7254"/>
          <cell r="L7254"/>
          <cell r="M7254"/>
          <cell r="N7254"/>
          <cell r="O7254"/>
          <cell r="P7254"/>
          <cell r="Q7254"/>
          <cell r="R7254"/>
          <cell r="S7254"/>
          <cell r="T7254"/>
          <cell r="U7254"/>
          <cell r="V7254"/>
          <cell r="W7254"/>
          <cell r="X7254"/>
          <cell r="Y7254" t="str">
            <v xml:space="preserve"> </v>
          </cell>
        </row>
        <row r="7255">
          <cell r="C7255"/>
          <cell r="D7255"/>
          <cell r="E7255"/>
          <cell r="F7255"/>
          <cell r="G7255"/>
          <cell r="H7255"/>
          <cell r="I7255"/>
          <cell r="J7255"/>
          <cell r="K7255"/>
          <cell r="L7255"/>
          <cell r="M7255"/>
          <cell r="N7255"/>
          <cell r="O7255"/>
          <cell r="P7255"/>
          <cell r="Q7255"/>
          <cell r="R7255"/>
          <cell r="S7255"/>
          <cell r="T7255"/>
          <cell r="U7255"/>
          <cell r="V7255"/>
          <cell r="W7255"/>
          <cell r="X7255"/>
          <cell r="Y7255" t="str">
            <v xml:space="preserve"> </v>
          </cell>
        </row>
        <row r="7256">
          <cell r="C7256"/>
          <cell r="D7256"/>
          <cell r="E7256"/>
          <cell r="F7256"/>
          <cell r="G7256"/>
          <cell r="H7256"/>
          <cell r="I7256"/>
          <cell r="J7256"/>
          <cell r="K7256"/>
          <cell r="L7256"/>
          <cell r="M7256"/>
          <cell r="N7256"/>
          <cell r="O7256"/>
          <cell r="P7256"/>
          <cell r="Q7256"/>
          <cell r="R7256"/>
          <cell r="S7256"/>
          <cell r="T7256"/>
          <cell r="U7256"/>
          <cell r="V7256"/>
          <cell r="W7256"/>
          <cell r="X7256"/>
          <cell r="Y7256" t="str">
            <v xml:space="preserve"> </v>
          </cell>
        </row>
        <row r="7257">
          <cell r="C7257"/>
          <cell r="D7257"/>
          <cell r="E7257"/>
          <cell r="F7257"/>
          <cell r="G7257"/>
          <cell r="H7257"/>
          <cell r="I7257"/>
          <cell r="J7257"/>
          <cell r="K7257"/>
          <cell r="L7257"/>
          <cell r="M7257"/>
          <cell r="N7257"/>
          <cell r="O7257"/>
          <cell r="P7257"/>
          <cell r="Q7257"/>
          <cell r="R7257"/>
          <cell r="S7257"/>
          <cell r="T7257"/>
          <cell r="U7257"/>
          <cell r="V7257"/>
          <cell r="W7257"/>
          <cell r="X7257"/>
          <cell r="Y7257" t="str">
            <v xml:space="preserve"> </v>
          </cell>
        </row>
        <row r="7258">
          <cell r="C7258"/>
          <cell r="D7258"/>
          <cell r="E7258"/>
          <cell r="F7258"/>
          <cell r="G7258"/>
          <cell r="H7258"/>
          <cell r="I7258"/>
          <cell r="J7258"/>
          <cell r="K7258"/>
          <cell r="L7258"/>
          <cell r="M7258"/>
          <cell r="N7258"/>
          <cell r="O7258"/>
          <cell r="P7258"/>
          <cell r="Q7258"/>
          <cell r="R7258"/>
          <cell r="S7258"/>
          <cell r="T7258"/>
          <cell r="U7258"/>
          <cell r="V7258"/>
          <cell r="W7258"/>
          <cell r="X7258"/>
          <cell r="Y7258" t="str">
            <v xml:space="preserve"> </v>
          </cell>
        </row>
        <row r="7259">
          <cell r="C7259"/>
          <cell r="D7259"/>
          <cell r="E7259"/>
          <cell r="F7259"/>
          <cell r="G7259"/>
          <cell r="H7259"/>
          <cell r="I7259"/>
          <cell r="J7259"/>
          <cell r="K7259"/>
          <cell r="L7259"/>
          <cell r="M7259"/>
          <cell r="N7259"/>
          <cell r="O7259"/>
          <cell r="P7259"/>
          <cell r="Q7259"/>
          <cell r="R7259"/>
          <cell r="S7259"/>
          <cell r="T7259"/>
          <cell r="U7259"/>
          <cell r="V7259"/>
          <cell r="W7259"/>
          <cell r="X7259"/>
          <cell r="Y7259" t="str">
            <v xml:space="preserve"> </v>
          </cell>
        </row>
        <row r="7260">
          <cell r="C7260"/>
          <cell r="D7260"/>
          <cell r="E7260"/>
          <cell r="F7260"/>
          <cell r="G7260"/>
          <cell r="H7260"/>
          <cell r="I7260"/>
          <cell r="J7260"/>
          <cell r="K7260"/>
          <cell r="L7260"/>
          <cell r="M7260"/>
          <cell r="N7260"/>
          <cell r="O7260"/>
          <cell r="P7260"/>
          <cell r="Q7260"/>
          <cell r="R7260"/>
          <cell r="S7260"/>
          <cell r="T7260"/>
          <cell r="U7260"/>
          <cell r="V7260"/>
          <cell r="W7260"/>
          <cell r="X7260"/>
          <cell r="Y7260" t="str">
            <v xml:space="preserve"> </v>
          </cell>
        </row>
        <row r="7261">
          <cell r="C7261"/>
          <cell r="D7261"/>
          <cell r="E7261"/>
          <cell r="F7261"/>
          <cell r="G7261"/>
          <cell r="H7261"/>
          <cell r="I7261"/>
          <cell r="J7261"/>
          <cell r="K7261"/>
          <cell r="L7261"/>
          <cell r="M7261"/>
          <cell r="N7261"/>
          <cell r="O7261"/>
          <cell r="P7261"/>
          <cell r="Q7261"/>
          <cell r="R7261"/>
          <cell r="S7261"/>
          <cell r="T7261"/>
          <cell r="U7261"/>
          <cell r="V7261"/>
          <cell r="W7261"/>
          <cell r="X7261"/>
          <cell r="Y7261" t="str">
            <v xml:space="preserve"> </v>
          </cell>
        </row>
        <row r="7262">
          <cell r="C7262"/>
          <cell r="D7262"/>
          <cell r="E7262"/>
          <cell r="F7262"/>
          <cell r="G7262"/>
          <cell r="H7262"/>
          <cell r="I7262"/>
          <cell r="J7262"/>
          <cell r="K7262"/>
          <cell r="L7262"/>
          <cell r="M7262"/>
          <cell r="N7262"/>
          <cell r="O7262"/>
          <cell r="P7262"/>
          <cell r="Q7262"/>
          <cell r="R7262"/>
          <cell r="S7262"/>
          <cell r="T7262"/>
          <cell r="U7262"/>
          <cell r="V7262"/>
          <cell r="W7262"/>
          <cell r="X7262"/>
          <cell r="Y7262" t="str">
            <v xml:space="preserve"> </v>
          </cell>
        </row>
        <row r="7263">
          <cell r="C7263"/>
          <cell r="D7263"/>
          <cell r="E7263"/>
          <cell r="F7263"/>
          <cell r="G7263"/>
          <cell r="H7263"/>
          <cell r="I7263"/>
          <cell r="J7263"/>
          <cell r="K7263"/>
          <cell r="L7263"/>
          <cell r="M7263"/>
          <cell r="N7263"/>
          <cell r="O7263"/>
          <cell r="P7263"/>
          <cell r="Q7263"/>
          <cell r="R7263"/>
          <cell r="S7263"/>
          <cell r="T7263"/>
          <cell r="U7263"/>
          <cell r="V7263"/>
          <cell r="W7263"/>
          <cell r="X7263"/>
          <cell r="Y7263" t="str">
            <v xml:space="preserve"> </v>
          </cell>
        </row>
        <row r="7264">
          <cell r="C7264"/>
          <cell r="D7264"/>
          <cell r="E7264"/>
          <cell r="F7264"/>
          <cell r="G7264"/>
          <cell r="H7264"/>
          <cell r="I7264"/>
          <cell r="J7264"/>
          <cell r="K7264"/>
          <cell r="L7264"/>
          <cell r="M7264"/>
          <cell r="N7264"/>
          <cell r="O7264"/>
          <cell r="P7264"/>
          <cell r="Q7264"/>
          <cell r="R7264"/>
          <cell r="S7264"/>
          <cell r="T7264"/>
          <cell r="U7264"/>
          <cell r="V7264"/>
          <cell r="W7264"/>
          <cell r="X7264"/>
          <cell r="Y7264" t="str">
            <v xml:space="preserve"> </v>
          </cell>
        </row>
        <row r="7265">
          <cell r="C7265"/>
          <cell r="D7265"/>
          <cell r="E7265"/>
          <cell r="F7265"/>
          <cell r="G7265"/>
          <cell r="H7265"/>
          <cell r="I7265"/>
          <cell r="J7265"/>
          <cell r="K7265"/>
          <cell r="L7265"/>
          <cell r="M7265"/>
          <cell r="N7265"/>
          <cell r="O7265"/>
          <cell r="P7265"/>
          <cell r="Q7265"/>
          <cell r="R7265"/>
          <cell r="S7265"/>
          <cell r="T7265"/>
          <cell r="U7265"/>
          <cell r="V7265"/>
          <cell r="W7265"/>
          <cell r="X7265"/>
          <cell r="Y7265" t="str">
            <v xml:space="preserve"> </v>
          </cell>
        </row>
        <row r="7266">
          <cell r="C7266"/>
          <cell r="D7266"/>
          <cell r="E7266"/>
          <cell r="F7266"/>
          <cell r="G7266"/>
          <cell r="H7266"/>
          <cell r="I7266"/>
          <cell r="J7266"/>
          <cell r="K7266"/>
          <cell r="L7266"/>
          <cell r="M7266"/>
          <cell r="N7266"/>
          <cell r="O7266"/>
          <cell r="P7266"/>
          <cell r="Q7266"/>
          <cell r="R7266"/>
          <cell r="S7266"/>
          <cell r="T7266"/>
          <cell r="U7266"/>
          <cell r="V7266"/>
          <cell r="W7266"/>
          <cell r="X7266"/>
          <cell r="Y7266" t="str">
            <v xml:space="preserve"> </v>
          </cell>
        </row>
        <row r="7267">
          <cell r="C7267"/>
          <cell r="D7267"/>
          <cell r="E7267"/>
          <cell r="F7267"/>
          <cell r="G7267"/>
          <cell r="H7267"/>
          <cell r="I7267"/>
          <cell r="J7267"/>
          <cell r="K7267"/>
          <cell r="L7267"/>
          <cell r="M7267"/>
          <cell r="N7267"/>
          <cell r="O7267"/>
          <cell r="P7267"/>
          <cell r="Q7267"/>
          <cell r="R7267"/>
          <cell r="S7267"/>
          <cell r="T7267"/>
          <cell r="U7267"/>
          <cell r="V7267"/>
          <cell r="W7267"/>
          <cell r="X7267"/>
          <cell r="Y7267" t="str">
            <v xml:space="preserve"> </v>
          </cell>
        </row>
        <row r="7268">
          <cell r="C7268"/>
          <cell r="D7268"/>
          <cell r="E7268"/>
          <cell r="F7268"/>
          <cell r="G7268"/>
          <cell r="H7268"/>
          <cell r="I7268"/>
          <cell r="J7268"/>
          <cell r="K7268"/>
          <cell r="L7268"/>
          <cell r="M7268"/>
          <cell r="N7268"/>
          <cell r="O7268"/>
          <cell r="P7268"/>
          <cell r="Q7268"/>
          <cell r="R7268"/>
          <cell r="S7268"/>
          <cell r="T7268"/>
          <cell r="U7268"/>
          <cell r="V7268"/>
          <cell r="W7268"/>
          <cell r="X7268"/>
          <cell r="Y7268" t="str">
            <v xml:space="preserve"> </v>
          </cell>
        </row>
        <row r="7269">
          <cell r="C7269"/>
          <cell r="D7269"/>
          <cell r="E7269"/>
          <cell r="F7269"/>
          <cell r="G7269"/>
          <cell r="H7269"/>
          <cell r="I7269"/>
          <cell r="J7269"/>
          <cell r="K7269"/>
          <cell r="L7269"/>
          <cell r="M7269"/>
          <cell r="N7269"/>
          <cell r="O7269"/>
          <cell r="P7269"/>
          <cell r="Q7269"/>
          <cell r="R7269"/>
          <cell r="S7269"/>
          <cell r="T7269"/>
          <cell r="U7269"/>
          <cell r="V7269"/>
          <cell r="W7269"/>
          <cell r="X7269"/>
          <cell r="Y7269" t="str">
            <v xml:space="preserve"> </v>
          </cell>
        </row>
        <row r="7270">
          <cell r="C7270"/>
          <cell r="D7270"/>
          <cell r="E7270"/>
          <cell r="F7270"/>
          <cell r="G7270"/>
          <cell r="H7270"/>
          <cell r="I7270"/>
          <cell r="J7270"/>
          <cell r="K7270"/>
          <cell r="L7270"/>
          <cell r="M7270"/>
          <cell r="N7270"/>
          <cell r="O7270"/>
          <cell r="P7270"/>
          <cell r="Q7270"/>
          <cell r="R7270"/>
          <cell r="S7270"/>
          <cell r="T7270"/>
          <cell r="U7270"/>
          <cell r="V7270"/>
          <cell r="W7270"/>
          <cell r="X7270"/>
          <cell r="Y7270" t="str">
            <v xml:space="preserve"> </v>
          </cell>
        </row>
        <row r="7271">
          <cell r="C7271"/>
          <cell r="D7271"/>
          <cell r="E7271"/>
          <cell r="F7271"/>
          <cell r="G7271"/>
          <cell r="H7271"/>
          <cell r="I7271"/>
          <cell r="J7271"/>
          <cell r="K7271"/>
          <cell r="L7271"/>
          <cell r="M7271"/>
          <cell r="N7271"/>
          <cell r="O7271"/>
          <cell r="P7271"/>
          <cell r="Q7271"/>
          <cell r="R7271"/>
          <cell r="S7271"/>
          <cell r="T7271"/>
          <cell r="U7271"/>
          <cell r="V7271"/>
          <cell r="W7271"/>
          <cell r="X7271"/>
          <cell r="Y7271" t="str">
            <v xml:space="preserve"> </v>
          </cell>
        </row>
        <row r="7272">
          <cell r="C7272"/>
          <cell r="D7272"/>
          <cell r="E7272"/>
          <cell r="F7272"/>
          <cell r="G7272"/>
          <cell r="H7272"/>
          <cell r="I7272"/>
          <cell r="J7272"/>
          <cell r="K7272"/>
          <cell r="L7272"/>
          <cell r="M7272"/>
          <cell r="N7272"/>
          <cell r="O7272"/>
          <cell r="P7272"/>
          <cell r="Q7272"/>
          <cell r="R7272"/>
          <cell r="S7272"/>
          <cell r="T7272"/>
          <cell r="U7272"/>
          <cell r="V7272"/>
          <cell r="W7272"/>
          <cell r="X7272"/>
          <cell r="Y7272" t="str">
            <v xml:space="preserve"> </v>
          </cell>
        </row>
        <row r="7273">
          <cell r="C7273"/>
          <cell r="D7273"/>
          <cell r="E7273"/>
          <cell r="F7273"/>
          <cell r="G7273"/>
          <cell r="H7273"/>
          <cell r="I7273"/>
          <cell r="J7273"/>
          <cell r="K7273"/>
          <cell r="L7273"/>
          <cell r="M7273"/>
          <cell r="N7273"/>
          <cell r="O7273"/>
          <cell r="P7273"/>
          <cell r="Q7273"/>
          <cell r="R7273"/>
          <cell r="S7273"/>
          <cell r="T7273"/>
          <cell r="U7273"/>
          <cell r="V7273"/>
          <cell r="W7273"/>
          <cell r="X7273"/>
          <cell r="Y7273" t="str">
            <v xml:space="preserve"> </v>
          </cell>
        </row>
        <row r="7274">
          <cell r="C7274"/>
          <cell r="D7274"/>
          <cell r="E7274"/>
          <cell r="F7274"/>
          <cell r="G7274"/>
          <cell r="H7274"/>
          <cell r="I7274"/>
          <cell r="J7274"/>
          <cell r="K7274"/>
          <cell r="L7274"/>
          <cell r="M7274"/>
          <cell r="N7274"/>
          <cell r="O7274"/>
          <cell r="P7274"/>
          <cell r="Q7274"/>
          <cell r="R7274"/>
          <cell r="S7274"/>
          <cell r="T7274"/>
          <cell r="U7274"/>
          <cell r="V7274"/>
          <cell r="W7274"/>
          <cell r="X7274"/>
          <cell r="Y7274" t="str">
            <v xml:space="preserve"> </v>
          </cell>
        </row>
        <row r="7275">
          <cell r="C7275"/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O7275"/>
          <cell r="P7275"/>
          <cell r="Q7275"/>
          <cell r="R7275"/>
          <cell r="S7275"/>
          <cell r="T7275"/>
          <cell r="U7275"/>
          <cell r="V7275"/>
          <cell r="W7275"/>
          <cell r="X7275"/>
          <cell r="Y7275" t="str">
            <v xml:space="preserve"> </v>
          </cell>
        </row>
        <row r="7276">
          <cell r="C7276"/>
          <cell r="D7276"/>
          <cell r="E7276"/>
          <cell r="F7276"/>
          <cell r="G7276"/>
          <cell r="H7276"/>
          <cell r="I7276"/>
          <cell r="J7276"/>
          <cell r="K7276"/>
          <cell r="L7276"/>
          <cell r="M7276"/>
          <cell r="N7276"/>
          <cell r="O7276"/>
          <cell r="P7276"/>
          <cell r="Q7276"/>
          <cell r="R7276"/>
          <cell r="S7276"/>
          <cell r="T7276"/>
          <cell r="U7276"/>
          <cell r="V7276"/>
          <cell r="W7276"/>
          <cell r="X7276"/>
          <cell r="Y7276" t="str">
            <v xml:space="preserve"> </v>
          </cell>
        </row>
        <row r="7277">
          <cell r="C7277"/>
          <cell r="D7277"/>
          <cell r="E7277"/>
          <cell r="F7277"/>
          <cell r="G7277"/>
          <cell r="H7277"/>
          <cell r="I7277"/>
          <cell r="J7277"/>
          <cell r="K7277"/>
          <cell r="L7277"/>
          <cell r="M7277"/>
          <cell r="N7277"/>
          <cell r="O7277"/>
          <cell r="P7277"/>
          <cell r="Q7277"/>
          <cell r="R7277"/>
          <cell r="S7277"/>
          <cell r="T7277"/>
          <cell r="U7277"/>
          <cell r="V7277"/>
          <cell r="W7277"/>
          <cell r="X7277"/>
          <cell r="Y7277" t="str">
            <v xml:space="preserve"> </v>
          </cell>
        </row>
        <row r="7278">
          <cell r="C7278"/>
          <cell r="D7278"/>
          <cell r="E7278"/>
          <cell r="F7278"/>
          <cell r="G7278"/>
          <cell r="H7278"/>
          <cell r="I7278"/>
          <cell r="J7278"/>
          <cell r="K7278"/>
          <cell r="L7278"/>
          <cell r="M7278"/>
          <cell r="N7278"/>
          <cell r="O7278"/>
          <cell r="P7278"/>
          <cell r="Q7278"/>
          <cell r="R7278"/>
          <cell r="S7278"/>
          <cell r="T7278"/>
          <cell r="U7278"/>
          <cell r="V7278"/>
          <cell r="W7278"/>
          <cell r="X7278"/>
          <cell r="Y7278" t="str">
            <v xml:space="preserve"> </v>
          </cell>
        </row>
        <row r="7279">
          <cell r="C7279"/>
          <cell r="D7279"/>
          <cell r="E7279"/>
          <cell r="F7279"/>
          <cell r="G7279"/>
          <cell r="H7279"/>
          <cell r="I7279"/>
          <cell r="J7279"/>
          <cell r="K7279"/>
          <cell r="L7279"/>
          <cell r="M7279"/>
          <cell r="N7279"/>
          <cell r="O7279"/>
          <cell r="P7279"/>
          <cell r="Q7279"/>
          <cell r="R7279"/>
          <cell r="S7279"/>
          <cell r="T7279"/>
          <cell r="U7279"/>
          <cell r="V7279"/>
          <cell r="W7279"/>
          <cell r="X7279"/>
          <cell r="Y7279" t="str">
            <v xml:space="preserve"> </v>
          </cell>
        </row>
        <row r="7280">
          <cell r="C7280"/>
          <cell r="D7280"/>
          <cell r="E7280"/>
          <cell r="F7280"/>
          <cell r="G7280"/>
          <cell r="H7280"/>
          <cell r="I7280"/>
          <cell r="J7280"/>
          <cell r="K7280"/>
          <cell r="L7280"/>
          <cell r="M7280"/>
          <cell r="N7280"/>
          <cell r="O7280"/>
          <cell r="P7280"/>
          <cell r="Q7280"/>
          <cell r="R7280"/>
          <cell r="S7280"/>
          <cell r="T7280"/>
          <cell r="U7280"/>
          <cell r="V7280"/>
          <cell r="W7280"/>
          <cell r="X7280"/>
          <cell r="Y7280" t="str">
            <v xml:space="preserve"> </v>
          </cell>
        </row>
        <row r="7281">
          <cell r="C7281"/>
          <cell r="D7281"/>
          <cell r="E7281"/>
          <cell r="F7281"/>
          <cell r="G7281"/>
          <cell r="H7281"/>
          <cell r="I7281"/>
          <cell r="J7281"/>
          <cell r="K7281"/>
          <cell r="L7281"/>
          <cell r="M7281"/>
          <cell r="N7281"/>
          <cell r="O7281"/>
          <cell r="P7281"/>
          <cell r="Q7281"/>
          <cell r="R7281"/>
          <cell r="S7281"/>
          <cell r="T7281"/>
          <cell r="U7281"/>
          <cell r="V7281"/>
          <cell r="W7281"/>
          <cell r="X7281"/>
          <cell r="Y7281" t="str">
            <v xml:space="preserve"> </v>
          </cell>
        </row>
        <row r="7282">
          <cell r="C7282"/>
          <cell r="D7282"/>
          <cell r="E7282"/>
          <cell r="F7282"/>
          <cell r="G7282"/>
          <cell r="H7282"/>
          <cell r="I7282"/>
          <cell r="J7282"/>
          <cell r="K7282"/>
          <cell r="L7282"/>
          <cell r="M7282"/>
          <cell r="N7282"/>
          <cell r="O7282"/>
          <cell r="P7282"/>
          <cell r="Q7282"/>
          <cell r="R7282"/>
          <cell r="S7282"/>
          <cell r="T7282"/>
          <cell r="U7282"/>
          <cell r="V7282"/>
          <cell r="W7282"/>
          <cell r="X7282"/>
          <cell r="Y7282" t="str">
            <v xml:space="preserve"> </v>
          </cell>
        </row>
        <row r="7283">
          <cell r="C7283"/>
          <cell r="D7283"/>
          <cell r="E7283"/>
          <cell r="F7283"/>
          <cell r="G7283"/>
          <cell r="H7283"/>
          <cell r="I7283"/>
          <cell r="J7283"/>
          <cell r="K7283"/>
          <cell r="L7283"/>
          <cell r="M7283"/>
          <cell r="N7283"/>
          <cell r="O7283"/>
          <cell r="P7283"/>
          <cell r="Q7283"/>
          <cell r="R7283"/>
          <cell r="S7283"/>
          <cell r="T7283"/>
          <cell r="U7283"/>
          <cell r="V7283"/>
          <cell r="W7283"/>
          <cell r="X7283"/>
          <cell r="Y7283" t="str">
            <v xml:space="preserve"> </v>
          </cell>
        </row>
        <row r="7284">
          <cell r="C7284"/>
          <cell r="D7284"/>
          <cell r="E7284"/>
          <cell r="F7284"/>
          <cell r="G7284"/>
          <cell r="H7284"/>
          <cell r="I7284"/>
          <cell r="J7284"/>
          <cell r="K7284"/>
          <cell r="L7284"/>
          <cell r="M7284"/>
          <cell r="N7284"/>
          <cell r="O7284"/>
          <cell r="P7284"/>
          <cell r="Q7284"/>
          <cell r="R7284"/>
          <cell r="S7284"/>
          <cell r="T7284"/>
          <cell r="U7284"/>
          <cell r="V7284"/>
          <cell r="W7284"/>
          <cell r="X7284"/>
          <cell r="Y7284" t="str">
            <v xml:space="preserve"> </v>
          </cell>
        </row>
        <row r="7285">
          <cell r="C7285"/>
          <cell r="D7285"/>
          <cell r="E7285"/>
          <cell r="F7285"/>
          <cell r="G7285"/>
          <cell r="H7285"/>
          <cell r="I7285"/>
          <cell r="J7285"/>
          <cell r="K7285"/>
          <cell r="L7285"/>
          <cell r="M7285"/>
          <cell r="N7285"/>
          <cell r="O7285"/>
          <cell r="P7285"/>
          <cell r="Q7285"/>
          <cell r="R7285"/>
          <cell r="S7285"/>
          <cell r="T7285"/>
          <cell r="U7285"/>
          <cell r="V7285"/>
          <cell r="W7285"/>
          <cell r="X7285"/>
          <cell r="Y7285" t="str">
            <v xml:space="preserve"> </v>
          </cell>
        </row>
        <row r="7286">
          <cell r="C7286"/>
          <cell r="D7286"/>
          <cell r="E7286"/>
          <cell r="F7286"/>
          <cell r="G7286"/>
          <cell r="H7286"/>
          <cell r="I7286"/>
          <cell r="J7286"/>
          <cell r="K7286"/>
          <cell r="L7286"/>
          <cell r="M7286"/>
          <cell r="N7286"/>
          <cell r="O7286"/>
          <cell r="P7286"/>
          <cell r="Q7286"/>
          <cell r="R7286"/>
          <cell r="S7286"/>
          <cell r="T7286"/>
          <cell r="U7286"/>
          <cell r="V7286"/>
          <cell r="W7286"/>
          <cell r="X7286"/>
          <cell r="Y7286" t="str">
            <v xml:space="preserve"> </v>
          </cell>
        </row>
        <row r="7287">
          <cell r="C7287"/>
          <cell r="D7287"/>
          <cell r="E7287"/>
          <cell r="F7287"/>
          <cell r="G7287"/>
          <cell r="H7287"/>
          <cell r="I7287"/>
          <cell r="J7287"/>
          <cell r="K7287"/>
          <cell r="L7287"/>
          <cell r="M7287"/>
          <cell r="N7287"/>
          <cell r="O7287"/>
          <cell r="P7287"/>
          <cell r="Q7287"/>
          <cell r="R7287"/>
          <cell r="S7287"/>
          <cell r="T7287"/>
          <cell r="U7287"/>
          <cell r="V7287"/>
          <cell r="W7287"/>
          <cell r="X7287"/>
          <cell r="Y7287" t="str">
            <v xml:space="preserve"> </v>
          </cell>
        </row>
        <row r="7288">
          <cell r="C7288"/>
          <cell r="D7288"/>
          <cell r="E7288"/>
          <cell r="F7288"/>
          <cell r="G7288"/>
          <cell r="H7288"/>
          <cell r="I7288"/>
          <cell r="J7288"/>
          <cell r="K7288"/>
          <cell r="L7288"/>
          <cell r="M7288"/>
          <cell r="N7288"/>
          <cell r="O7288"/>
          <cell r="P7288"/>
          <cell r="Q7288"/>
          <cell r="R7288"/>
          <cell r="S7288"/>
          <cell r="T7288"/>
          <cell r="U7288"/>
          <cell r="V7288"/>
          <cell r="W7288"/>
          <cell r="X7288"/>
          <cell r="Y7288" t="str">
            <v xml:space="preserve"> </v>
          </cell>
        </row>
        <row r="7289">
          <cell r="C7289"/>
          <cell r="D7289"/>
          <cell r="E7289"/>
          <cell r="F7289"/>
          <cell r="G7289"/>
          <cell r="H7289"/>
          <cell r="I7289"/>
          <cell r="J7289"/>
          <cell r="K7289"/>
          <cell r="L7289"/>
          <cell r="M7289"/>
          <cell r="N7289"/>
          <cell r="O7289"/>
          <cell r="P7289"/>
          <cell r="Q7289"/>
          <cell r="R7289"/>
          <cell r="S7289"/>
          <cell r="T7289"/>
          <cell r="U7289"/>
          <cell r="V7289"/>
          <cell r="W7289"/>
          <cell r="X7289"/>
          <cell r="Y7289" t="str">
            <v xml:space="preserve"> </v>
          </cell>
        </row>
        <row r="7290">
          <cell r="C7290"/>
          <cell r="D7290"/>
          <cell r="E7290"/>
          <cell r="F7290"/>
          <cell r="G7290"/>
          <cell r="H7290"/>
          <cell r="I7290"/>
          <cell r="J7290"/>
          <cell r="K7290"/>
          <cell r="L7290"/>
          <cell r="M7290"/>
          <cell r="N7290"/>
          <cell r="O7290"/>
          <cell r="P7290"/>
          <cell r="Q7290"/>
          <cell r="R7290"/>
          <cell r="S7290"/>
          <cell r="T7290"/>
          <cell r="U7290"/>
          <cell r="V7290"/>
          <cell r="W7290"/>
          <cell r="X7290"/>
          <cell r="Y7290" t="str">
            <v xml:space="preserve"> </v>
          </cell>
        </row>
        <row r="7291">
          <cell r="C7291"/>
          <cell r="D7291"/>
          <cell r="E7291"/>
          <cell r="F7291"/>
          <cell r="G7291"/>
          <cell r="H7291"/>
          <cell r="I7291"/>
          <cell r="J7291"/>
          <cell r="K7291"/>
          <cell r="L7291"/>
          <cell r="M7291"/>
          <cell r="N7291"/>
          <cell r="O7291"/>
          <cell r="P7291"/>
          <cell r="Q7291"/>
          <cell r="R7291"/>
          <cell r="S7291"/>
          <cell r="T7291"/>
          <cell r="U7291"/>
          <cell r="V7291"/>
          <cell r="W7291"/>
          <cell r="X7291"/>
          <cell r="Y7291" t="str">
            <v xml:space="preserve"> </v>
          </cell>
        </row>
        <row r="7292">
          <cell r="C7292"/>
          <cell r="D7292"/>
          <cell r="E7292"/>
          <cell r="F7292"/>
          <cell r="G7292"/>
          <cell r="H7292"/>
          <cell r="I7292"/>
          <cell r="J7292"/>
          <cell r="K7292"/>
          <cell r="L7292"/>
          <cell r="M7292"/>
          <cell r="N7292"/>
          <cell r="O7292"/>
          <cell r="P7292"/>
          <cell r="Q7292"/>
          <cell r="R7292"/>
          <cell r="S7292"/>
          <cell r="T7292"/>
          <cell r="U7292"/>
          <cell r="V7292"/>
          <cell r="W7292"/>
          <cell r="X7292"/>
          <cell r="Y7292" t="str">
            <v xml:space="preserve"> </v>
          </cell>
        </row>
        <row r="7293">
          <cell r="C7293"/>
          <cell r="D7293"/>
          <cell r="E7293"/>
          <cell r="F7293"/>
          <cell r="G7293"/>
          <cell r="H7293"/>
          <cell r="I7293"/>
          <cell r="J7293"/>
          <cell r="K7293"/>
          <cell r="L7293"/>
          <cell r="M7293"/>
          <cell r="N7293"/>
          <cell r="O7293"/>
          <cell r="P7293"/>
          <cell r="Q7293"/>
          <cell r="R7293"/>
          <cell r="S7293"/>
          <cell r="T7293"/>
          <cell r="U7293"/>
          <cell r="V7293"/>
          <cell r="W7293"/>
          <cell r="X7293"/>
          <cell r="Y7293" t="str">
            <v xml:space="preserve"> </v>
          </cell>
        </row>
        <row r="7294">
          <cell r="C7294"/>
          <cell r="D7294"/>
          <cell r="E7294"/>
          <cell r="F7294"/>
          <cell r="G7294"/>
          <cell r="H7294"/>
          <cell r="I7294"/>
          <cell r="J7294"/>
          <cell r="K7294"/>
          <cell r="L7294"/>
          <cell r="M7294"/>
          <cell r="N7294"/>
          <cell r="O7294"/>
          <cell r="P7294"/>
          <cell r="Q7294"/>
          <cell r="R7294"/>
          <cell r="S7294"/>
          <cell r="T7294"/>
          <cell r="U7294"/>
          <cell r="V7294"/>
          <cell r="W7294"/>
          <cell r="X7294"/>
          <cell r="Y7294" t="str">
            <v xml:space="preserve"> </v>
          </cell>
        </row>
        <row r="7295">
          <cell r="C7295"/>
          <cell r="D7295"/>
          <cell r="E7295"/>
          <cell r="F7295"/>
          <cell r="G7295"/>
          <cell r="H7295"/>
          <cell r="I7295"/>
          <cell r="J7295"/>
          <cell r="K7295"/>
          <cell r="L7295"/>
          <cell r="M7295"/>
          <cell r="N7295"/>
          <cell r="O7295"/>
          <cell r="P7295"/>
          <cell r="Q7295"/>
          <cell r="R7295"/>
          <cell r="S7295"/>
          <cell r="T7295"/>
          <cell r="U7295"/>
          <cell r="V7295"/>
          <cell r="W7295"/>
          <cell r="X7295"/>
          <cell r="Y7295" t="str">
            <v xml:space="preserve"> </v>
          </cell>
        </row>
        <row r="7296">
          <cell r="C7296"/>
          <cell r="D7296"/>
          <cell r="E7296"/>
          <cell r="F7296"/>
          <cell r="G7296"/>
          <cell r="H7296"/>
          <cell r="I7296"/>
          <cell r="J7296"/>
          <cell r="K7296"/>
          <cell r="L7296"/>
          <cell r="M7296"/>
          <cell r="N7296"/>
          <cell r="O7296"/>
          <cell r="P7296"/>
          <cell r="Q7296"/>
          <cell r="R7296"/>
          <cell r="S7296"/>
          <cell r="T7296"/>
          <cell r="U7296"/>
          <cell r="V7296"/>
          <cell r="W7296"/>
          <cell r="X7296"/>
          <cell r="Y7296" t="str">
            <v xml:space="preserve"> </v>
          </cell>
        </row>
        <row r="7297">
          <cell r="C7297"/>
          <cell r="D7297"/>
          <cell r="E7297"/>
          <cell r="F7297"/>
          <cell r="G7297"/>
          <cell r="H7297"/>
          <cell r="I7297"/>
          <cell r="J7297"/>
          <cell r="K7297"/>
          <cell r="L7297"/>
          <cell r="M7297"/>
          <cell r="N7297"/>
          <cell r="O7297"/>
          <cell r="P7297"/>
          <cell r="Q7297"/>
          <cell r="R7297"/>
          <cell r="S7297"/>
          <cell r="T7297"/>
          <cell r="U7297"/>
          <cell r="V7297"/>
          <cell r="W7297"/>
          <cell r="X7297"/>
          <cell r="Y7297" t="str">
            <v xml:space="preserve"> </v>
          </cell>
        </row>
        <row r="7298">
          <cell r="C7298"/>
          <cell r="D7298"/>
          <cell r="E7298"/>
          <cell r="F7298"/>
          <cell r="G7298"/>
          <cell r="H7298"/>
          <cell r="I7298"/>
          <cell r="J7298"/>
          <cell r="K7298"/>
          <cell r="L7298"/>
          <cell r="M7298"/>
          <cell r="N7298"/>
          <cell r="O7298"/>
          <cell r="P7298"/>
          <cell r="Q7298"/>
          <cell r="R7298"/>
          <cell r="S7298"/>
          <cell r="T7298"/>
          <cell r="U7298"/>
          <cell r="V7298"/>
          <cell r="W7298"/>
          <cell r="X7298"/>
          <cell r="Y7298" t="str">
            <v xml:space="preserve"> </v>
          </cell>
        </row>
        <row r="7299">
          <cell r="C7299"/>
          <cell r="D7299"/>
          <cell r="E7299"/>
          <cell r="F7299"/>
          <cell r="G7299"/>
          <cell r="H7299"/>
          <cell r="I7299"/>
          <cell r="J7299"/>
          <cell r="K7299"/>
          <cell r="L7299"/>
          <cell r="M7299"/>
          <cell r="N7299"/>
          <cell r="O7299"/>
          <cell r="P7299"/>
          <cell r="Q7299"/>
          <cell r="R7299"/>
          <cell r="S7299"/>
          <cell r="T7299"/>
          <cell r="U7299"/>
          <cell r="V7299"/>
          <cell r="W7299"/>
          <cell r="X7299"/>
          <cell r="Y7299" t="str">
            <v xml:space="preserve"> </v>
          </cell>
        </row>
        <row r="7300">
          <cell r="C7300"/>
          <cell r="D7300"/>
          <cell r="E7300"/>
          <cell r="F7300"/>
          <cell r="G7300"/>
          <cell r="H7300"/>
          <cell r="I7300"/>
          <cell r="J7300"/>
          <cell r="K7300"/>
          <cell r="L7300"/>
          <cell r="M7300"/>
          <cell r="N7300"/>
          <cell r="O7300"/>
          <cell r="P7300"/>
          <cell r="Q7300"/>
          <cell r="R7300"/>
          <cell r="S7300"/>
          <cell r="T7300"/>
          <cell r="U7300"/>
          <cell r="V7300"/>
          <cell r="W7300"/>
          <cell r="X7300"/>
          <cell r="Y7300" t="str">
            <v xml:space="preserve"> </v>
          </cell>
        </row>
        <row r="7301">
          <cell r="C7301"/>
          <cell r="D7301"/>
          <cell r="E7301"/>
          <cell r="F7301"/>
          <cell r="G7301"/>
          <cell r="H7301"/>
          <cell r="I7301"/>
          <cell r="J7301"/>
          <cell r="K7301"/>
          <cell r="L7301"/>
          <cell r="M7301"/>
          <cell r="N7301"/>
          <cell r="O7301"/>
          <cell r="P7301"/>
          <cell r="Q7301"/>
          <cell r="R7301"/>
          <cell r="S7301"/>
          <cell r="T7301"/>
          <cell r="U7301"/>
          <cell r="V7301"/>
          <cell r="W7301"/>
          <cell r="X7301"/>
          <cell r="Y7301" t="str">
            <v xml:space="preserve"> </v>
          </cell>
        </row>
        <row r="7302">
          <cell r="C7302"/>
          <cell r="D7302"/>
          <cell r="E7302"/>
          <cell r="F7302"/>
          <cell r="G7302"/>
          <cell r="H7302"/>
          <cell r="I7302"/>
          <cell r="J7302"/>
          <cell r="K7302"/>
          <cell r="L7302"/>
          <cell r="M7302"/>
          <cell r="N7302"/>
          <cell r="O7302"/>
          <cell r="P7302"/>
          <cell r="Q7302"/>
          <cell r="R7302"/>
          <cell r="S7302"/>
          <cell r="T7302"/>
          <cell r="U7302"/>
          <cell r="V7302"/>
          <cell r="W7302"/>
          <cell r="X7302"/>
          <cell r="Y7302" t="str">
            <v xml:space="preserve"> </v>
          </cell>
        </row>
        <row r="7303">
          <cell r="C7303"/>
          <cell r="D7303"/>
          <cell r="E7303"/>
          <cell r="F7303"/>
          <cell r="G7303"/>
          <cell r="H7303"/>
          <cell r="I7303"/>
          <cell r="J7303"/>
          <cell r="K7303"/>
          <cell r="L7303"/>
          <cell r="M7303"/>
          <cell r="N7303"/>
          <cell r="O7303"/>
          <cell r="P7303"/>
          <cell r="Q7303"/>
          <cell r="R7303"/>
          <cell r="S7303"/>
          <cell r="T7303"/>
          <cell r="U7303"/>
          <cell r="V7303"/>
          <cell r="W7303"/>
          <cell r="X7303"/>
          <cell r="Y7303" t="str">
            <v xml:space="preserve"> </v>
          </cell>
        </row>
        <row r="7304">
          <cell r="C7304"/>
          <cell r="D7304"/>
          <cell r="E7304"/>
          <cell r="F7304"/>
          <cell r="G7304"/>
          <cell r="H7304"/>
          <cell r="I7304"/>
          <cell r="J7304"/>
          <cell r="K7304"/>
          <cell r="L7304"/>
          <cell r="M7304"/>
          <cell r="N7304"/>
          <cell r="O7304"/>
          <cell r="P7304"/>
          <cell r="Q7304"/>
          <cell r="R7304"/>
          <cell r="S7304"/>
          <cell r="T7304"/>
          <cell r="U7304"/>
          <cell r="V7304"/>
          <cell r="W7304"/>
          <cell r="X7304"/>
          <cell r="Y7304" t="str">
            <v xml:space="preserve"> </v>
          </cell>
        </row>
        <row r="7305">
          <cell r="C7305"/>
          <cell r="D7305"/>
          <cell r="E7305"/>
          <cell r="F7305"/>
          <cell r="G7305"/>
          <cell r="H7305"/>
          <cell r="I7305"/>
          <cell r="J7305"/>
          <cell r="K7305"/>
          <cell r="L7305"/>
          <cell r="M7305"/>
          <cell r="N7305"/>
          <cell r="O7305"/>
          <cell r="P7305"/>
          <cell r="Q7305"/>
          <cell r="R7305"/>
          <cell r="S7305"/>
          <cell r="T7305"/>
          <cell r="U7305"/>
          <cell r="V7305"/>
          <cell r="W7305"/>
          <cell r="X7305"/>
          <cell r="Y7305" t="str">
            <v xml:space="preserve"> </v>
          </cell>
        </row>
        <row r="7306">
          <cell r="C7306"/>
          <cell r="D7306"/>
          <cell r="E7306"/>
          <cell r="F7306"/>
          <cell r="G7306"/>
          <cell r="H7306"/>
          <cell r="I7306"/>
          <cell r="J7306"/>
          <cell r="K7306"/>
          <cell r="L7306"/>
          <cell r="M7306"/>
          <cell r="N7306"/>
          <cell r="O7306"/>
          <cell r="P7306"/>
          <cell r="Q7306"/>
          <cell r="R7306"/>
          <cell r="S7306"/>
          <cell r="T7306"/>
          <cell r="U7306"/>
          <cell r="V7306"/>
          <cell r="W7306"/>
          <cell r="X7306"/>
          <cell r="Y7306" t="str">
            <v xml:space="preserve"> </v>
          </cell>
        </row>
        <row r="7307">
          <cell r="C7307"/>
          <cell r="D7307"/>
          <cell r="E7307"/>
          <cell r="F7307"/>
          <cell r="G7307"/>
          <cell r="H7307"/>
          <cell r="I7307"/>
          <cell r="J7307"/>
          <cell r="K7307"/>
          <cell r="L7307"/>
          <cell r="M7307"/>
          <cell r="N7307"/>
          <cell r="O7307"/>
          <cell r="P7307"/>
          <cell r="Q7307"/>
          <cell r="R7307"/>
          <cell r="S7307"/>
          <cell r="T7307"/>
          <cell r="U7307"/>
          <cell r="V7307"/>
          <cell r="W7307"/>
          <cell r="X7307"/>
          <cell r="Y7307" t="str">
            <v xml:space="preserve"> </v>
          </cell>
        </row>
        <row r="7308">
          <cell r="C7308"/>
          <cell r="D7308"/>
          <cell r="E7308"/>
          <cell r="F7308"/>
          <cell r="G7308"/>
          <cell r="H7308"/>
          <cell r="I7308"/>
          <cell r="J7308"/>
          <cell r="K7308"/>
          <cell r="L7308"/>
          <cell r="M7308"/>
          <cell r="N7308"/>
          <cell r="O7308"/>
          <cell r="P7308"/>
          <cell r="Q7308"/>
          <cell r="R7308"/>
          <cell r="S7308"/>
          <cell r="T7308"/>
          <cell r="U7308"/>
          <cell r="V7308"/>
          <cell r="W7308"/>
          <cell r="X7308"/>
          <cell r="Y7308" t="str">
            <v xml:space="preserve"> </v>
          </cell>
        </row>
        <row r="7309">
          <cell r="C7309"/>
          <cell r="D7309"/>
          <cell r="E7309"/>
          <cell r="F7309"/>
          <cell r="G7309"/>
          <cell r="H7309"/>
          <cell r="I7309"/>
          <cell r="J7309"/>
          <cell r="K7309"/>
          <cell r="L7309"/>
          <cell r="M7309"/>
          <cell r="N7309"/>
          <cell r="O7309"/>
          <cell r="P7309"/>
          <cell r="Q7309"/>
          <cell r="R7309"/>
          <cell r="S7309"/>
          <cell r="T7309"/>
          <cell r="U7309"/>
          <cell r="V7309"/>
          <cell r="W7309"/>
          <cell r="X7309"/>
          <cell r="Y7309" t="str">
            <v xml:space="preserve"> </v>
          </cell>
        </row>
        <row r="7310">
          <cell r="C7310"/>
          <cell r="D7310"/>
          <cell r="E7310"/>
          <cell r="F7310"/>
          <cell r="G7310"/>
          <cell r="H7310"/>
          <cell r="I7310"/>
          <cell r="J7310"/>
          <cell r="K7310"/>
          <cell r="L7310"/>
          <cell r="M7310"/>
          <cell r="N7310"/>
          <cell r="O7310"/>
          <cell r="P7310"/>
          <cell r="Q7310"/>
          <cell r="R7310"/>
          <cell r="S7310"/>
          <cell r="T7310"/>
          <cell r="U7310"/>
          <cell r="V7310"/>
          <cell r="W7310"/>
          <cell r="X7310"/>
          <cell r="Y7310" t="str">
            <v xml:space="preserve"> </v>
          </cell>
        </row>
        <row r="7311">
          <cell r="C7311"/>
          <cell r="D7311"/>
          <cell r="E7311"/>
          <cell r="F7311"/>
          <cell r="G7311"/>
          <cell r="H7311"/>
          <cell r="I7311"/>
          <cell r="J7311"/>
          <cell r="K7311"/>
          <cell r="L7311"/>
          <cell r="M7311"/>
          <cell r="N7311"/>
          <cell r="O7311"/>
          <cell r="P7311"/>
          <cell r="Q7311"/>
          <cell r="R7311"/>
          <cell r="S7311"/>
          <cell r="T7311"/>
          <cell r="U7311"/>
          <cell r="V7311"/>
          <cell r="W7311"/>
          <cell r="X7311"/>
          <cell r="Y7311" t="str">
            <v xml:space="preserve"> </v>
          </cell>
        </row>
        <row r="7312">
          <cell r="C7312"/>
          <cell r="D7312"/>
          <cell r="E7312"/>
          <cell r="F7312"/>
          <cell r="G7312"/>
          <cell r="H7312"/>
          <cell r="I7312"/>
          <cell r="J7312"/>
          <cell r="K7312"/>
          <cell r="L7312"/>
          <cell r="M7312"/>
          <cell r="N7312"/>
          <cell r="O7312"/>
          <cell r="P7312"/>
          <cell r="Q7312"/>
          <cell r="R7312"/>
          <cell r="S7312"/>
          <cell r="T7312"/>
          <cell r="U7312"/>
          <cell r="V7312"/>
          <cell r="W7312"/>
          <cell r="X7312"/>
          <cell r="Y7312" t="str">
            <v xml:space="preserve"> </v>
          </cell>
        </row>
        <row r="7313">
          <cell r="C7313"/>
          <cell r="D7313"/>
          <cell r="E7313"/>
          <cell r="F7313"/>
          <cell r="G7313"/>
          <cell r="H7313"/>
          <cell r="I7313"/>
          <cell r="J7313"/>
          <cell r="K7313"/>
          <cell r="L7313"/>
          <cell r="M7313"/>
          <cell r="N7313"/>
          <cell r="O7313"/>
          <cell r="P7313"/>
          <cell r="Q7313"/>
          <cell r="R7313"/>
          <cell r="S7313"/>
          <cell r="T7313"/>
          <cell r="U7313"/>
          <cell r="V7313"/>
          <cell r="W7313"/>
          <cell r="X7313"/>
          <cell r="Y7313" t="str">
            <v xml:space="preserve"> </v>
          </cell>
        </row>
        <row r="7314">
          <cell r="C7314"/>
          <cell r="D7314"/>
          <cell r="E7314"/>
          <cell r="F7314"/>
          <cell r="G7314"/>
          <cell r="H7314"/>
          <cell r="I7314"/>
          <cell r="J7314"/>
          <cell r="K7314"/>
          <cell r="L7314"/>
          <cell r="M7314"/>
          <cell r="N7314"/>
          <cell r="O7314"/>
          <cell r="P7314"/>
          <cell r="Q7314"/>
          <cell r="R7314"/>
          <cell r="S7314"/>
          <cell r="T7314"/>
          <cell r="U7314"/>
          <cell r="V7314"/>
          <cell r="W7314"/>
          <cell r="X7314"/>
          <cell r="Y7314" t="str">
            <v xml:space="preserve"> </v>
          </cell>
        </row>
        <row r="7315">
          <cell r="C7315"/>
          <cell r="D7315"/>
          <cell r="E7315"/>
          <cell r="F7315"/>
          <cell r="G7315"/>
          <cell r="H7315"/>
          <cell r="I7315"/>
          <cell r="J7315"/>
          <cell r="K7315"/>
          <cell r="L7315"/>
          <cell r="M7315"/>
          <cell r="N7315"/>
          <cell r="O7315"/>
          <cell r="P7315"/>
          <cell r="Q7315"/>
          <cell r="R7315"/>
          <cell r="S7315"/>
          <cell r="T7315"/>
          <cell r="U7315"/>
          <cell r="V7315"/>
          <cell r="W7315"/>
          <cell r="X7315"/>
          <cell r="Y7315" t="str">
            <v xml:space="preserve"> </v>
          </cell>
        </row>
        <row r="7316">
          <cell r="C7316"/>
          <cell r="D7316"/>
          <cell r="E7316"/>
          <cell r="F7316"/>
          <cell r="G7316"/>
          <cell r="H7316"/>
          <cell r="I7316"/>
          <cell r="J7316"/>
          <cell r="K7316"/>
          <cell r="L7316"/>
          <cell r="M7316"/>
          <cell r="N7316"/>
          <cell r="O7316"/>
          <cell r="P7316"/>
          <cell r="Q7316"/>
          <cell r="R7316"/>
          <cell r="S7316"/>
          <cell r="T7316"/>
          <cell r="U7316"/>
          <cell r="V7316"/>
          <cell r="W7316"/>
          <cell r="X7316"/>
          <cell r="Y7316" t="str">
            <v xml:space="preserve"> </v>
          </cell>
        </row>
        <row r="7317">
          <cell r="C7317"/>
          <cell r="D7317"/>
          <cell r="E7317"/>
          <cell r="F7317"/>
          <cell r="G7317"/>
          <cell r="H7317"/>
          <cell r="I7317"/>
          <cell r="J7317"/>
          <cell r="K7317"/>
          <cell r="L7317"/>
          <cell r="M7317"/>
          <cell r="N7317"/>
          <cell r="O7317"/>
          <cell r="P7317"/>
          <cell r="Q7317"/>
          <cell r="R7317"/>
          <cell r="S7317"/>
          <cell r="T7317"/>
          <cell r="U7317"/>
          <cell r="V7317"/>
          <cell r="W7317"/>
          <cell r="X7317"/>
          <cell r="Y7317" t="str">
            <v xml:space="preserve"> </v>
          </cell>
        </row>
        <row r="7318">
          <cell r="C7318"/>
          <cell r="D7318"/>
          <cell r="E7318"/>
          <cell r="F7318"/>
          <cell r="G7318"/>
          <cell r="H7318"/>
          <cell r="I7318"/>
          <cell r="J7318"/>
          <cell r="K7318"/>
          <cell r="L7318"/>
          <cell r="M7318"/>
          <cell r="N7318"/>
          <cell r="O7318"/>
          <cell r="P7318"/>
          <cell r="Q7318"/>
          <cell r="R7318"/>
          <cell r="S7318"/>
          <cell r="T7318"/>
          <cell r="U7318"/>
          <cell r="V7318"/>
          <cell r="W7318"/>
          <cell r="X7318"/>
          <cell r="Y7318" t="str">
            <v xml:space="preserve"> </v>
          </cell>
        </row>
        <row r="7319">
          <cell r="C7319"/>
          <cell r="D7319"/>
          <cell r="E7319"/>
          <cell r="F7319"/>
          <cell r="G7319"/>
          <cell r="H7319"/>
          <cell r="I7319"/>
          <cell r="J7319"/>
          <cell r="K7319"/>
          <cell r="L7319"/>
          <cell r="M7319"/>
          <cell r="N7319"/>
          <cell r="O7319"/>
          <cell r="P7319"/>
          <cell r="Q7319"/>
          <cell r="R7319"/>
          <cell r="S7319"/>
          <cell r="T7319"/>
          <cell r="U7319"/>
          <cell r="V7319"/>
          <cell r="W7319"/>
          <cell r="X7319"/>
          <cell r="Y7319" t="str">
            <v xml:space="preserve"> </v>
          </cell>
        </row>
        <row r="7320">
          <cell r="C7320"/>
          <cell r="D7320"/>
          <cell r="E7320"/>
          <cell r="F7320"/>
          <cell r="G7320"/>
          <cell r="H7320"/>
          <cell r="I7320"/>
          <cell r="J7320"/>
          <cell r="K7320"/>
          <cell r="L7320"/>
          <cell r="M7320"/>
          <cell r="N7320"/>
          <cell r="O7320"/>
          <cell r="P7320"/>
          <cell r="Q7320"/>
          <cell r="R7320"/>
          <cell r="S7320"/>
          <cell r="T7320"/>
          <cell r="U7320"/>
          <cell r="V7320"/>
          <cell r="W7320"/>
          <cell r="X7320"/>
          <cell r="Y7320" t="str">
            <v xml:space="preserve"> </v>
          </cell>
        </row>
        <row r="7321">
          <cell r="C7321"/>
          <cell r="D7321"/>
          <cell r="E7321"/>
          <cell r="F7321"/>
          <cell r="G7321"/>
          <cell r="H7321"/>
          <cell r="I7321"/>
          <cell r="J7321"/>
          <cell r="K7321"/>
          <cell r="L7321"/>
          <cell r="M7321"/>
          <cell r="N7321"/>
          <cell r="O7321"/>
          <cell r="P7321"/>
          <cell r="Q7321"/>
          <cell r="R7321"/>
          <cell r="S7321"/>
          <cell r="T7321"/>
          <cell r="U7321"/>
          <cell r="V7321"/>
          <cell r="W7321"/>
          <cell r="X7321"/>
          <cell r="Y7321" t="str">
            <v xml:space="preserve"> </v>
          </cell>
        </row>
        <row r="7322">
          <cell r="C7322"/>
          <cell r="D7322"/>
          <cell r="E7322"/>
          <cell r="F7322"/>
          <cell r="G7322"/>
          <cell r="H7322"/>
          <cell r="I7322"/>
          <cell r="J7322"/>
          <cell r="K7322"/>
          <cell r="L7322"/>
          <cell r="M7322"/>
          <cell r="N7322"/>
          <cell r="O7322"/>
          <cell r="P7322"/>
          <cell r="Q7322"/>
          <cell r="R7322"/>
          <cell r="S7322"/>
          <cell r="T7322"/>
          <cell r="U7322"/>
          <cell r="V7322"/>
          <cell r="W7322"/>
          <cell r="X7322"/>
          <cell r="Y7322" t="str">
            <v xml:space="preserve"> </v>
          </cell>
        </row>
        <row r="7323">
          <cell r="C7323"/>
          <cell r="D7323"/>
          <cell r="E7323"/>
          <cell r="F7323"/>
          <cell r="G7323"/>
          <cell r="H7323"/>
          <cell r="I7323"/>
          <cell r="J7323"/>
          <cell r="K7323"/>
          <cell r="L7323"/>
          <cell r="M7323"/>
          <cell r="N7323"/>
          <cell r="O7323"/>
          <cell r="P7323"/>
          <cell r="Q7323"/>
          <cell r="R7323"/>
          <cell r="S7323"/>
          <cell r="T7323"/>
          <cell r="U7323"/>
          <cell r="V7323"/>
          <cell r="W7323"/>
          <cell r="X7323"/>
          <cell r="Y7323" t="str">
            <v xml:space="preserve"> </v>
          </cell>
        </row>
        <row r="7324">
          <cell r="C7324"/>
          <cell r="D7324"/>
          <cell r="E7324"/>
          <cell r="F7324"/>
          <cell r="G7324"/>
          <cell r="H7324"/>
          <cell r="I7324"/>
          <cell r="J7324"/>
          <cell r="K7324"/>
          <cell r="L7324"/>
          <cell r="M7324"/>
          <cell r="N7324"/>
          <cell r="O7324"/>
          <cell r="P7324"/>
          <cell r="Q7324"/>
          <cell r="R7324"/>
          <cell r="S7324"/>
          <cell r="T7324"/>
          <cell r="U7324"/>
          <cell r="V7324"/>
          <cell r="W7324"/>
          <cell r="X7324"/>
          <cell r="Y7324" t="str">
            <v xml:space="preserve"> </v>
          </cell>
        </row>
        <row r="7325">
          <cell r="C7325"/>
          <cell r="D7325"/>
          <cell r="E7325"/>
          <cell r="F7325"/>
          <cell r="G7325"/>
          <cell r="H7325"/>
          <cell r="I7325"/>
          <cell r="J7325"/>
          <cell r="K7325"/>
          <cell r="L7325"/>
          <cell r="M7325"/>
          <cell r="N7325"/>
          <cell r="O7325"/>
          <cell r="P7325"/>
          <cell r="Q7325"/>
          <cell r="R7325"/>
          <cell r="S7325"/>
          <cell r="T7325"/>
          <cell r="U7325"/>
          <cell r="V7325"/>
          <cell r="W7325"/>
          <cell r="X7325"/>
          <cell r="Y7325" t="str">
            <v xml:space="preserve"> </v>
          </cell>
        </row>
        <row r="7326">
          <cell r="C7326"/>
          <cell r="D7326"/>
          <cell r="E7326"/>
          <cell r="F7326"/>
          <cell r="G7326"/>
          <cell r="H7326"/>
          <cell r="I7326"/>
          <cell r="J7326"/>
          <cell r="K7326"/>
          <cell r="L7326"/>
          <cell r="M7326"/>
          <cell r="N7326"/>
          <cell r="O7326"/>
          <cell r="P7326"/>
          <cell r="Q7326"/>
          <cell r="R7326"/>
          <cell r="S7326"/>
          <cell r="T7326"/>
          <cell r="U7326"/>
          <cell r="V7326"/>
          <cell r="W7326"/>
          <cell r="X7326"/>
          <cell r="Y7326" t="str">
            <v xml:space="preserve"> </v>
          </cell>
        </row>
        <row r="7327">
          <cell r="C7327"/>
          <cell r="D7327"/>
          <cell r="E7327"/>
          <cell r="F7327"/>
          <cell r="G7327"/>
          <cell r="H7327"/>
          <cell r="I7327"/>
          <cell r="J7327"/>
          <cell r="K7327"/>
          <cell r="L7327"/>
          <cell r="M7327"/>
          <cell r="N7327"/>
          <cell r="O7327"/>
          <cell r="P7327"/>
          <cell r="Q7327"/>
          <cell r="R7327"/>
          <cell r="S7327"/>
          <cell r="T7327"/>
          <cell r="U7327"/>
          <cell r="V7327"/>
          <cell r="W7327"/>
          <cell r="X7327"/>
          <cell r="Y7327" t="str">
            <v xml:space="preserve"> </v>
          </cell>
        </row>
        <row r="7328">
          <cell r="C7328"/>
          <cell r="D7328"/>
          <cell r="E7328"/>
          <cell r="F7328"/>
          <cell r="G7328"/>
          <cell r="H7328"/>
          <cell r="I7328"/>
          <cell r="J7328"/>
          <cell r="K7328"/>
          <cell r="L7328"/>
          <cell r="M7328"/>
          <cell r="N7328"/>
          <cell r="O7328"/>
          <cell r="P7328"/>
          <cell r="Q7328"/>
          <cell r="R7328"/>
          <cell r="S7328"/>
          <cell r="T7328"/>
          <cell r="U7328"/>
          <cell r="V7328"/>
          <cell r="W7328"/>
          <cell r="X7328"/>
          <cell r="Y7328" t="str">
            <v xml:space="preserve"> </v>
          </cell>
        </row>
        <row r="7329">
          <cell r="C7329"/>
          <cell r="D7329"/>
          <cell r="E7329"/>
          <cell r="F7329"/>
          <cell r="G7329"/>
          <cell r="H7329"/>
          <cell r="I7329"/>
          <cell r="J7329"/>
          <cell r="K7329"/>
          <cell r="L7329"/>
          <cell r="M7329"/>
          <cell r="N7329"/>
          <cell r="O7329"/>
          <cell r="P7329"/>
          <cell r="Q7329"/>
          <cell r="R7329"/>
          <cell r="S7329"/>
          <cell r="T7329"/>
          <cell r="U7329"/>
          <cell r="V7329"/>
          <cell r="W7329"/>
          <cell r="X7329"/>
          <cell r="Y7329" t="str">
            <v xml:space="preserve"> </v>
          </cell>
        </row>
        <row r="7330">
          <cell r="C7330"/>
          <cell r="D7330"/>
          <cell r="E7330"/>
          <cell r="F7330"/>
          <cell r="G7330"/>
          <cell r="H7330"/>
          <cell r="I7330"/>
          <cell r="J7330"/>
          <cell r="K7330"/>
          <cell r="L7330"/>
          <cell r="M7330"/>
          <cell r="N7330"/>
          <cell r="O7330"/>
          <cell r="P7330"/>
          <cell r="Q7330"/>
          <cell r="R7330"/>
          <cell r="S7330"/>
          <cell r="T7330"/>
          <cell r="U7330"/>
          <cell r="V7330"/>
          <cell r="W7330"/>
          <cell r="X7330"/>
          <cell r="Y7330" t="str">
            <v xml:space="preserve"> </v>
          </cell>
        </row>
        <row r="7331">
          <cell r="C7331"/>
          <cell r="D7331"/>
          <cell r="E7331"/>
          <cell r="F7331"/>
          <cell r="G7331"/>
          <cell r="H7331"/>
          <cell r="I7331"/>
          <cell r="J7331"/>
          <cell r="K7331"/>
          <cell r="L7331"/>
          <cell r="M7331"/>
          <cell r="N7331"/>
          <cell r="O7331"/>
          <cell r="P7331"/>
          <cell r="Q7331"/>
          <cell r="R7331"/>
          <cell r="S7331"/>
          <cell r="T7331"/>
          <cell r="U7331"/>
          <cell r="V7331"/>
          <cell r="W7331"/>
          <cell r="X7331"/>
          <cell r="Y7331" t="str">
            <v xml:space="preserve"> </v>
          </cell>
        </row>
        <row r="7332">
          <cell r="C7332"/>
          <cell r="D7332"/>
          <cell r="E7332"/>
          <cell r="F7332"/>
          <cell r="G7332"/>
          <cell r="H7332"/>
          <cell r="I7332"/>
          <cell r="J7332"/>
          <cell r="K7332"/>
          <cell r="L7332"/>
          <cell r="M7332"/>
          <cell r="N7332"/>
          <cell r="O7332"/>
          <cell r="P7332"/>
          <cell r="Q7332"/>
          <cell r="R7332"/>
          <cell r="S7332"/>
          <cell r="T7332"/>
          <cell r="U7332"/>
          <cell r="V7332"/>
          <cell r="W7332"/>
          <cell r="X7332"/>
          <cell r="Y7332" t="str">
            <v xml:space="preserve"> </v>
          </cell>
        </row>
        <row r="7333">
          <cell r="C7333"/>
          <cell r="D7333"/>
          <cell r="E7333"/>
          <cell r="F7333"/>
          <cell r="G7333"/>
          <cell r="H7333"/>
          <cell r="I7333"/>
          <cell r="J7333"/>
          <cell r="K7333"/>
          <cell r="L7333"/>
          <cell r="M7333"/>
          <cell r="N7333"/>
          <cell r="O7333"/>
          <cell r="P7333"/>
          <cell r="Q7333"/>
          <cell r="R7333"/>
          <cell r="S7333"/>
          <cell r="T7333"/>
          <cell r="U7333"/>
          <cell r="V7333"/>
          <cell r="W7333"/>
          <cell r="X7333"/>
          <cell r="Y7333" t="str">
            <v xml:space="preserve"> </v>
          </cell>
        </row>
        <row r="7334">
          <cell r="C7334"/>
          <cell r="D7334"/>
          <cell r="E7334"/>
          <cell r="F7334"/>
          <cell r="G7334"/>
          <cell r="H7334"/>
          <cell r="I7334"/>
          <cell r="J7334"/>
          <cell r="K7334"/>
          <cell r="L7334"/>
          <cell r="M7334"/>
          <cell r="N7334"/>
          <cell r="O7334"/>
          <cell r="P7334"/>
          <cell r="Q7334"/>
          <cell r="R7334"/>
          <cell r="S7334"/>
          <cell r="T7334"/>
          <cell r="U7334"/>
          <cell r="V7334"/>
          <cell r="W7334"/>
          <cell r="X7334"/>
          <cell r="Y7334" t="str">
            <v xml:space="preserve"> </v>
          </cell>
        </row>
        <row r="7335">
          <cell r="C7335"/>
          <cell r="D7335"/>
          <cell r="E7335"/>
          <cell r="F7335"/>
          <cell r="G7335"/>
          <cell r="H7335"/>
          <cell r="I7335"/>
          <cell r="J7335"/>
          <cell r="K7335"/>
          <cell r="L7335"/>
          <cell r="M7335"/>
          <cell r="N7335"/>
          <cell r="O7335"/>
          <cell r="P7335"/>
          <cell r="Q7335"/>
          <cell r="R7335"/>
          <cell r="S7335"/>
          <cell r="T7335"/>
          <cell r="U7335"/>
          <cell r="V7335"/>
          <cell r="W7335"/>
          <cell r="X7335"/>
          <cell r="Y7335" t="str">
            <v xml:space="preserve"> </v>
          </cell>
        </row>
        <row r="7336">
          <cell r="C7336"/>
          <cell r="D7336"/>
          <cell r="E7336"/>
          <cell r="F7336"/>
          <cell r="G7336"/>
          <cell r="H7336"/>
          <cell r="I7336"/>
          <cell r="J7336"/>
          <cell r="K7336"/>
          <cell r="L7336"/>
          <cell r="M7336"/>
          <cell r="N7336"/>
          <cell r="O7336"/>
          <cell r="P7336"/>
          <cell r="Q7336"/>
          <cell r="R7336"/>
          <cell r="S7336"/>
          <cell r="T7336"/>
          <cell r="U7336"/>
          <cell r="V7336"/>
          <cell r="W7336"/>
          <cell r="X7336"/>
          <cell r="Y7336" t="str">
            <v xml:space="preserve"> </v>
          </cell>
        </row>
        <row r="7337">
          <cell r="C7337"/>
          <cell r="D7337"/>
          <cell r="E7337"/>
          <cell r="F7337"/>
          <cell r="G7337"/>
          <cell r="H7337"/>
          <cell r="I7337"/>
          <cell r="J7337"/>
          <cell r="K7337"/>
          <cell r="L7337"/>
          <cell r="M7337"/>
          <cell r="N7337"/>
          <cell r="O7337"/>
          <cell r="P7337"/>
          <cell r="Q7337"/>
          <cell r="R7337"/>
          <cell r="S7337"/>
          <cell r="T7337"/>
          <cell r="U7337"/>
          <cell r="V7337"/>
          <cell r="W7337"/>
          <cell r="X7337"/>
          <cell r="Y7337" t="str">
            <v xml:space="preserve"> </v>
          </cell>
        </row>
        <row r="7338">
          <cell r="C7338"/>
          <cell r="D7338"/>
          <cell r="E7338"/>
          <cell r="F7338"/>
          <cell r="G7338"/>
          <cell r="H7338"/>
          <cell r="I7338"/>
          <cell r="J7338"/>
          <cell r="K7338"/>
          <cell r="L7338"/>
          <cell r="M7338"/>
          <cell r="N7338"/>
          <cell r="O7338"/>
          <cell r="P7338"/>
          <cell r="Q7338"/>
          <cell r="R7338"/>
          <cell r="S7338"/>
          <cell r="T7338"/>
          <cell r="U7338"/>
          <cell r="V7338"/>
          <cell r="W7338"/>
          <cell r="X7338"/>
          <cell r="Y7338" t="str">
            <v xml:space="preserve"> </v>
          </cell>
        </row>
        <row r="7339">
          <cell r="C7339"/>
          <cell r="D7339"/>
          <cell r="E7339"/>
          <cell r="F7339"/>
          <cell r="G7339"/>
          <cell r="H7339"/>
          <cell r="I7339"/>
          <cell r="J7339"/>
          <cell r="K7339"/>
          <cell r="L7339"/>
          <cell r="M7339"/>
          <cell r="N7339"/>
          <cell r="O7339"/>
          <cell r="P7339"/>
          <cell r="Q7339"/>
          <cell r="R7339"/>
          <cell r="S7339"/>
          <cell r="T7339"/>
          <cell r="U7339"/>
          <cell r="V7339"/>
          <cell r="W7339"/>
          <cell r="X7339"/>
          <cell r="Y7339" t="str">
            <v xml:space="preserve"> </v>
          </cell>
        </row>
        <row r="7340">
          <cell r="C7340"/>
          <cell r="D7340"/>
          <cell r="E7340"/>
          <cell r="F7340"/>
          <cell r="G7340"/>
          <cell r="H7340"/>
          <cell r="I7340"/>
          <cell r="J7340"/>
          <cell r="K7340"/>
          <cell r="L7340"/>
          <cell r="M7340"/>
          <cell r="N7340"/>
          <cell r="O7340"/>
          <cell r="P7340"/>
          <cell r="Q7340"/>
          <cell r="R7340"/>
          <cell r="S7340"/>
          <cell r="T7340"/>
          <cell r="U7340"/>
          <cell r="V7340"/>
          <cell r="W7340"/>
          <cell r="X7340"/>
          <cell r="Y7340" t="str">
            <v xml:space="preserve"> </v>
          </cell>
        </row>
        <row r="7341">
          <cell r="C7341"/>
          <cell r="D7341"/>
          <cell r="E7341"/>
          <cell r="F7341"/>
          <cell r="G7341"/>
          <cell r="H7341"/>
          <cell r="I7341"/>
          <cell r="J7341"/>
          <cell r="K7341"/>
          <cell r="L7341"/>
          <cell r="M7341"/>
          <cell r="N7341"/>
          <cell r="O7341"/>
          <cell r="P7341"/>
          <cell r="Q7341"/>
          <cell r="R7341"/>
          <cell r="S7341"/>
          <cell r="T7341"/>
          <cell r="U7341"/>
          <cell r="V7341"/>
          <cell r="W7341"/>
          <cell r="X7341"/>
          <cell r="Y7341" t="str">
            <v xml:space="preserve"> </v>
          </cell>
        </row>
        <row r="7342">
          <cell r="C7342"/>
          <cell r="D7342"/>
          <cell r="E7342"/>
          <cell r="F7342"/>
          <cell r="G7342"/>
          <cell r="H7342"/>
          <cell r="I7342"/>
          <cell r="J7342"/>
          <cell r="K7342"/>
          <cell r="L7342"/>
          <cell r="M7342"/>
          <cell r="N7342"/>
          <cell r="O7342"/>
          <cell r="P7342"/>
          <cell r="Q7342"/>
          <cell r="R7342"/>
          <cell r="S7342"/>
          <cell r="T7342"/>
          <cell r="U7342"/>
          <cell r="V7342"/>
          <cell r="W7342"/>
          <cell r="X7342"/>
          <cell r="Y7342" t="str">
            <v xml:space="preserve"> </v>
          </cell>
        </row>
        <row r="7343">
          <cell r="C7343"/>
          <cell r="D7343"/>
          <cell r="E7343"/>
          <cell r="F7343"/>
          <cell r="G7343"/>
          <cell r="H7343"/>
          <cell r="I7343"/>
          <cell r="J7343"/>
          <cell r="K7343"/>
          <cell r="L7343"/>
          <cell r="M7343"/>
          <cell r="N7343"/>
          <cell r="O7343"/>
          <cell r="P7343"/>
          <cell r="Q7343"/>
          <cell r="R7343"/>
          <cell r="S7343"/>
          <cell r="T7343"/>
          <cell r="U7343"/>
          <cell r="V7343"/>
          <cell r="W7343"/>
          <cell r="X7343"/>
          <cell r="Y7343" t="str">
            <v xml:space="preserve"> </v>
          </cell>
        </row>
        <row r="7344">
          <cell r="C7344"/>
          <cell r="D7344"/>
          <cell r="E7344"/>
          <cell r="F7344"/>
          <cell r="G7344"/>
          <cell r="H7344"/>
          <cell r="I7344"/>
          <cell r="J7344"/>
          <cell r="K7344"/>
          <cell r="L7344"/>
          <cell r="M7344"/>
          <cell r="N7344"/>
          <cell r="O7344"/>
          <cell r="P7344"/>
          <cell r="Q7344"/>
          <cell r="R7344"/>
          <cell r="S7344"/>
          <cell r="T7344"/>
          <cell r="U7344"/>
          <cell r="V7344"/>
          <cell r="W7344"/>
          <cell r="X7344"/>
          <cell r="Y7344" t="str">
            <v xml:space="preserve"> </v>
          </cell>
        </row>
        <row r="7345">
          <cell r="C7345"/>
          <cell r="D7345"/>
          <cell r="E7345"/>
          <cell r="F7345"/>
          <cell r="G7345"/>
          <cell r="H7345"/>
          <cell r="I7345"/>
          <cell r="J7345"/>
          <cell r="K7345"/>
          <cell r="L7345"/>
          <cell r="M7345"/>
          <cell r="N7345"/>
          <cell r="O7345"/>
          <cell r="P7345"/>
          <cell r="Q7345"/>
          <cell r="R7345"/>
          <cell r="S7345"/>
          <cell r="T7345"/>
          <cell r="U7345"/>
          <cell r="V7345"/>
          <cell r="W7345"/>
          <cell r="X7345"/>
          <cell r="Y7345" t="str">
            <v xml:space="preserve"> </v>
          </cell>
        </row>
        <row r="7346">
          <cell r="C7346"/>
          <cell r="D7346"/>
          <cell r="E7346"/>
          <cell r="F7346"/>
          <cell r="G7346"/>
          <cell r="H7346"/>
          <cell r="I7346"/>
          <cell r="J7346"/>
          <cell r="K7346"/>
          <cell r="L7346"/>
          <cell r="M7346"/>
          <cell r="N7346"/>
          <cell r="O7346"/>
          <cell r="P7346"/>
          <cell r="Q7346"/>
          <cell r="R7346"/>
          <cell r="S7346"/>
          <cell r="T7346"/>
          <cell r="U7346"/>
          <cell r="V7346"/>
          <cell r="W7346"/>
          <cell r="X7346"/>
          <cell r="Y7346" t="str">
            <v xml:space="preserve"> </v>
          </cell>
        </row>
        <row r="7347">
          <cell r="C7347"/>
          <cell r="D7347"/>
          <cell r="E7347"/>
          <cell r="F7347"/>
          <cell r="G7347"/>
          <cell r="H7347"/>
          <cell r="I7347"/>
          <cell r="J7347"/>
          <cell r="K7347"/>
          <cell r="L7347"/>
          <cell r="M7347"/>
          <cell r="N7347"/>
          <cell r="O7347"/>
          <cell r="P7347"/>
          <cell r="Q7347"/>
          <cell r="R7347"/>
          <cell r="S7347"/>
          <cell r="T7347"/>
          <cell r="U7347"/>
          <cell r="V7347"/>
          <cell r="W7347"/>
          <cell r="X7347"/>
          <cell r="Y7347" t="str">
            <v xml:space="preserve"> </v>
          </cell>
        </row>
        <row r="7348">
          <cell r="C7348"/>
          <cell r="D7348"/>
          <cell r="E7348"/>
          <cell r="F7348"/>
          <cell r="G7348"/>
          <cell r="H7348"/>
          <cell r="I7348"/>
          <cell r="J7348"/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  <cell r="U7348"/>
          <cell r="V7348"/>
          <cell r="W7348"/>
          <cell r="X7348"/>
          <cell r="Y7348" t="str">
            <v xml:space="preserve"> </v>
          </cell>
        </row>
        <row r="7349">
          <cell r="C7349"/>
          <cell r="D7349"/>
          <cell r="E7349"/>
          <cell r="F7349"/>
          <cell r="G7349"/>
          <cell r="H7349"/>
          <cell r="I7349"/>
          <cell r="J7349"/>
          <cell r="K7349"/>
          <cell r="L7349"/>
          <cell r="M7349"/>
          <cell r="N7349"/>
          <cell r="O7349"/>
          <cell r="P7349"/>
          <cell r="Q7349"/>
          <cell r="R7349"/>
          <cell r="S7349"/>
          <cell r="T7349"/>
          <cell r="U7349"/>
          <cell r="V7349"/>
          <cell r="W7349"/>
          <cell r="X7349"/>
          <cell r="Y7349" t="str">
            <v xml:space="preserve"> </v>
          </cell>
        </row>
        <row r="7350">
          <cell r="C7350"/>
          <cell r="D7350"/>
          <cell r="E7350"/>
          <cell r="F7350"/>
          <cell r="G7350"/>
          <cell r="H7350"/>
          <cell r="I7350"/>
          <cell r="J7350"/>
          <cell r="K7350"/>
          <cell r="L7350"/>
          <cell r="M7350"/>
          <cell r="N7350"/>
          <cell r="O7350"/>
          <cell r="P7350"/>
          <cell r="Q7350"/>
          <cell r="R7350"/>
          <cell r="S7350"/>
          <cell r="T7350"/>
          <cell r="U7350"/>
          <cell r="V7350"/>
          <cell r="W7350"/>
          <cell r="X7350"/>
          <cell r="Y7350" t="str">
            <v xml:space="preserve"> </v>
          </cell>
        </row>
        <row r="7351">
          <cell r="C7351"/>
          <cell r="D7351"/>
          <cell r="E7351"/>
          <cell r="F7351"/>
          <cell r="G7351"/>
          <cell r="H7351"/>
          <cell r="I7351"/>
          <cell r="J7351"/>
          <cell r="K7351"/>
          <cell r="L7351"/>
          <cell r="M7351"/>
          <cell r="N7351"/>
          <cell r="O7351"/>
          <cell r="P7351"/>
          <cell r="Q7351"/>
          <cell r="R7351"/>
          <cell r="S7351"/>
          <cell r="T7351"/>
          <cell r="U7351"/>
          <cell r="V7351"/>
          <cell r="W7351"/>
          <cell r="X7351"/>
          <cell r="Y7351" t="str">
            <v xml:space="preserve"> </v>
          </cell>
        </row>
        <row r="7352">
          <cell r="C7352"/>
          <cell r="D7352"/>
          <cell r="E7352"/>
          <cell r="F7352"/>
          <cell r="G7352"/>
          <cell r="H7352"/>
          <cell r="I7352"/>
          <cell r="J7352"/>
          <cell r="K7352"/>
          <cell r="L7352"/>
          <cell r="M7352"/>
          <cell r="N7352"/>
          <cell r="O7352"/>
          <cell r="P7352"/>
          <cell r="Q7352"/>
          <cell r="R7352"/>
          <cell r="S7352"/>
          <cell r="T7352"/>
          <cell r="U7352"/>
          <cell r="V7352"/>
          <cell r="W7352"/>
          <cell r="X7352"/>
          <cell r="Y7352" t="str">
            <v xml:space="preserve"> </v>
          </cell>
        </row>
        <row r="7353">
          <cell r="C7353"/>
          <cell r="D7353"/>
          <cell r="E7353"/>
          <cell r="F7353"/>
          <cell r="G7353"/>
          <cell r="H7353"/>
          <cell r="I7353"/>
          <cell r="J7353"/>
          <cell r="K7353"/>
          <cell r="L7353"/>
          <cell r="M7353"/>
          <cell r="N7353"/>
          <cell r="O7353"/>
          <cell r="P7353"/>
          <cell r="Q7353"/>
          <cell r="R7353"/>
          <cell r="S7353"/>
          <cell r="T7353"/>
          <cell r="U7353"/>
          <cell r="V7353"/>
          <cell r="W7353"/>
          <cell r="X7353"/>
          <cell r="Y7353" t="str">
            <v xml:space="preserve"> </v>
          </cell>
        </row>
        <row r="7354">
          <cell r="C7354"/>
          <cell r="D7354"/>
          <cell r="E7354"/>
          <cell r="F7354"/>
          <cell r="G7354"/>
          <cell r="H7354"/>
          <cell r="I7354"/>
          <cell r="J7354"/>
          <cell r="K7354"/>
          <cell r="L7354"/>
          <cell r="M7354"/>
          <cell r="N7354"/>
          <cell r="O7354"/>
          <cell r="P7354"/>
          <cell r="Q7354"/>
          <cell r="R7354"/>
          <cell r="S7354"/>
          <cell r="T7354"/>
          <cell r="U7354"/>
          <cell r="V7354"/>
          <cell r="W7354"/>
          <cell r="X7354"/>
          <cell r="Y7354" t="str">
            <v xml:space="preserve"> </v>
          </cell>
        </row>
        <row r="7355">
          <cell r="C7355"/>
          <cell r="D7355"/>
          <cell r="E7355"/>
          <cell r="F7355"/>
          <cell r="G7355"/>
          <cell r="H7355"/>
          <cell r="I7355"/>
          <cell r="J7355"/>
          <cell r="K7355"/>
          <cell r="L7355"/>
          <cell r="M7355"/>
          <cell r="N7355"/>
          <cell r="O7355"/>
          <cell r="P7355"/>
          <cell r="Q7355"/>
          <cell r="R7355"/>
          <cell r="S7355"/>
          <cell r="T7355"/>
          <cell r="U7355"/>
          <cell r="V7355"/>
          <cell r="W7355"/>
          <cell r="X7355"/>
          <cell r="Y7355" t="str">
            <v xml:space="preserve"> </v>
          </cell>
        </row>
        <row r="7356">
          <cell r="C7356"/>
          <cell r="D7356"/>
          <cell r="E7356"/>
          <cell r="F7356"/>
          <cell r="G7356"/>
          <cell r="H7356"/>
          <cell r="I7356"/>
          <cell r="J7356"/>
          <cell r="K7356"/>
          <cell r="L7356"/>
          <cell r="M7356"/>
          <cell r="N7356"/>
          <cell r="O7356"/>
          <cell r="P7356"/>
          <cell r="Q7356"/>
          <cell r="R7356"/>
          <cell r="S7356"/>
          <cell r="T7356"/>
          <cell r="U7356"/>
          <cell r="V7356"/>
          <cell r="W7356"/>
          <cell r="X7356"/>
          <cell r="Y7356" t="str">
            <v xml:space="preserve"> </v>
          </cell>
        </row>
        <row r="7357">
          <cell r="C7357"/>
          <cell r="D7357"/>
          <cell r="E7357"/>
          <cell r="F7357"/>
          <cell r="G7357"/>
          <cell r="H7357"/>
          <cell r="I7357"/>
          <cell r="J7357"/>
          <cell r="K7357"/>
          <cell r="L7357"/>
          <cell r="M7357"/>
          <cell r="N7357"/>
          <cell r="O7357"/>
          <cell r="P7357"/>
          <cell r="Q7357"/>
          <cell r="R7357"/>
          <cell r="S7357"/>
          <cell r="T7357"/>
          <cell r="U7357"/>
          <cell r="V7357"/>
          <cell r="W7357"/>
          <cell r="X7357"/>
          <cell r="Y7357" t="str">
            <v xml:space="preserve"> </v>
          </cell>
        </row>
        <row r="7358">
          <cell r="C7358"/>
          <cell r="D7358"/>
          <cell r="E7358"/>
          <cell r="F7358"/>
          <cell r="G7358"/>
          <cell r="H7358"/>
          <cell r="I7358"/>
          <cell r="J7358"/>
          <cell r="K7358"/>
          <cell r="L7358"/>
          <cell r="M7358"/>
          <cell r="N7358"/>
          <cell r="O7358"/>
          <cell r="P7358"/>
          <cell r="Q7358"/>
          <cell r="R7358"/>
          <cell r="S7358"/>
          <cell r="T7358"/>
          <cell r="U7358"/>
          <cell r="V7358"/>
          <cell r="W7358"/>
          <cell r="X7358"/>
          <cell r="Y7358" t="str">
            <v xml:space="preserve"> </v>
          </cell>
        </row>
        <row r="7359">
          <cell r="C7359"/>
          <cell r="D7359"/>
          <cell r="E7359"/>
          <cell r="F7359"/>
          <cell r="G7359"/>
          <cell r="H7359"/>
          <cell r="I7359"/>
          <cell r="J7359"/>
          <cell r="K7359"/>
          <cell r="L7359"/>
          <cell r="M7359"/>
          <cell r="N7359"/>
          <cell r="O7359"/>
          <cell r="P7359"/>
          <cell r="Q7359"/>
          <cell r="R7359"/>
          <cell r="S7359"/>
          <cell r="T7359"/>
          <cell r="U7359"/>
          <cell r="V7359"/>
          <cell r="W7359"/>
          <cell r="X7359"/>
          <cell r="Y7359" t="str">
            <v xml:space="preserve"> </v>
          </cell>
        </row>
        <row r="7360">
          <cell r="C7360"/>
          <cell r="D7360"/>
          <cell r="E7360"/>
          <cell r="F7360"/>
          <cell r="G7360"/>
          <cell r="H7360"/>
          <cell r="I7360"/>
          <cell r="J7360"/>
          <cell r="K7360"/>
          <cell r="L7360"/>
          <cell r="M7360"/>
          <cell r="N7360"/>
          <cell r="O7360"/>
          <cell r="P7360"/>
          <cell r="Q7360"/>
          <cell r="R7360"/>
          <cell r="S7360"/>
          <cell r="T7360"/>
          <cell r="U7360"/>
          <cell r="V7360"/>
          <cell r="W7360"/>
          <cell r="X7360"/>
          <cell r="Y7360" t="str">
            <v xml:space="preserve"> </v>
          </cell>
        </row>
        <row r="7361">
          <cell r="C7361"/>
          <cell r="D7361"/>
          <cell r="E7361"/>
          <cell r="F7361"/>
          <cell r="G7361"/>
          <cell r="H7361"/>
          <cell r="I7361"/>
          <cell r="J7361"/>
          <cell r="K7361"/>
          <cell r="L7361"/>
          <cell r="M7361"/>
          <cell r="N7361"/>
          <cell r="O7361"/>
          <cell r="P7361"/>
          <cell r="Q7361"/>
          <cell r="R7361"/>
          <cell r="S7361"/>
          <cell r="T7361"/>
          <cell r="U7361"/>
          <cell r="V7361"/>
          <cell r="W7361"/>
          <cell r="X7361"/>
          <cell r="Y7361" t="str">
            <v xml:space="preserve"> </v>
          </cell>
        </row>
        <row r="7362">
          <cell r="C7362"/>
          <cell r="D7362"/>
          <cell r="E7362"/>
          <cell r="F7362"/>
          <cell r="G7362"/>
          <cell r="H7362"/>
          <cell r="I7362"/>
          <cell r="J7362"/>
          <cell r="K7362"/>
          <cell r="L7362"/>
          <cell r="M7362"/>
          <cell r="N7362"/>
          <cell r="O7362"/>
          <cell r="P7362"/>
          <cell r="Q7362"/>
          <cell r="R7362"/>
          <cell r="S7362"/>
          <cell r="T7362"/>
          <cell r="U7362"/>
          <cell r="V7362"/>
          <cell r="W7362"/>
          <cell r="X7362"/>
          <cell r="Y7362" t="str">
            <v xml:space="preserve"> </v>
          </cell>
        </row>
        <row r="7363">
          <cell r="C7363"/>
          <cell r="D7363"/>
          <cell r="E7363"/>
          <cell r="F7363"/>
          <cell r="G7363"/>
          <cell r="H7363"/>
          <cell r="I7363"/>
          <cell r="J7363"/>
          <cell r="K7363"/>
          <cell r="L7363"/>
          <cell r="M7363"/>
          <cell r="N7363"/>
          <cell r="O7363"/>
          <cell r="P7363"/>
          <cell r="Q7363"/>
          <cell r="R7363"/>
          <cell r="S7363"/>
          <cell r="T7363"/>
          <cell r="U7363"/>
          <cell r="V7363"/>
          <cell r="W7363"/>
          <cell r="X7363"/>
          <cell r="Y7363" t="str">
            <v xml:space="preserve"> </v>
          </cell>
        </row>
        <row r="7364">
          <cell r="C7364"/>
          <cell r="D7364"/>
          <cell r="E7364"/>
          <cell r="F7364"/>
          <cell r="G7364"/>
          <cell r="H7364"/>
          <cell r="I7364"/>
          <cell r="J7364"/>
          <cell r="K7364"/>
          <cell r="L7364"/>
          <cell r="M7364"/>
          <cell r="N7364"/>
          <cell r="O7364"/>
          <cell r="P7364"/>
          <cell r="Q7364"/>
          <cell r="R7364"/>
          <cell r="S7364"/>
          <cell r="T7364"/>
          <cell r="U7364"/>
          <cell r="V7364"/>
          <cell r="W7364"/>
          <cell r="X7364"/>
          <cell r="Y7364" t="str">
            <v xml:space="preserve"> </v>
          </cell>
        </row>
        <row r="7365">
          <cell r="C7365"/>
          <cell r="D7365"/>
          <cell r="E7365"/>
          <cell r="F7365"/>
          <cell r="G7365"/>
          <cell r="H7365"/>
          <cell r="I7365"/>
          <cell r="J7365"/>
          <cell r="K7365"/>
          <cell r="L7365"/>
          <cell r="M7365"/>
          <cell r="N7365"/>
          <cell r="O7365"/>
          <cell r="P7365"/>
          <cell r="Q7365"/>
          <cell r="R7365"/>
          <cell r="S7365"/>
          <cell r="T7365"/>
          <cell r="U7365"/>
          <cell r="V7365"/>
          <cell r="W7365"/>
          <cell r="X7365"/>
          <cell r="Y7365" t="str">
            <v xml:space="preserve"> </v>
          </cell>
        </row>
        <row r="7366">
          <cell r="C7366"/>
          <cell r="D7366"/>
          <cell r="E7366"/>
          <cell r="F7366"/>
          <cell r="G7366"/>
          <cell r="H7366"/>
          <cell r="I7366"/>
          <cell r="J7366"/>
          <cell r="K7366"/>
          <cell r="L7366"/>
          <cell r="M7366"/>
          <cell r="N7366"/>
          <cell r="O7366"/>
          <cell r="P7366"/>
          <cell r="Q7366"/>
          <cell r="R7366"/>
          <cell r="S7366"/>
          <cell r="T7366"/>
          <cell r="U7366"/>
          <cell r="V7366"/>
          <cell r="W7366"/>
          <cell r="X7366"/>
          <cell r="Y7366" t="str">
            <v xml:space="preserve"> </v>
          </cell>
        </row>
        <row r="7367">
          <cell r="C7367"/>
          <cell r="D7367"/>
          <cell r="E7367"/>
          <cell r="F7367"/>
          <cell r="G7367"/>
          <cell r="H7367"/>
          <cell r="I7367"/>
          <cell r="J7367"/>
          <cell r="K7367"/>
          <cell r="L7367"/>
          <cell r="M7367"/>
          <cell r="N7367"/>
          <cell r="O7367"/>
          <cell r="P7367"/>
          <cell r="Q7367"/>
          <cell r="R7367"/>
          <cell r="S7367"/>
          <cell r="T7367"/>
          <cell r="U7367"/>
          <cell r="V7367"/>
          <cell r="W7367"/>
          <cell r="X7367"/>
          <cell r="Y7367" t="str">
            <v xml:space="preserve"> </v>
          </cell>
        </row>
        <row r="7368">
          <cell r="C7368"/>
          <cell r="D7368"/>
          <cell r="E7368"/>
          <cell r="F7368"/>
          <cell r="G7368"/>
          <cell r="H7368"/>
          <cell r="I7368"/>
          <cell r="J7368"/>
          <cell r="K7368"/>
          <cell r="L7368"/>
          <cell r="M7368"/>
          <cell r="N7368"/>
          <cell r="O7368"/>
          <cell r="P7368"/>
          <cell r="Q7368"/>
          <cell r="R7368"/>
          <cell r="S7368"/>
          <cell r="T7368"/>
          <cell r="U7368"/>
          <cell r="V7368"/>
          <cell r="W7368"/>
          <cell r="X7368"/>
          <cell r="Y7368" t="str">
            <v xml:space="preserve"> </v>
          </cell>
        </row>
        <row r="7369">
          <cell r="C7369"/>
          <cell r="D7369"/>
          <cell r="E7369"/>
          <cell r="F7369"/>
          <cell r="G7369"/>
          <cell r="H7369"/>
          <cell r="I7369"/>
          <cell r="J7369"/>
          <cell r="K7369"/>
          <cell r="L7369"/>
          <cell r="M7369"/>
          <cell r="N7369"/>
          <cell r="O7369"/>
          <cell r="P7369"/>
          <cell r="Q7369"/>
          <cell r="R7369"/>
          <cell r="S7369"/>
          <cell r="T7369"/>
          <cell r="U7369"/>
          <cell r="V7369"/>
          <cell r="W7369"/>
          <cell r="X7369"/>
          <cell r="Y7369" t="str">
            <v xml:space="preserve"> </v>
          </cell>
        </row>
        <row r="7370">
          <cell r="C7370"/>
          <cell r="D7370"/>
          <cell r="E7370"/>
          <cell r="F7370"/>
          <cell r="G7370"/>
          <cell r="H7370"/>
          <cell r="I7370"/>
          <cell r="J7370"/>
          <cell r="K7370"/>
          <cell r="L7370"/>
          <cell r="M7370"/>
          <cell r="N7370"/>
          <cell r="O7370"/>
          <cell r="P7370"/>
          <cell r="Q7370"/>
          <cell r="R7370"/>
          <cell r="S7370"/>
          <cell r="T7370"/>
          <cell r="U7370"/>
          <cell r="V7370"/>
          <cell r="W7370"/>
          <cell r="X7370"/>
          <cell r="Y7370" t="str">
            <v xml:space="preserve"> </v>
          </cell>
        </row>
        <row r="7371">
          <cell r="C7371"/>
          <cell r="D7371"/>
          <cell r="E7371"/>
          <cell r="F7371"/>
          <cell r="G7371"/>
          <cell r="H7371"/>
          <cell r="I7371"/>
          <cell r="J7371"/>
          <cell r="K7371"/>
          <cell r="L7371"/>
          <cell r="M7371"/>
          <cell r="N7371"/>
          <cell r="O7371"/>
          <cell r="P7371"/>
          <cell r="Q7371"/>
          <cell r="R7371"/>
          <cell r="S7371"/>
          <cell r="T7371"/>
          <cell r="U7371"/>
          <cell r="V7371"/>
          <cell r="W7371"/>
          <cell r="X7371"/>
          <cell r="Y7371" t="str">
            <v xml:space="preserve"> </v>
          </cell>
        </row>
        <row r="7372">
          <cell r="C7372"/>
          <cell r="D7372"/>
          <cell r="E7372"/>
          <cell r="F7372"/>
          <cell r="G7372"/>
          <cell r="H7372"/>
          <cell r="I7372"/>
          <cell r="J7372"/>
          <cell r="K7372"/>
          <cell r="L7372"/>
          <cell r="M7372"/>
          <cell r="N7372"/>
          <cell r="O7372"/>
          <cell r="P7372"/>
          <cell r="Q7372"/>
          <cell r="R7372"/>
          <cell r="S7372"/>
          <cell r="T7372"/>
          <cell r="U7372"/>
          <cell r="V7372"/>
          <cell r="W7372"/>
          <cell r="X7372"/>
          <cell r="Y7372" t="str">
            <v xml:space="preserve"> </v>
          </cell>
        </row>
        <row r="7373">
          <cell r="C7373"/>
          <cell r="D7373"/>
          <cell r="E7373"/>
          <cell r="F7373"/>
          <cell r="G7373"/>
          <cell r="H7373"/>
          <cell r="I7373"/>
          <cell r="J7373"/>
          <cell r="K7373"/>
          <cell r="L7373"/>
          <cell r="M7373"/>
          <cell r="N7373"/>
          <cell r="O7373"/>
          <cell r="P7373"/>
          <cell r="Q7373"/>
          <cell r="R7373"/>
          <cell r="S7373"/>
          <cell r="T7373"/>
          <cell r="U7373"/>
          <cell r="V7373"/>
          <cell r="W7373"/>
          <cell r="X7373"/>
          <cell r="Y7373" t="str">
            <v xml:space="preserve"> </v>
          </cell>
        </row>
        <row r="7374">
          <cell r="C7374"/>
          <cell r="D7374"/>
          <cell r="E7374"/>
          <cell r="F7374"/>
          <cell r="G7374"/>
          <cell r="H7374"/>
          <cell r="I7374"/>
          <cell r="J7374"/>
          <cell r="K7374"/>
          <cell r="L7374"/>
          <cell r="M7374"/>
          <cell r="N7374"/>
          <cell r="O7374"/>
          <cell r="P7374"/>
          <cell r="Q7374"/>
          <cell r="R7374"/>
          <cell r="S7374"/>
          <cell r="T7374"/>
          <cell r="U7374"/>
          <cell r="V7374"/>
          <cell r="W7374"/>
          <cell r="X7374"/>
          <cell r="Y7374" t="str">
            <v xml:space="preserve"> </v>
          </cell>
        </row>
        <row r="7375">
          <cell r="C7375"/>
          <cell r="D7375"/>
          <cell r="E7375"/>
          <cell r="F7375"/>
          <cell r="G7375"/>
          <cell r="H7375"/>
          <cell r="I7375"/>
          <cell r="J7375"/>
          <cell r="K7375"/>
          <cell r="L7375"/>
          <cell r="M7375"/>
          <cell r="N7375"/>
          <cell r="O7375"/>
          <cell r="P7375"/>
          <cell r="Q7375"/>
          <cell r="R7375"/>
          <cell r="S7375"/>
          <cell r="T7375"/>
          <cell r="U7375"/>
          <cell r="V7375"/>
          <cell r="W7375"/>
          <cell r="X7375"/>
          <cell r="Y7375" t="str">
            <v xml:space="preserve"> </v>
          </cell>
        </row>
        <row r="7376">
          <cell r="C7376"/>
          <cell r="D7376"/>
          <cell r="E7376"/>
          <cell r="F7376"/>
          <cell r="G7376"/>
          <cell r="H7376"/>
          <cell r="I7376"/>
          <cell r="J7376"/>
          <cell r="K7376"/>
          <cell r="L7376"/>
          <cell r="M7376"/>
          <cell r="N7376"/>
          <cell r="O7376"/>
          <cell r="P7376"/>
          <cell r="Q7376"/>
          <cell r="R7376"/>
          <cell r="S7376"/>
          <cell r="T7376"/>
          <cell r="U7376"/>
          <cell r="V7376"/>
          <cell r="W7376"/>
          <cell r="X7376"/>
          <cell r="Y7376" t="str">
            <v xml:space="preserve"> </v>
          </cell>
        </row>
        <row r="7377">
          <cell r="C7377"/>
          <cell r="D7377"/>
          <cell r="E7377"/>
          <cell r="F7377"/>
          <cell r="G7377"/>
          <cell r="H7377"/>
          <cell r="I7377"/>
          <cell r="J7377"/>
          <cell r="K7377"/>
          <cell r="L7377"/>
          <cell r="M7377"/>
          <cell r="N7377"/>
          <cell r="O7377"/>
          <cell r="P7377"/>
          <cell r="Q7377"/>
          <cell r="R7377"/>
          <cell r="S7377"/>
          <cell r="T7377"/>
          <cell r="U7377"/>
          <cell r="V7377"/>
          <cell r="W7377"/>
          <cell r="X7377"/>
          <cell r="Y7377" t="str">
            <v xml:space="preserve"> </v>
          </cell>
        </row>
        <row r="7378">
          <cell r="C7378"/>
          <cell r="D7378"/>
          <cell r="E7378"/>
          <cell r="F7378"/>
          <cell r="G7378"/>
          <cell r="H7378"/>
          <cell r="I7378"/>
          <cell r="J7378"/>
          <cell r="K7378"/>
          <cell r="L7378"/>
          <cell r="M7378"/>
          <cell r="N7378"/>
          <cell r="O7378"/>
          <cell r="P7378"/>
          <cell r="Q7378"/>
          <cell r="R7378"/>
          <cell r="S7378"/>
          <cell r="T7378"/>
          <cell r="U7378"/>
          <cell r="V7378"/>
          <cell r="W7378"/>
          <cell r="X7378"/>
          <cell r="Y7378" t="str">
            <v xml:space="preserve"> </v>
          </cell>
        </row>
        <row r="7379">
          <cell r="C7379"/>
          <cell r="D7379"/>
          <cell r="E7379"/>
          <cell r="F7379"/>
          <cell r="G7379"/>
          <cell r="H7379"/>
          <cell r="I7379"/>
          <cell r="J7379"/>
          <cell r="K7379"/>
          <cell r="L7379"/>
          <cell r="M7379"/>
          <cell r="N7379"/>
          <cell r="O7379"/>
          <cell r="P7379"/>
          <cell r="Q7379"/>
          <cell r="R7379"/>
          <cell r="S7379"/>
          <cell r="T7379"/>
          <cell r="U7379"/>
          <cell r="V7379"/>
          <cell r="W7379"/>
          <cell r="X7379"/>
          <cell r="Y7379" t="str">
            <v xml:space="preserve"> </v>
          </cell>
        </row>
        <row r="7380">
          <cell r="C7380"/>
          <cell r="D7380"/>
          <cell r="E7380"/>
          <cell r="F7380"/>
          <cell r="G7380"/>
          <cell r="H7380"/>
          <cell r="I7380"/>
          <cell r="J7380"/>
          <cell r="K7380"/>
          <cell r="L7380"/>
          <cell r="M7380"/>
          <cell r="N7380"/>
          <cell r="O7380"/>
          <cell r="P7380"/>
          <cell r="Q7380"/>
          <cell r="R7380"/>
          <cell r="S7380"/>
          <cell r="T7380"/>
          <cell r="U7380"/>
          <cell r="V7380"/>
          <cell r="W7380"/>
          <cell r="X7380"/>
          <cell r="Y7380" t="str">
            <v xml:space="preserve"> </v>
          </cell>
        </row>
        <row r="7381">
          <cell r="C7381"/>
          <cell r="D7381"/>
          <cell r="E7381"/>
          <cell r="F7381"/>
          <cell r="G7381"/>
          <cell r="H7381"/>
          <cell r="I7381"/>
          <cell r="J7381"/>
          <cell r="K7381"/>
          <cell r="L7381"/>
          <cell r="M7381"/>
          <cell r="N7381"/>
          <cell r="O7381"/>
          <cell r="P7381"/>
          <cell r="Q7381"/>
          <cell r="R7381"/>
          <cell r="S7381"/>
          <cell r="T7381"/>
          <cell r="U7381"/>
          <cell r="V7381"/>
          <cell r="W7381"/>
          <cell r="X7381"/>
          <cell r="Y7381" t="str">
            <v xml:space="preserve"> </v>
          </cell>
        </row>
        <row r="7382">
          <cell r="C7382"/>
          <cell r="D7382"/>
          <cell r="E7382"/>
          <cell r="F7382"/>
          <cell r="G7382"/>
          <cell r="H7382"/>
          <cell r="I7382"/>
          <cell r="J7382"/>
          <cell r="K7382"/>
          <cell r="L7382"/>
          <cell r="M7382"/>
          <cell r="N7382"/>
          <cell r="O7382"/>
          <cell r="P7382"/>
          <cell r="Q7382"/>
          <cell r="R7382"/>
          <cell r="S7382"/>
          <cell r="T7382"/>
          <cell r="U7382"/>
          <cell r="V7382"/>
          <cell r="W7382"/>
          <cell r="X7382"/>
          <cell r="Y7382" t="str">
            <v xml:space="preserve"> </v>
          </cell>
        </row>
        <row r="7383">
          <cell r="C7383"/>
          <cell r="D7383"/>
          <cell r="E7383"/>
          <cell r="F7383"/>
          <cell r="G7383"/>
          <cell r="H7383"/>
          <cell r="I7383"/>
          <cell r="J7383"/>
          <cell r="K7383"/>
          <cell r="L7383"/>
          <cell r="M7383"/>
          <cell r="N7383"/>
          <cell r="O7383"/>
          <cell r="P7383"/>
          <cell r="Q7383"/>
          <cell r="R7383"/>
          <cell r="S7383"/>
          <cell r="T7383"/>
          <cell r="U7383"/>
          <cell r="V7383"/>
          <cell r="W7383"/>
          <cell r="X7383"/>
          <cell r="Y7383" t="str">
            <v xml:space="preserve"> </v>
          </cell>
        </row>
        <row r="7384">
          <cell r="C7384"/>
          <cell r="D7384"/>
          <cell r="E7384"/>
          <cell r="F7384"/>
          <cell r="G7384"/>
          <cell r="H7384"/>
          <cell r="I7384"/>
          <cell r="J7384"/>
          <cell r="K7384"/>
          <cell r="L7384"/>
          <cell r="M7384"/>
          <cell r="N7384"/>
          <cell r="O7384"/>
          <cell r="P7384"/>
          <cell r="Q7384"/>
          <cell r="R7384"/>
          <cell r="S7384"/>
          <cell r="T7384"/>
          <cell r="U7384"/>
          <cell r="V7384"/>
          <cell r="W7384"/>
          <cell r="X7384"/>
          <cell r="Y7384" t="str">
            <v xml:space="preserve"> </v>
          </cell>
        </row>
        <row r="7385">
          <cell r="C7385"/>
          <cell r="D7385"/>
          <cell r="E7385"/>
          <cell r="F7385"/>
          <cell r="G7385"/>
          <cell r="H7385"/>
          <cell r="I7385"/>
          <cell r="J7385"/>
          <cell r="K7385"/>
          <cell r="L7385"/>
          <cell r="M7385"/>
          <cell r="N7385"/>
          <cell r="O7385"/>
          <cell r="P7385"/>
          <cell r="Q7385"/>
          <cell r="R7385"/>
          <cell r="S7385"/>
          <cell r="T7385"/>
          <cell r="U7385"/>
          <cell r="V7385"/>
          <cell r="W7385"/>
          <cell r="X7385"/>
          <cell r="Y7385" t="str">
            <v xml:space="preserve"> </v>
          </cell>
        </row>
        <row r="7386">
          <cell r="C7386"/>
          <cell r="D7386"/>
          <cell r="E7386"/>
          <cell r="F7386"/>
          <cell r="G7386"/>
          <cell r="H7386"/>
          <cell r="I7386"/>
          <cell r="J7386"/>
          <cell r="K7386"/>
          <cell r="L7386"/>
          <cell r="M7386"/>
          <cell r="N7386"/>
          <cell r="O7386"/>
          <cell r="P7386"/>
          <cell r="Q7386"/>
          <cell r="R7386"/>
          <cell r="S7386"/>
          <cell r="T7386"/>
          <cell r="U7386"/>
          <cell r="V7386"/>
          <cell r="W7386"/>
          <cell r="X7386"/>
          <cell r="Y7386" t="str">
            <v xml:space="preserve"> </v>
          </cell>
        </row>
        <row r="7387">
          <cell r="C7387"/>
          <cell r="D7387"/>
          <cell r="E7387"/>
          <cell r="F7387"/>
          <cell r="G7387"/>
          <cell r="H7387"/>
          <cell r="I7387"/>
          <cell r="J7387"/>
          <cell r="K7387"/>
          <cell r="L7387"/>
          <cell r="M7387"/>
          <cell r="N7387"/>
          <cell r="O7387"/>
          <cell r="P7387"/>
          <cell r="Q7387"/>
          <cell r="R7387"/>
          <cell r="S7387"/>
          <cell r="T7387"/>
          <cell r="U7387"/>
          <cell r="V7387"/>
          <cell r="W7387"/>
          <cell r="X7387"/>
          <cell r="Y7387" t="str">
            <v xml:space="preserve"> </v>
          </cell>
        </row>
        <row r="7388">
          <cell r="C7388"/>
          <cell r="D7388"/>
          <cell r="E7388"/>
          <cell r="F7388"/>
          <cell r="G7388"/>
          <cell r="H7388"/>
          <cell r="I7388"/>
          <cell r="J7388"/>
          <cell r="K7388"/>
          <cell r="L7388"/>
          <cell r="M7388"/>
          <cell r="N7388"/>
          <cell r="O7388"/>
          <cell r="P7388"/>
          <cell r="Q7388"/>
          <cell r="R7388"/>
          <cell r="S7388"/>
          <cell r="T7388"/>
          <cell r="U7388"/>
          <cell r="V7388"/>
          <cell r="W7388"/>
          <cell r="X7388"/>
          <cell r="Y7388" t="str">
            <v xml:space="preserve"> </v>
          </cell>
        </row>
        <row r="7389">
          <cell r="C7389"/>
          <cell r="D7389"/>
          <cell r="E7389"/>
          <cell r="F7389"/>
          <cell r="G7389"/>
          <cell r="H7389"/>
          <cell r="I7389"/>
          <cell r="J7389"/>
          <cell r="K7389"/>
          <cell r="L7389"/>
          <cell r="M7389"/>
          <cell r="N7389"/>
          <cell r="O7389"/>
          <cell r="P7389"/>
          <cell r="Q7389"/>
          <cell r="R7389"/>
          <cell r="S7389"/>
          <cell r="T7389"/>
          <cell r="U7389"/>
          <cell r="V7389"/>
          <cell r="W7389"/>
          <cell r="X7389"/>
          <cell r="Y7389" t="str">
            <v xml:space="preserve"> </v>
          </cell>
        </row>
        <row r="7390">
          <cell r="C7390"/>
          <cell r="D7390"/>
          <cell r="E7390"/>
          <cell r="F7390"/>
          <cell r="G7390"/>
          <cell r="H7390"/>
          <cell r="I7390"/>
          <cell r="J7390"/>
          <cell r="K7390"/>
          <cell r="L7390"/>
          <cell r="M7390"/>
          <cell r="N7390"/>
          <cell r="O7390"/>
          <cell r="P7390"/>
          <cell r="Q7390"/>
          <cell r="R7390"/>
          <cell r="S7390"/>
          <cell r="T7390"/>
          <cell r="U7390"/>
          <cell r="V7390"/>
          <cell r="W7390"/>
          <cell r="X7390"/>
          <cell r="Y7390" t="str">
            <v xml:space="preserve"> </v>
          </cell>
        </row>
        <row r="7391">
          <cell r="C7391"/>
          <cell r="D7391"/>
          <cell r="E7391"/>
          <cell r="F7391"/>
          <cell r="G7391"/>
          <cell r="H7391"/>
          <cell r="I7391"/>
          <cell r="J7391"/>
          <cell r="K7391"/>
          <cell r="L7391"/>
          <cell r="M7391"/>
          <cell r="N7391"/>
          <cell r="O7391"/>
          <cell r="P7391"/>
          <cell r="Q7391"/>
          <cell r="R7391"/>
          <cell r="S7391"/>
          <cell r="T7391"/>
          <cell r="U7391"/>
          <cell r="V7391"/>
          <cell r="W7391"/>
          <cell r="X7391"/>
          <cell r="Y7391" t="str">
            <v xml:space="preserve"> </v>
          </cell>
        </row>
        <row r="7392">
          <cell r="C7392"/>
          <cell r="D7392"/>
          <cell r="E7392"/>
          <cell r="F7392"/>
          <cell r="G7392"/>
          <cell r="H7392"/>
          <cell r="I7392"/>
          <cell r="J7392"/>
          <cell r="K7392"/>
          <cell r="L7392"/>
          <cell r="M7392"/>
          <cell r="N7392"/>
          <cell r="O7392"/>
          <cell r="P7392"/>
          <cell r="Q7392"/>
          <cell r="R7392"/>
          <cell r="S7392"/>
          <cell r="T7392"/>
          <cell r="U7392"/>
          <cell r="V7392"/>
          <cell r="W7392"/>
          <cell r="X7392"/>
          <cell r="Y7392" t="str">
            <v xml:space="preserve"> </v>
          </cell>
        </row>
        <row r="7393">
          <cell r="C7393"/>
          <cell r="D7393"/>
          <cell r="E7393"/>
          <cell r="F7393"/>
          <cell r="G7393"/>
          <cell r="H7393"/>
          <cell r="I7393"/>
          <cell r="J7393"/>
          <cell r="K7393"/>
          <cell r="L7393"/>
          <cell r="M7393"/>
          <cell r="N7393"/>
          <cell r="O7393"/>
          <cell r="P7393"/>
          <cell r="Q7393"/>
          <cell r="R7393"/>
          <cell r="S7393"/>
          <cell r="T7393"/>
          <cell r="U7393"/>
          <cell r="V7393"/>
          <cell r="W7393"/>
          <cell r="X7393"/>
          <cell r="Y7393" t="str">
            <v xml:space="preserve"> </v>
          </cell>
        </row>
        <row r="7394">
          <cell r="C7394"/>
          <cell r="D7394"/>
          <cell r="E7394"/>
          <cell r="F7394"/>
          <cell r="G7394"/>
          <cell r="H7394"/>
          <cell r="I7394"/>
          <cell r="J7394"/>
          <cell r="K7394"/>
          <cell r="L7394"/>
          <cell r="M7394"/>
          <cell r="N7394"/>
          <cell r="O7394"/>
          <cell r="P7394"/>
          <cell r="Q7394"/>
          <cell r="R7394"/>
          <cell r="S7394"/>
          <cell r="T7394"/>
          <cell r="U7394"/>
          <cell r="V7394"/>
          <cell r="W7394"/>
          <cell r="X7394"/>
          <cell r="Y7394" t="str">
            <v xml:space="preserve"> </v>
          </cell>
        </row>
        <row r="7395">
          <cell r="C7395"/>
          <cell r="D7395"/>
          <cell r="E7395"/>
          <cell r="F7395"/>
          <cell r="G7395"/>
          <cell r="H7395"/>
          <cell r="I7395"/>
          <cell r="J7395"/>
          <cell r="K7395"/>
          <cell r="L7395"/>
          <cell r="M7395"/>
          <cell r="N7395"/>
          <cell r="O7395"/>
          <cell r="P7395"/>
          <cell r="Q7395"/>
          <cell r="R7395"/>
          <cell r="S7395"/>
          <cell r="T7395"/>
          <cell r="U7395"/>
          <cell r="V7395"/>
          <cell r="W7395"/>
          <cell r="X7395"/>
          <cell r="Y7395" t="str">
            <v xml:space="preserve"> </v>
          </cell>
        </row>
        <row r="7396">
          <cell r="C7396"/>
          <cell r="D7396"/>
          <cell r="E7396"/>
          <cell r="F7396"/>
          <cell r="G7396"/>
          <cell r="H7396"/>
          <cell r="I7396"/>
          <cell r="J7396"/>
          <cell r="K7396"/>
          <cell r="L7396"/>
          <cell r="M7396"/>
          <cell r="N7396"/>
          <cell r="O7396"/>
          <cell r="P7396"/>
          <cell r="Q7396"/>
          <cell r="R7396"/>
          <cell r="S7396"/>
          <cell r="T7396"/>
          <cell r="U7396"/>
          <cell r="V7396"/>
          <cell r="W7396"/>
          <cell r="X7396"/>
          <cell r="Y7396" t="str">
            <v xml:space="preserve"> </v>
          </cell>
        </row>
        <row r="7397">
          <cell r="C7397"/>
          <cell r="D7397"/>
          <cell r="E7397"/>
          <cell r="F7397"/>
          <cell r="G7397"/>
          <cell r="H7397"/>
          <cell r="I7397"/>
          <cell r="J7397"/>
          <cell r="K7397"/>
          <cell r="L7397"/>
          <cell r="M7397"/>
          <cell r="N7397"/>
          <cell r="O7397"/>
          <cell r="P7397"/>
          <cell r="Q7397"/>
          <cell r="R7397"/>
          <cell r="S7397"/>
          <cell r="T7397"/>
          <cell r="U7397"/>
          <cell r="V7397"/>
          <cell r="W7397"/>
          <cell r="X7397"/>
          <cell r="Y7397" t="str">
            <v xml:space="preserve"> </v>
          </cell>
        </row>
        <row r="7398">
          <cell r="C7398"/>
          <cell r="D7398"/>
          <cell r="E7398"/>
          <cell r="F7398"/>
          <cell r="G7398"/>
          <cell r="H7398"/>
          <cell r="I7398"/>
          <cell r="J7398"/>
          <cell r="K7398"/>
          <cell r="L7398"/>
          <cell r="M7398"/>
          <cell r="N7398"/>
          <cell r="O7398"/>
          <cell r="P7398"/>
          <cell r="Q7398"/>
          <cell r="R7398"/>
          <cell r="S7398"/>
          <cell r="T7398"/>
          <cell r="U7398"/>
          <cell r="V7398"/>
          <cell r="W7398"/>
          <cell r="X7398"/>
          <cell r="Y7398" t="str">
            <v xml:space="preserve"> </v>
          </cell>
        </row>
        <row r="7399">
          <cell r="C7399"/>
          <cell r="D7399"/>
          <cell r="E7399"/>
          <cell r="F7399"/>
          <cell r="G7399"/>
          <cell r="H7399"/>
          <cell r="I7399"/>
          <cell r="J7399"/>
          <cell r="K7399"/>
          <cell r="L7399"/>
          <cell r="M7399"/>
          <cell r="N7399"/>
          <cell r="O7399"/>
          <cell r="P7399"/>
          <cell r="Q7399"/>
          <cell r="R7399"/>
          <cell r="S7399"/>
          <cell r="T7399"/>
          <cell r="U7399"/>
          <cell r="V7399"/>
          <cell r="W7399"/>
          <cell r="X7399"/>
          <cell r="Y7399" t="str">
            <v xml:space="preserve"> </v>
          </cell>
        </row>
        <row r="7400">
          <cell r="C7400"/>
          <cell r="D7400"/>
          <cell r="E7400"/>
          <cell r="F7400"/>
          <cell r="G7400"/>
          <cell r="H7400"/>
          <cell r="I7400"/>
          <cell r="J7400"/>
          <cell r="K7400"/>
          <cell r="L7400"/>
          <cell r="M7400"/>
          <cell r="N7400"/>
          <cell r="O7400"/>
          <cell r="P7400"/>
          <cell r="Q7400"/>
          <cell r="R7400"/>
          <cell r="S7400"/>
          <cell r="T7400"/>
          <cell r="U7400"/>
          <cell r="V7400"/>
          <cell r="W7400"/>
          <cell r="X7400"/>
          <cell r="Y7400" t="str">
            <v xml:space="preserve"> </v>
          </cell>
        </row>
        <row r="7401">
          <cell r="C7401"/>
          <cell r="D7401"/>
          <cell r="E7401"/>
          <cell r="F7401"/>
          <cell r="G7401"/>
          <cell r="H7401"/>
          <cell r="I7401"/>
          <cell r="J7401"/>
          <cell r="K7401"/>
          <cell r="L7401"/>
          <cell r="M7401"/>
          <cell r="N7401"/>
          <cell r="O7401"/>
          <cell r="P7401"/>
          <cell r="Q7401"/>
          <cell r="R7401"/>
          <cell r="S7401"/>
          <cell r="T7401"/>
          <cell r="U7401"/>
          <cell r="V7401"/>
          <cell r="W7401"/>
          <cell r="X7401"/>
          <cell r="Y7401" t="str">
            <v xml:space="preserve"> </v>
          </cell>
        </row>
        <row r="7402">
          <cell r="C7402"/>
          <cell r="D7402"/>
          <cell r="E7402"/>
          <cell r="F7402"/>
          <cell r="G7402"/>
          <cell r="H7402"/>
          <cell r="I7402"/>
          <cell r="J7402"/>
          <cell r="K7402"/>
          <cell r="L7402"/>
          <cell r="M7402"/>
          <cell r="N7402"/>
          <cell r="O7402"/>
          <cell r="P7402"/>
          <cell r="Q7402"/>
          <cell r="R7402"/>
          <cell r="S7402"/>
          <cell r="T7402"/>
          <cell r="U7402"/>
          <cell r="V7402"/>
          <cell r="W7402"/>
          <cell r="X7402"/>
          <cell r="Y7402" t="str">
            <v xml:space="preserve"> </v>
          </cell>
        </row>
        <row r="7403">
          <cell r="C7403"/>
          <cell r="D7403"/>
          <cell r="E7403"/>
          <cell r="F7403"/>
          <cell r="G7403"/>
          <cell r="H7403"/>
          <cell r="I7403"/>
          <cell r="J7403"/>
          <cell r="K7403"/>
          <cell r="L7403"/>
          <cell r="M7403"/>
          <cell r="N7403"/>
          <cell r="O7403"/>
          <cell r="P7403"/>
          <cell r="Q7403"/>
          <cell r="R7403"/>
          <cell r="S7403"/>
          <cell r="T7403"/>
          <cell r="U7403"/>
          <cell r="V7403"/>
          <cell r="W7403"/>
          <cell r="X7403"/>
          <cell r="Y7403" t="str">
            <v xml:space="preserve"> </v>
          </cell>
        </row>
        <row r="7404">
          <cell r="C7404"/>
          <cell r="D7404"/>
          <cell r="E7404"/>
          <cell r="F7404"/>
          <cell r="G7404"/>
          <cell r="H7404"/>
          <cell r="I7404"/>
          <cell r="J7404"/>
          <cell r="K7404"/>
          <cell r="L7404"/>
          <cell r="M7404"/>
          <cell r="N7404"/>
          <cell r="O7404"/>
          <cell r="P7404"/>
          <cell r="Q7404"/>
          <cell r="R7404"/>
          <cell r="S7404"/>
          <cell r="T7404"/>
          <cell r="U7404"/>
          <cell r="V7404"/>
          <cell r="W7404"/>
          <cell r="X7404"/>
          <cell r="Y7404" t="str">
            <v xml:space="preserve"> </v>
          </cell>
        </row>
        <row r="7405">
          <cell r="C7405"/>
          <cell r="D7405"/>
          <cell r="E7405"/>
          <cell r="F7405"/>
          <cell r="G7405"/>
          <cell r="H7405"/>
          <cell r="I7405"/>
          <cell r="J7405"/>
          <cell r="K7405"/>
          <cell r="L7405"/>
          <cell r="M7405"/>
          <cell r="N7405"/>
          <cell r="O7405"/>
          <cell r="P7405"/>
          <cell r="Q7405"/>
          <cell r="R7405"/>
          <cell r="S7405"/>
          <cell r="T7405"/>
          <cell r="U7405"/>
          <cell r="V7405"/>
          <cell r="W7405"/>
          <cell r="X7405"/>
          <cell r="Y7405" t="str">
            <v xml:space="preserve"> </v>
          </cell>
        </row>
        <row r="7406">
          <cell r="C7406"/>
          <cell r="D7406"/>
          <cell r="E7406"/>
          <cell r="F7406"/>
          <cell r="G7406"/>
          <cell r="H7406"/>
          <cell r="I7406"/>
          <cell r="J7406"/>
          <cell r="K7406"/>
          <cell r="L7406"/>
          <cell r="M7406"/>
          <cell r="N7406"/>
          <cell r="O7406"/>
          <cell r="P7406"/>
          <cell r="Q7406"/>
          <cell r="R7406"/>
          <cell r="S7406"/>
          <cell r="T7406"/>
          <cell r="U7406"/>
          <cell r="V7406"/>
          <cell r="W7406"/>
          <cell r="X7406"/>
          <cell r="Y7406" t="str">
            <v xml:space="preserve"> </v>
          </cell>
        </row>
        <row r="7407">
          <cell r="C7407"/>
          <cell r="D7407"/>
          <cell r="E7407"/>
          <cell r="F7407"/>
          <cell r="G7407"/>
          <cell r="H7407"/>
          <cell r="I7407"/>
          <cell r="J7407"/>
          <cell r="K7407"/>
          <cell r="L7407"/>
          <cell r="M7407"/>
          <cell r="N7407"/>
          <cell r="O7407"/>
          <cell r="P7407"/>
          <cell r="Q7407"/>
          <cell r="R7407"/>
          <cell r="S7407"/>
          <cell r="T7407"/>
          <cell r="U7407"/>
          <cell r="V7407"/>
          <cell r="W7407"/>
          <cell r="X7407"/>
          <cell r="Y7407" t="str">
            <v xml:space="preserve"> </v>
          </cell>
        </row>
        <row r="7408">
          <cell r="C7408"/>
          <cell r="D7408"/>
          <cell r="E7408"/>
          <cell r="F7408"/>
          <cell r="G7408"/>
          <cell r="H7408"/>
          <cell r="I7408"/>
          <cell r="J7408"/>
          <cell r="K7408"/>
          <cell r="L7408"/>
          <cell r="M7408"/>
          <cell r="N7408"/>
          <cell r="O7408"/>
          <cell r="P7408"/>
          <cell r="Q7408"/>
          <cell r="R7408"/>
          <cell r="S7408"/>
          <cell r="T7408"/>
          <cell r="U7408"/>
          <cell r="V7408"/>
          <cell r="W7408"/>
          <cell r="X7408"/>
          <cell r="Y7408" t="str">
            <v xml:space="preserve"> </v>
          </cell>
        </row>
        <row r="7409">
          <cell r="C7409"/>
          <cell r="D7409"/>
          <cell r="E7409"/>
          <cell r="F7409"/>
          <cell r="G7409"/>
          <cell r="H7409"/>
          <cell r="I7409"/>
          <cell r="J7409"/>
          <cell r="K7409"/>
          <cell r="L7409"/>
          <cell r="M7409"/>
          <cell r="N7409"/>
          <cell r="O7409"/>
          <cell r="P7409"/>
          <cell r="Q7409"/>
          <cell r="R7409"/>
          <cell r="S7409"/>
          <cell r="T7409"/>
          <cell r="U7409"/>
          <cell r="V7409"/>
          <cell r="W7409"/>
          <cell r="X7409"/>
          <cell r="Y7409" t="str">
            <v xml:space="preserve"> </v>
          </cell>
        </row>
        <row r="7410">
          <cell r="C7410"/>
          <cell r="D7410"/>
          <cell r="E7410"/>
          <cell r="F7410"/>
          <cell r="G7410"/>
          <cell r="H7410"/>
          <cell r="I7410"/>
          <cell r="J7410"/>
          <cell r="K7410"/>
          <cell r="L7410"/>
          <cell r="M7410"/>
          <cell r="N7410"/>
          <cell r="O7410"/>
          <cell r="P7410"/>
          <cell r="Q7410"/>
          <cell r="R7410"/>
          <cell r="S7410"/>
          <cell r="T7410"/>
          <cell r="U7410"/>
          <cell r="V7410"/>
          <cell r="W7410"/>
          <cell r="X7410"/>
          <cell r="Y7410" t="str">
            <v xml:space="preserve"> </v>
          </cell>
        </row>
        <row r="7411">
          <cell r="C7411"/>
          <cell r="D7411"/>
          <cell r="E7411"/>
          <cell r="F7411"/>
          <cell r="G7411"/>
          <cell r="H7411"/>
          <cell r="I7411"/>
          <cell r="J7411"/>
          <cell r="K7411"/>
          <cell r="L7411"/>
          <cell r="M7411"/>
          <cell r="N7411"/>
          <cell r="O7411"/>
          <cell r="P7411"/>
          <cell r="Q7411"/>
          <cell r="R7411"/>
          <cell r="S7411"/>
          <cell r="T7411"/>
          <cell r="U7411"/>
          <cell r="V7411"/>
          <cell r="W7411"/>
          <cell r="X7411"/>
          <cell r="Y7411" t="str">
            <v xml:space="preserve"> </v>
          </cell>
        </row>
        <row r="7412">
          <cell r="C7412"/>
          <cell r="D7412"/>
          <cell r="E7412"/>
          <cell r="F7412"/>
          <cell r="G7412"/>
          <cell r="H7412"/>
          <cell r="I7412"/>
          <cell r="J7412"/>
          <cell r="K7412"/>
          <cell r="L7412"/>
          <cell r="M7412"/>
          <cell r="N7412"/>
          <cell r="O7412"/>
          <cell r="P7412"/>
          <cell r="Q7412"/>
          <cell r="R7412"/>
          <cell r="S7412"/>
          <cell r="T7412"/>
          <cell r="U7412"/>
          <cell r="V7412"/>
          <cell r="W7412"/>
          <cell r="X7412"/>
          <cell r="Y7412" t="str">
            <v xml:space="preserve"> </v>
          </cell>
        </row>
        <row r="7413">
          <cell r="C7413"/>
          <cell r="D7413"/>
          <cell r="E7413"/>
          <cell r="F7413"/>
          <cell r="G7413"/>
          <cell r="H7413"/>
          <cell r="I7413"/>
          <cell r="J7413"/>
          <cell r="K7413"/>
          <cell r="L7413"/>
          <cell r="M7413"/>
          <cell r="N7413"/>
          <cell r="O7413"/>
          <cell r="P7413"/>
          <cell r="Q7413"/>
          <cell r="R7413"/>
          <cell r="S7413"/>
          <cell r="T7413"/>
          <cell r="U7413"/>
          <cell r="V7413"/>
          <cell r="W7413"/>
          <cell r="X7413"/>
          <cell r="Y7413" t="str">
            <v xml:space="preserve"> </v>
          </cell>
        </row>
        <row r="7414">
          <cell r="C7414"/>
          <cell r="D7414"/>
          <cell r="E7414"/>
          <cell r="F7414"/>
          <cell r="G7414"/>
          <cell r="H7414"/>
          <cell r="I7414"/>
          <cell r="J7414"/>
          <cell r="K7414"/>
          <cell r="L7414"/>
          <cell r="M7414"/>
          <cell r="N7414"/>
          <cell r="O7414"/>
          <cell r="P7414"/>
          <cell r="Q7414"/>
          <cell r="R7414"/>
          <cell r="S7414"/>
          <cell r="T7414"/>
          <cell r="U7414"/>
          <cell r="V7414"/>
          <cell r="W7414"/>
          <cell r="X7414"/>
          <cell r="Y7414" t="str">
            <v xml:space="preserve"> </v>
          </cell>
        </row>
        <row r="7415">
          <cell r="C7415"/>
          <cell r="D7415"/>
          <cell r="E7415"/>
          <cell r="F7415"/>
          <cell r="G7415"/>
          <cell r="H7415"/>
          <cell r="I7415"/>
          <cell r="J7415"/>
          <cell r="K7415"/>
          <cell r="L7415"/>
          <cell r="M7415"/>
          <cell r="N7415"/>
          <cell r="O7415"/>
          <cell r="P7415"/>
          <cell r="Q7415"/>
          <cell r="R7415"/>
          <cell r="S7415"/>
          <cell r="T7415"/>
          <cell r="U7415"/>
          <cell r="V7415"/>
          <cell r="W7415"/>
          <cell r="X7415"/>
          <cell r="Y7415" t="str">
            <v xml:space="preserve"> </v>
          </cell>
        </row>
        <row r="7416">
          <cell r="C7416"/>
          <cell r="D7416"/>
          <cell r="E7416"/>
          <cell r="F7416"/>
          <cell r="G7416"/>
          <cell r="H7416"/>
          <cell r="I7416"/>
          <cell r="J7416"/>
          <cell r="K7416"/>
          <cell r="L7416"/>
          <cell r="M7416"/>
          <cell r="N7416"/>
          <cell r="O7416"/>
          <cell r="P7416"/>
          <cell r="Q7416"/>
          <cell r="R7416"/>
          <cell r="S7416"/>
          <cell r="T7416"/>
          <cell r="U7416"/>
          <cell r="V7416"/>
          <cell r="W7416"/>
          <cell r="X7416"/>
          <cell r="Y7416" t="str">
            <v xml:space="preserve"> </v>
          </cell>
        </row>
        <row r="7417">
          <cell r="C7417"/>
          <cell r="D7417"/>
          <cell r="E7417"/>
          <cell r="F7417"/>
          <cell r="G7417"/>
          <cell r="H7417"/>
          <cell r="I7417"/>
          <cell r="J7417"/>
          <cell r="K7417"/>
          <cell r="L7417"/>
          <cell r="M7417"/>
          <cell r="N7417"/>
          <cell r="O7417"/>
          <cell r="P7417"/>
          <cell r="Q7417"/>
          <cell r="R7417"/>
          <cell r="S7417"/>
          <cell r="T7417"/>
          <cell r="U7417"/>
          <cell r="V7417"/>
          <cell r="W7417"/>
          <cell r="X7417"/>
          <cell r="Y7417" t="str">
            <v xml:space="preserve"> </v>
          </cell>
        </row>
        <row r="7418">
          <cell r="C7418"/>
          <cell r="D7418"/>
          <cell r="E7418"/>
          <cell r="F7418"/>
          <cell r="G7418"/>
          <cell r="H7418"/>
          <cell r="I7418"/>
          <cell r="J7418"/>
          <cell r="K7418"/>
          <cell r="L7418"/>
          <cell r="M7418"/>
          <cell r="N7418"/>
          <cell r="O7418"/>
          <cell r="P7418"/>
          <cell r="Q7418"/>
          <cell r="R7418"/>
          <cell r="S7418"/>
          <cell r="T7418"/>
          <cell r="U7418"/>
          <cell r="V7418"/>
          <cell r="W7418"/>
          <cell r="X7418"/>
          <cell r="Y7418" t="str">
            <v xml:space="preserve"> </v>
          </cell>
        </row>
        <row r="7419">
          <cell r="C7419"/>
          <cell r="D7419"/>
          <cell r="E7419"/>
          <cell r="F7419"/>
          <cell r="G7419"/>
          <cell r="H7419"/>
          <cell r="I7419"/>
          <cell r="J7419"/>
          <cell r="K7419"/>
          <cell r="L7419"/>
          <cell r="M7419"/>
          <cell r="N7419"/>
          <cell r="O7419"/>
          <cell r="P7419"/>
          <cell r="Q7419"/>
          <cell r="R7419"/>
          <cell r="S7419"/>
          <cell r="T7419"/>
          <cell r="U7419"/>
          <cell r="V7419"/>
          <cell r="W7419"/>
          <cell r="X7419"/>
          <cell r="Y7419" t="str">
            <v xml:space="preserve"> </v>
          </cell>
        </row>
        <row r="7420">
          <cell r="C7420"/>
          <cell r="D7420"/>
          <cell r="E7420"/>
          <cell r="F7420"/>
          <cell r="G7420"/>
          <cell r="H7420"/>
          <cell r="I7420"/>
          <cell r="J7420"/>
          <cell r="K7420"/>
          <cell r="L7420"/>
          <cell r="M7420"/>
          <cell r="N7420"/>
          <cell r="O7420"/>
          <cell r="P7420"/>
          <cell r="Q7420"/>
          <cell r="R7420"/>
          <cell r="S7420"/>
          <cell r="T7420"/>
          <cell r="U7420"/>
          <cell r="V7420"/>
          <cell r="W7420"/>
          <cell r="X7420"/>
          <cell r="Y7420" t="str">
            <v xml:space="preserve"> </v>
          </cell>
        </row>
        <row r="7421">
          <cell r="C7421"/>
          <cell r="D7421"/>
          <cell r="E7421"/>
          <cell r="F7421"/>
          <cell r="G7421"/>
          <cell r="H7421"/>
          <cell r="I7421"/>
          <cell r="J7421"/>
          <cell r="K7421"/>
          <cell r="L7421"/>
          <cell r="M7421"/>
          <cell r="N7421"/>
          <cell r="O7421"/>
          <cell r="P7421"/>
          <cell r="Q7421"/>
          <cell r="R7421"/>
          <cell r="S7421"/>
          <cell r="T7421"/>
          <cell r="U7421"/>
          <cell r="V7421"/>
          <cell r="W7421"/>
          <cell r="X7421"/>
          <cell r="Y7421" t="str">
            <v xml:space="preserve"> </v>
          </cell>
        </row>
        <row r="7422">
          <cell r="C7422"/>
          <cell r="D7422"/>
          <cell r="E7422"/>
          <cell r="F7422"/>
          <cell r="G7422"/>
          <cell r="H7422"/>
          <cell r="I7422"/>
          <cell r="J7422"/>
          <cell r="K7422"/>
          <cell r="L7422"/>
          <cell r="M7422"/>
          <cell r="N7422"/>
          <cell r="O7422"/>
          <cell r="P7422"/>
          <cell r="Q7422"/>
          <cell r="R7422"/>
          <cell r="S7422"/>
          <cell r="T7422"/>
          <cell r="U7422"/>
          <cell r="V7422"/>
          <cell r="W7422"/>
          <cell r="X7422"/>
          <cell r="Y7422" t="str">
            <v xml:space="preserve"> </v>
          </cell>
        </row>
        <row r="7423">
          <cell r="C7423"/>
          <cell r="D7423"/>
          <cell r="E7423"/>
          <cell r="F7423"/>
          <cell r="G7423"/>
          <cell r="H7423"/>
          <cell r="I7423"/>
          <cell r="J7423"/>
          <cell r="K7423"/>
          <cell r="L7423"/>
          <cell r="M7423"/>
          <cell r="N7423"/>
          <cell r="O7423"/>
          <cell r="P7423"/>
          <cell r="Q7423"/>
          <cell r="R7423"/>
          <cell r="S7423"/>
          <cell r="T7423"/>
          <cell r="U7423"/>
          <cell r="V7423"/>
          <cell r="W7423"/>
          <cell r="X7423"/>
          <cell r="Y7423" t="str">
            <v xml:space="preserve"> </v>
          </cell>
        </row>
        <row r="7424">
          <cell r="C7424"/>
          <cell r="D7424"/>
          <cell r="E7424"/>
          <cell r="F7424"/>
          <cell r="G7424"/>
          <cell r="H7424"/>
          <cell r="I7424"/>
          <cell r="J7424"/>
          <cell r="K7424"/>
          <cell r="L7424"/>
          <cell r="M7424"/>
          <cell r="N7424"/>
          <cell r="O7424"/>
          <cell r="P7424"/>
          <cell r="Q7424"/>
          <cell r="R7424"/>
          <cell r="S7424"/>
          <cell r="T7424"/>
          <cell r="U7424"/>
          <cell r="V7424"/>
          <cell r="W7424"/>
          <cell r="X7424"/>
          <cell r="Y7424" t="str">
            <v xml:space="preserve"> </v>
          </cell>
        </row>
        <row r="7425">
          <cell r="C7425"/>
          <cell r="D7425"/>
          <cell r="E7425"/>
          <cell r="F7425"/>
          <cell r="G7425"/>
          <cell r="H7425"/>
          <cell r="I7425"/>
          <cell r="J7425"/>
          <cell r="K7425"/>
          <cell r="L7425"/>
          <cell r="M7425"/>
          <cell r="N7425"/>
          <cell r="O7425"/>
          <cell r="P7425"/>
          <cell r="Q7425"/>
          <cell r="R7425"/>
          <cell r="S7425"/>
          <cell r="T7425"/>
          <cell r="U7425"/>
          <cell r="V7425"/>
          <cell r="W7425"/>
          <cell r="X7425"/>
          <cell r="Y7425" t="str">
            <v xml:space="preserve"> </v>
          </cell>
        </row>
        <row r="7426">
          <cell r="C7426"/>
          <cell r="D7426"/>
          <cell r="E7426"/>
          <cell r="F7426"/>
          <cell r="G7426"/>
          <cell r="H7426"/>
          <cell r="I7426"/>
          <cell r="J7426"/>
          <cell r="K7426"/>
          <cell r="L7426"/>
          <cell r="M7426"/>
          <cell r="N7426"/>
          <cell r="O7426"/>
          <cell r="P7426"/>
          <cell r="Q7426"/>
          <cell r="R7426"/>
          <cell r="S7426"/>
          <cell r="T7426"/>
          <cell r="U7426"/>
          <cell r="V7426"/>
          <cell r="W7426"/>
          <cell r="X7426"/>
          <cell r="Y7426" t="str">
            <v xml:space="preserve"> </v>
          </cell>
        </row>
        <row r="7427">
          <cell r="C7427"/>
          <cell r="D7427"/>
          <cell r="E7427"/>
          <cell r="F7427"/>
          <cell r="G7427"/>
          <cell r="H7427"/>
          <cell r="I7427"/>
          <cell r="J7427"/>
          <cell r="K7427"/>
          <cell r="L7427"/>
          <cell r="M7427"/>
          <cell r="N7427"/>
          <cell r="O7427"/>
          <cell r="P7427"/>
          <cell r="Q7427"/>
          <cell r="R7427"/>
          <cell r="S7427"/>
          <cell r="T7427"/>
          <cell r="U7427"/>
          <cell r="V7427"/>
          <cell r="W7427"/>
          <cell r="X7427"/>
          <cell r="Y7427" t="str">
            <v xml:space="preserve"> </v>
          </cell>
        </row>
        <row r="7428">
          <cell r="C7428"/>
          <cell r="D7428"/>
          <cell r="E7428"/>
          <cell r="F7428"/>
          <cell r="G7428"/>
          <cell r="H7428"/>
          <cell r="I7428"/>
          <cell r="J7428"/>
          <cell r="K7428"/>
          <cell r="L7428"/>
          <cell r="M7428"/>
          <cell r="N7428"/>
          <cell r="O7428"/>
          <cell r="P7428"/>
          <cell r="Q7428"/>
          <cell r="R7428"/>
          <cell r="S7428"/>
          <cell r="T7428"/>
          <cell r="U7428"/>
          <cell r="V7428"/>
          <cell r="W7428"/>
          <cell r="X7428"/>
          <cell r="Y7428" t="str">
            <v xml:space="preserve"> </v>
          </cell>
        </row>
        <row r="7429">
          <cell r="C7429"/>
          <cell r="D7429"/>
          <cell r="E7429"/>
          <cell r="F7429"/>
          <cell r="G7429"/>
          <cell r="H7429"/>
          <cell r="I7429"/>
          <cell r="J7429"/>
          <cell r="K7429"/>
          <cell r="L7429"/>
          <cell r="M7429"/>
          <cell r="N7429"/>
          <cell r="O7429"/>
          <cell r="P7429"/>
          <cell r="Q7429"/>
          <cell r="R7429"/>
          <cell r="S7429"/>
          <cell r="T7429"/>
          <cell r="U7429"/>
          <cell r="V7429"/>
          <cell r="W7429"/>
          <cell r="X7429"/>
          <cell r="Y7429" t="str">
            <v xml:space="preserve"> </v>
          </cell>
        </row>
        <row r="7430">
          <cell r="C7430"/>
          <cell r="D7430"/>
          <cell r="E7430"/>
          <cell r="F7430"/>
          <cell r="G7430"/>
          <cell r="H7430"/>
          <cell r="I7430"/>
          <cell r="J7430"/>
          <cell r="K7430"/>
          <cell r="L7430"/>
          <cell r="M7430"/>
          <cell r="N7430"/>
          <cell r="O7430"/>
          <cell r="P7430"/>
          <cell r="Q7430"/>
          <cell r="R7430"/>
          <cell r="S7430"/>
          <cell r="T7430"/>
          <cell r="U7430"/>
          <cell r="V7430"/>
          <cell r="W7430"/>
          <cell r="X7430"/>
          <cell r="Y7430" t="str">
            <v xml:space="preserve"> </v>
          </cell>
        </row>
        <row r="7431">
          <cell r="C7431"/>
          <cell r="D7431"/>
          <cell r="E7431"/>
          <cell r="F7431"/>
          <cell r="G7431"/>
          <cell r="H7431"/>
          <cell r="I7431"/>
          <cell r="J7431"/>
          <cell r="K7431"/>
          <cell r="L7431"/>
          <cell r="M7431"/>
          <cell r="N7431"/>
          <cell r="O7431"/>
          <cell r="P7431"/>
          <cell r="Q7431"/>
          <cell r="R7431"/>
          <cell r="S7431"/>
          <cell r="T7431"/>
          <cell r="U7431"/>
          <cell r="V7431"/>
          <cell r="W7431"/>
          <cell r="X7431"/>
          <cell r="Y7431" t="str">
            <v xml:space="preserve"> </v>
          </cell>
        </row>
        <row r="7432">
          <cell r="C7432"/>
          <cell r="D7432"/>
          <cell r="E7432"/>
          <cell r="F7432"/>
          <cell r="G7432"/>
          <cell r="H7432"/>
          <cell r="I7432"/>
          <cell r="J7432"/>
          <cell r="K7432"/>
          <cell r="L7432"/>
          <cell r="M7432"/>
          <cell r="N7432"/>
          <cell r="O7432"/>
          <cell r="P7432"/>
          <cell r="Q7432"/>
          <cell r="R7432"/>
          <cell r="S7432"/>
          <cell r="T7432"/>
          <cell r="U7432"/>
          <cell r="V7432"/>
          <cell r="W7432"/>
          <cell r="X7432"/>
          <cell r="Y7432" t="str">
            <v xml:space="preserve"> </v>
          </cell>
        </row>
        <row r="7433">
          <cell r="C7433"/>
          <cell r="D7433"/>
          <cell r="E7433"/>
          <cell r="F7433"/>
          <cell r="G7433"/>
          <cell r="H7433"/>
          <cell r="I7433"/>
          <cell r="J7433"/>
          <cell r="K7433"/>
          <cell r="L7433"/>
          <cell r="M7433"/>
          <cell r="N7433"/>
          <cell r="O7433"/>
          <cell r="P7433"/>
          <cell r="Q7433"/>
          <cell r="R7433"/>
          <cell r="S7433"/>
          <cell r="T7433"/>
          <cell r="U7433"/>
          <cell r="V7433"/>
          <cell r="W7433"/>
          <cell r="X7433"/>
          <cell r="Y7433" t="str">
            <v xml:space="preserve"> </v>
          </cell>
        </row>
        <row r="7434">
          <cell r="C7434"/>
          <cell r="D7434"/>
          <cell r="E7434"/>
          <cell r="F7434"/>
          <cell r="G7434"/>
          <cell r="H7434"/>
          <cell r="I7434"/>
          <cell r="J7434"/>
          <cell r="K7434"/>
          <cell r="L7434"/>
          <cell r="M7434"/>
          <cell r="N7434"/>
          <cell r="O7434"/>
          <cell r="P7434"/>
          <cell r="Q7434"/>
          <cell r="R7434"/>
          <cell r="S7434"/>
          <cell r="T7434"/>
          <cell r="U7434"/>
          <cell r="V7434"/>
          <cell r="W7434"/>
          <cell r="X7434"/>
          <cell r="Y7434" t="str">
            <v xml:space="preserve"> </v>
          </cell>
        </row>
        <row r="7435">
          <cell r="C7435"/>
          <cell r="D7435"/>
          <cell r="E7435"/>
          <cell r="F7435"/>
          <cell r="G7435"/>
          <cell r="H7435"/>
          <cell r="I7435"/>
          <cell r="J7435"/>
          <cell r="K7435"/>
          <cell r="L7435"/>
          <cell r="M7435"/>
          <cell r="N7435"/>
          <cell r="O7435"/>
          <cell r="P7435"/>
          <cell r="Q7435"/>
          <cell r="R7435"/>
          <cell r="S7435"/>
          <cell r="T7435"/>
          <cell r="U7435"/>
          <cell r="V7435"/>
          <cell r="W7435"/>
          <cell r="X7435"/>
          <cell r="Y7435" t="str">
            <v xml:space="preserve"> </v>
          </cell>
        </row>
        <row r="7436">
          <cell r="C7436"/>
          <cell r="D7436"/>
          <cell r="E7436"/>
          <cell r="F7436"/>
          <cell r="G7436"/>
          <cell r="H7436"/>
          <cell r="I7436"/>
          <cell r="J7436"/>
          <cell r="K7436"/>
          <cell r="L7436"/>
          <cell r="M7436"/>
          <cell r="N7436"/>
          <cell r="O7436"/>
          <cell r="P7436"/>
          <cell r="Q7436"/>
          <cell r="R7436"/>
          <cell r="S7436"/>
          <cell r="T7436"/>
          <cell r="U7436"/>
          <cell r="V7436"/>
          <cell r="W7436"/>
          <cell r="X7436"/>
          <cell r="Y7436" t="str">
            <v xml:space="preserve"> </v>
          </cell>
        </row>
        <row r="7437">
          <cell r="C7437"/>
          <cell r="D7437"/>
          <cell r="E7437"/>
          <cell r="F7437"/>
          <cell r="G7437"/>
          <cell r="H7437"/>
          <cell r="I7437"/>
          <cell r="J7437"/>
          <cell r="K7437"/>
          <cell r="L7437"/>
          <cell r="M7437"/>
          <cell r="N7437"/>
          <cell r="O7437"/>
          <cell r="P7437"/>
          <cell r="Q7437"/>
          <cell r="R7437"/>
          <cell r="S7437"/>
          <cell r="T7437"/>
          <cell r="U7437"/>
          <cell r="V7437"/>
          <cell r="W7437"/>
          <cell r="X7437"/>
          <cell r="Y7437" t="str">
            <v xml:space="preserve"> </v>
          </cell>
        </row>
        <row r="7438">
          <cell r="C7438"/>
          <cell r="D7438"/>
          <cell r="E7438"/>
          <cell r="F7438"/>
          <cell r="G7438"/>
          <cell r="H7438"/>
          <cell r="I7438"/>
          <cell r="J7438"/>
          <cell r="K7438"/>
          <cell r="L7438"/>
          <cell r="M7438"/>
          <cell r="N7438"/>
          <cell r="O7438"/>
          <cell r="P7438"/>
          <cell r="Q7438"/>
          <cell r="R7438"/>
          <cell r="S7438"/>
          <cell r="T7438"/>
          <cell r="U7438"/>
          <cell r="V7438"/>
          <cell r="W7438"/>
          <cell r="X7438"/>
          <cell r="Y7438" t="str">
            <v xml:space="preserve"> </v>
          </cell>
        </row>
        <row r="7439">
          <cell r="C7439"/>
          <cell r="D7439"/>
          <cell r="E7439"/>
          <cell r="F7439"/>
          <cell r="G7439"/>
          <cell r="H7439"/>
          <cell r="I7439"/>
          <cell r="J7439"/>
          <cell r="K7439"/>
          <cell r="L7439"/>
          <cell r="M7439"/>
          <cell r="N7439"/>
          <cell r="O7439"/>
          <cell r="P7439"/>
          <cell r="Q7439"/>
          <cell r="R7439"/>
          <cell r="S7439"/>
          <cell r="T7439"/>
          <cell r="U7439"/>
          <cell r="V7439"/>
          <cell r="W7439"/>
          <cell r="X7439"/>
          <cell r="Y7439" t="str">
            <v xml:space="preserve"> </v>
          </cell>
        </row>
        <row r="7440">
          <cell r="C7440"/>
          <cell r="D7440"/>
          <cell r="E7440"/>
          <cell r="F7440"/>
          <cell r="G7440"/>
          <cell r="H7440"/>
          <cell r="I7440"/>
          <cell r="J7440"/>
          <cell r="K7440"/>
          <cell r="L7440"/>
          <cell r="M7440"/>
          <cell r="N7440"/>
          <cell r="O7440"/>
          <cell r="P7440"/>
          <cell r="Q7440"/>
          <cell r="R7440"/>
          <cell r="S7440"/>
          <cell r="T7440"/>
          <cell r="U7440"/>
          <cell r="V7440"/>
          <cell r="W7440"/>
          <cell r="X7440"/>
          <cell r="Y7440" t="str">
            <v xml:space="preserve"> </v>
          </cell>
        </row>
        <row r="7441">
          <cell r="C7441"/>
          <cell r="D7441"/>
          <cell r="E7441"/>
          <cell r="F7441"/>
          <cell r="G7441"/>
          <cell r="H7441"/>
          <cell r="I7441"/>
          <cell r="J7441"/>
          <cell r="K7441"/>
          <cell r="L7441"/>
          <cell r="M7441"/>
          <cell r="N7441"/>
          <cell r="O7441"/>
          <cell r="P7441"/>
          <cell r="Q7441"/>
          <cell r="R7441"/>
          <cell r="S7441"/>
          <cell r="T7441"/>
          <cell r="U7441"/>
          <cell r="V7441"/>
          <cell r="W7441"/>
          <cell r="X7441"/>
          <cell r="Y7441" t="str">
            <v xml:space="preserve"> </v>
          </cell>
        </row>
        <row r="7442">
          <cell r="C7442"/>
          <cell r="D7442"/>
          <cell r="E7442"/>
          <cell r="F7442"/>
          <cell r="G7442"/>
          <cell r="H7442"/>
          <cell r="I7442"/>
          <cell r="J7442"/>
          <cell r="K7442"/>
          <cell r="L7442"/>
          <cell r="M7442"/>
          <cell r="N7442"/>
          <cell r="O7442"/>
          <cell r="P7442"/>
          <cell r="Q7442"/>
          <cell r="R7442"/>
          <cell r="S7442"/>
          <cell r="T7442"/>
          <cell r="U7442"/>
          <cell r="V7442"/>
          <cell r="W7442"/>
          <cell r="X7442"/>
          <cell r="Y7442" t="str">
            <v xml:space="preserve"> </v>
          </cell>
        </row>
        <row r="7443">
          <cell r="C7443"/>
          <cell r="D7443"/>
          <cell r="E7443"/>
          <cell r="F7443"/>
          <cell r="G7443"/>
          <cell r="H7443"/>
          <cell r="I7443"/>
          <cell r="J7443"/>
          <cell r="K7443"/>
          <cell r="L7443"/>
          <cell r="M7443"/>
          <cell r="N7443"/>
          <cell r="O7443"/>
          <cell r="P7443"/>
          <cell r="Q7443"/>
          <cell r="R7443"/>
          <cell r="S7443"/>
          <cell r="T7443"/>
          <cell r="U7443"/>
          <cell r="V7443"/>
          <cell r="W7443"/>
          <cell r="X7443"/>
          <cell r="Y7443" t="str">
            <v xml:space="preserve"> </v>
          </cell>
        </row>
        <row r="7444">
          <cell r="C7444"/>
          <cell r="D7444"/>
          <cell r="E7444"/>
          <cell r="F7444"/>
          <cell r="G7444"/>
          <cell r="H7444"/>
          <cell r="I7444"/>
          <cell r="J7444"/>
          <cell r="K7444"/>
          <cell r="L7444"/>
          <cell r="M7444"/>
          <cell r="N7444"/>
          <cell r="O7444"/>
          <cell r="P7444"/>
          <cell r="Q7444"/>
          <cell r="R7444"/>
          <cell r="S7444"/>
          <cell r="T7444"/>
          <cell r="U7444"/>
          <cell r="V7444"/>
          <cell r="W7444"/>
          <cell r="X7444"/>
          <cell r="Y7444" t="str">
            <v xml:space="preserve"> </v>
          </cell>
        </row>
        <row r="7445">
          <cell r="C7445"/>
          <cell r="D7445"/>
          <cell r="E7445"/>
          <cell r="F7445"/>
          <cell r="G7445"/>
          <cell r="H7445"/>
          <cell r="I7445"/>
          <cell r="J7445"/>
          <cell r="K7445"/>
          <cell r="L7445"/>
          <cell r="M7445"/>
          <cell r="N7445"/>
          <cell r="O7445"/>
          <cell r="P7445"/>
          <cell r="Q7445"/>
          <cell r="R7445"/>
          <cell r="S7445"/>
          <cell r="T7445"/>
          <cell r="U7445"/>
          <cell r="V7445"/>
          <cell r="W7445"/>
          <cell r="X7445"/>
          <cell r="Y7445" t="str">
            <v xml:space="preserve"> </v>
          </cell>
        </row>
        <row r="7446">
          <cell r="C7446"/>
          <cell r="D7446"/>
          <cell r="E7446"/>
          <cell r="F7446"/>
          <cell r="G7446"/>
          <cell r="H7446"/>
          <cell r="I7446"/>
          <cell r="J7446"/>
          <cell r="K7446"/>
          <cell r="L7446"/>
          <cell r="M7446"/>
          <cell r="N7446"/>
          <cell r="O7446"/>
          <cell r="P7446"/>
          <cell r="Q7446"/>
          <cell r="R7446"/>
          <cell r="S7446"/>
          <cell r="T7446"/>
          <cell r="U7446"/>
          <cell r="V7446"/>
          <cell r="W7446"/>
          <cell r="X7446"/>
          <cell r="Y7446" t="str">
            <v xml:space="preserve"> </v>
          </cell>
        </row>
        <row r="7447">
          <cell r="C7447"/>
          <cell r="D7447"/>
          <cell r="E7447"/>
          <cell r="F7447"/>
          <cell r="G7447"/>
          <cell r="H7447"/>
          <cell r="I7447"/>
          <cell r="J7447"/>
          <cell r="K7447"/>
          <cell r="L7447"/>
          <cell r="M7447"/>
          <cell r="N7447"/>
          <cell r="O7447"/>
          <cell r="P7447"/>
          <cell r="Q7447"/>
          <cell r="R7447"/>
          <cell r="S7447"/>
          <cell r="T7447"/>
          <cell r="U7447"/>
          <cell r="V7447"/>
          <cell r="W7447"/>
          <cell r="X7447"/>
          <cell r="Y7447" t="str">
            <v xml:space="preserve"> </v>
          </cell>
        </row>
        <row r="7448">
          <cell r="C7448"/>
          <cell r="D7448"/>
          <cell r="E7448"/>
          <cell r="F7448"/>
          <cell r="G7448"/>
          <cell r="H7448"/>
          <cell r="I7448"/>
          <cell r="J7448"/>
          <cell r="K7448"/>
          <cell r="L7448"/>
          <cell r="M7448"/>
          <cell r="N7448"/>
          <cell r="O7448"/>
          <cell r="P7448"/>
          <cell r="Q7448"/>
          <cell r="R7448"/>
          <cell r="S7448"/>
          <cell r="T7448"/>
          <cell r="U7448"/>
          <cell r="V7448"/>
          <cell r="W7448"/>
          <cell r="X7448"/>
          <cell r="Y7448" t="str">
            <v xml:space="preserve"> </v>
          </cell>
        </row>
        <row r="7449">
          <cell r="C7449"/>
          <cell r="D7449"/>
          <cell r="E7449"/>
          <cell r="F7449"/>
          <cell r="G7449"/>
          <cell r="H7449"/>
          <cell r="I7449"/>
          <cell r="J7449"/>
          <cell r="K7449"/>
          <cell r="L7449"/>
          <cell r="M7449"/>
          <cell r="N7449"/>
          <cell r="O7449"/>
          <cell r="P7449"/>
          <cell r="Q7449"/>
          <cell r="R7449"/>
          <cell r="S7449"/>
          <cell r="T7449"/>
          <cell r="U7449"/>
          <cell r="V7449"/>
          <cell r="W7449"/>
          <cell r="X7449"/>
          <cell r="Y7449" t="str">
            <v xml:space="preserve"> </v>
          </cell>
        </row>
        <row r="7450">
          <cell r="C7450"/>
          <cell r="D7450"/>
          <cell r="E7450"/>
          <cell r="F7450"/>
          <cell r="G7450"/>
          <cell r="H7450"/>
          <cell r="I7450"/>
          <cell r="J7450"/>
          <cell r="K7450"/>
          <cell r="L7450"/>
          <cell r="M7450"/>
          <cell r="N7450"/>
          <cell r="O7450"/>
          <cell r="P7450"/>
          <cell r="Q7450"/>
          <cell r="R7450"/>
          <cell r="S7450"/>
          <cell r="T7450"/>
          <cell r="U7450"/>
          <cell r="V7450"/>
          <cell r="W7450"/>
          <cell r="X7450"/>
          <cell r="Y7450" t="str">
            <v xml:space="preserve"> </v>
          </cell>
        </row>
        <row r="7451">
          <cell r="C7451"/>
          <cell r="D7451"/>
          <cell r="E7451"/>
          <cell r="F7451"/>
          <cell r="G7451"/>
          <cell r="H7451"/>
          <cell r="I7451"/>
          <cell r="J7451"/>
          <cell r="K7451"/>
          <cell r="L7451"/>
          <cell r="M7451"/>
          <cell r="N7451"/>
          <cell r="O7451"/>
          <cell r="P7451"/>
          <cell r="Q7451"/>
          <cell r="R7451"/>
          <cell r="S7451"/>
          <cell r="T7451"/>
          <cell r="U7451"/>
          <cell r="V7451"/>
          <cell r="W7451"/>
          <cell r="X7451"/>
          <cell r="Y7451" t="str">
            <v xml:space="preserve"> </v>
          </cell>
        </row>
        <row r="7452">
          <cell r="C7452"/>
          <cell r="D7452"/>
          <cell r="E7452"/>
          <cell r="F7452"/>
          <cell r="G7452"/>
          <cell r="H7452"/>
          <cell r="I7452"/>
          <cell r="J7452"/>
          <cell r="K7452"/>
          <cell r="L7452"/>
          <cell r="M7452"/>
          <cell r="N7452"/>
          <cell r="O7452"/>
          <cell r="P7452"/>
          <cell r="Q7452"/>
          <cell r="R7452"/>
          <cell r="S7452"/>
          <cell r="T7452"/>
          <cell r="U7452"/>
          <cell r="V7452"/>
          <cell r="W7452"/>
          <cell r="X7452"/>
          <cell r="Y7452" t="str">
            <v xml:space="preserve"> </v>
          </cell>
        </row>
        <row r="7453">
          <cell r="C7453"/>
          <cell r="D7453"/>
          <cell r="E7453"/>
          <cell r="F7453"/>
          <cell r="G7453"/>
          <cell r="H7453"/>
          <cell r="I7453"/>
          <cell r="J7453"/>
          <cell r="K7453"/>
          <cell r="L7453"/>
          <cell r="M7453"/>
          <cell r="N7453"/>
          <cell r="O7453"/>
          <cell r="P7453"/>
          <cell r="Q7453"/>
          <cell r="R7453"/>
          <cell r="S7453"/>
          <cell r="T7453"/>
          <cell r="U7453"/>
          <cell r="V7453"/>
          <cell r="W7453"/>
          <cell r="X7453"/>
          <cell r="Y7453" t="str">
            <v xml:space="preserve"> </v>
          </cell>
        </row>
        <row r="7454">
          <cell r="C7454"/>
          <cell r="D7454"/>
          <cell r="E7454"/>
          <cell r="F7454"/>
          <cell r="G7454"/>
          <cell r="H7454"/>
          <cell r="I7454"/>
          <cell r="J7454"/>
          <cell r="K7454"/>
          <cell r="L7454"/>
          <cell r="M7454"/>
          <cell r="N7454"/>
          <cell r="O7454"/>
          <cell r="P7454"/>
          <cell r="Q7454"/>
          <cell r="R7454"/>
          <cell r="S7454"/>
          <cell r="T7454"/>
          <cell r="U7454"/>
          <cell r="V7454"/>
          <cell r="W7454"/>
          <cell r="X7454"/>
          <cell r="Y7454" t="str">
            <v xml:space="preserve"> </v>
          </cell>
        </row>
        <row r="7455">
          <cell r="C7455"/>
          <cell r="D7455"/>
          <cell r="E7455"/>
          <cell r="F7455"/>
          <cell r="G7455"/>
          <cell r="H7455"/>
          <cell r="I7455"/>
          <cell r="J7455"/>
          <cell r="K7455"/>
          <cell r="L7455"/>
          <cell r="M7455"/>
          <cell r="N7455"/>
          <cell r="O7455"/>
          <cell r="P7455"/>
          <cell r="Q7455"/>
          <cell r="R7455"/>
          <cell r="S7455"/>
          <cell r="T7455"/>
          <cell r="U7455"/>
          <cell r="V7455"/>
          <cell r="W7455"/>
          <cell r="X7455"/>
          <cell r="Y7455" t="str">
            <v xml:space="preserve"> </v>
          </cell>
        </row>
        <row r="7456">
          <cell r="C7456"/>
          <cell r="D7456"/>
          <cell r="E7456"/>
          <cell r="F7456"/>
          <cell r="G7456"/>
          <cell r="H7456"/>
          <cell r="I7456"/>
          <cell r="J7456"/>
          <cell r="K7456"/>
          <cell r="L7456"/>
          <cell r="M7456"/>
          <cell r="N7456"/>
          <cell r="O7456"/>
          <cell r="P7456"/>
          <cell r="Q7456"/>
          <cell r="R7456"/>
          <cell r="S7456"/>
          <cell r="T7456"/>
          <cell r="U7456"/>
          <cell r="V7456"/>
          <cell r="W7456"/>
          <cell r="X7456"/>
          <cell r="Y7456" t="str">
            <v xml:space="preserve"> </v>
          </cell>
        </row>
        <row r="7457">
          <cell r="C7457"/>
          <cell r="D7457"/>
          <cell r="E7457"/>
          <cell r="F7457"/>
          <cell r="G7457"/>
          <cell r="H7457"/>
          <cell r="I7457"/>
          <cell r="J7457"/>
          <cell r="K7457"/>
          <cell r="L7457"/>
          <cell r="M7457"/>
          <cell r="N7457"/>
          <cell r="O7457"/>
          <cell r="P7457"/>
          <cell r="Q7457"/>
          <cell r="R7457"/>
          <cell r="S7457"/>
          <cell r="T7457"/>
          <cell r="U7457"/>
          <cell r="V7457"/>
          <cell r="W7457"/>
          <cell r="X7457"/>
          <cell r="Y7457" t="str">
            <v xml:space="preserve"> </v>
          </cell>
        </row>
        <row r="7458">
          <cell r="C7458"/>
          <cell r="D7458"/>
          <cell r="E7458"/>
          <cell r="F7458"/>
          <cell r="G7458"/>
          <cell r="H7458"/>
          <cell r="I7458"/>
          <cell r="J7458"/>
          <cell r="K7458"/>
          <cell r="L7458"/>
          <cell r="M7458"/>
          <cell r="N7458"/>
          <cell r="O7458"/>
          <cell r="P7458"/>
          <cell r="Q7458"/>
          <cell r="R7458"/>
          <cell r="S7458"/>
          <cell r="T7458"/>
          <cell r="U7458"/>
          <cell r="V7458"/>
          <cell r="W7458"/>
          <cell r="X7458"/>
          <cell r="Y7458" t="str">
            <v xml:space="preserve"> </v>
          </cell>
        </row>
        <row r="7459">
          <cell r="C7459"/>
          <cell r="D7459"/>
          <cell r="E7459"/>
          <cell r="F7459"/>
          <cell r="G7459"/>
          <cell r="H7459"/>
          <cell r="I7459"/>
          <cell r="J7459"/>
          <cell r="K7459"/>
          <cell r="L7459"/>
          <cell r="M7459"/>
          <cell r="N7459"/>
          <cell r="O7459"/>
          <cell r="P7459"/>
          <cell r="Q7459"/>
          <cell r="R7459"/>
          <cell r="S7459"/>
          <cell r="T7459"/>
          <cell r="U7459"/>
          <cell r="V7459"/>
          <cell r="W7459"/>
          <cell r="X7459"/>
          <cell r="Y7459" t="str">
            <v xml:space="preserve"> </v>
          </cell>
        </row>
        <row r="7460">
          <cell r="C7460"/>
          <cell r="D7460"/>
          <cell r="E7460"/>
          <cell r="F7460"/>
          <cell r="G7460"/>
          <cell r="H7460"/>
          <cell r="I7460"/>
          <cell r="J7460"/>
          <cell r="K7460"/>
          <cell r="L7460"/>
          <cell r="M7460"/>
          <cell r="N7460"/>
          <cell r="O7460"/>
          <cell r="P7460"/>
          <cell r="Q7460"/>
          <cell r="R7460"/>
          <cell r="S7460"/>
          <cell r="T7460"/>
          <cell r="U7460"/>
          <cell r="V7460"/>
          <cell r="W7460"/>
          <cell r="X7460"/>
          <cell r="Y7460" t="str">
            <v xml:space="preserve"> </v>
          </cell>
        </row>
        <row r="7461">
          <cell r="C7461"/>
          <cell r="D7461"/>
          <cell r="E7461"/>
          <cell r="F7461"/>
          <cell r="G7461"/>
          <cell r="H7461"/>
          <cell r="I7461"/>
          <cell r="J7461"/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  <cell r="U7461"/>
          <cell r="V7461"/>
          <cell r="W7461"/>
          <cell r="X7461"/>
          <cell r="Y7461" t="str">
            <v xml:space="preserve"> </v>
          </cell>
        </row>
        <row r="7462">
          <cell r="C7462"/>
          <cell r="D7462"/>
          <cell r="E7462"/>
          <cell r="F7462"/>
          <cell r="G7462"/>
          <cell r="H7462"/>
          <cell r="I7462"/>
          <cell r="J7462"/>
          <cell r="K7462"/>
          <cell r="L7462"/>
          <cell r="M7462"/>
          <cell r="N7462"/>
          <cell r="O7462"/>
          <cell r="P7462"/>
          <cell r="Q7462"/>
          <cell r="R7462"/>
          <cell r="S7462"/>
          <cell r="T7462"/>
          <cell r="U7462"/>
          <cell r="V7462"/>
          <cell r="W7462"/>
          <cell r="X7462"/>
          <cell r="Y7462" t="str">
            <v xml:space="preserve"> </v>
          </cell>
        </row>
        <row r="7463">
          <cell r="C7463"/>
          <cell r="D7463"/>
          <cell r="E7463"/>
          <cell r="F7463"/>
          <cell r="G7463"/>
          <cell r="H7463"/>
          <cell r="I7463"/>
          <cell r="J7463"/>
          <cell r="K7463"/>
          <cell r="L7463"/>
          <cell r="M7463"/>
          <cell r="N7463"/>
          <cell r="O7463"/>
          <cell r="P7463"/>
          <cell r="Q7463"/>
          <cell r="R7463"/>
          <cell r="S7463"/>
          <cell r="T7463"/>
          <cell r="U7463"/>
          <cell r="V7463"/>
          <cell r="W7463"/>
          <cell r="X7463"/>
          <cell r="Y7463" t="str">
            <v xml:space="preserve"> </v>
          </cell>
        </row>
        <row r="7464">
          <cell r="C7464"/>
          <cell r="D7464"/>
          <cell r="E7464"/>
          <cell r="F7464"/>
          <cell r="G7464"/>
          <cell r="H7464"/>
          <cell r="I7464"/>
          <cell r="J7464"/>
          <cell r="K7464"/>
          <cell r="L7464"/>
          <cell r="M7464"/>
          <cell r="N7464"/>
          <cell r="O7464"/>
          <cell r="P7464"/>
          <cell r="Q7464"/>
          <cell r="R7464"/>
          <cell r="S7464"/>
          <cell r="T7464"/>
          <cell r="U7464"/>
          <cell r="V7464"/>
          <cell r="W7464"/>
          <cell r="X7464"/>
          <cell r="Y7464" t="str">
            <v xml:space="preserve"> </v>
          </cell>
        </row>
        <row r="7465">
          <cell r="C7465"/>
          <cell r="D7465"/>
          <cell r="E7465"/>
          <cell r="F7465"/>
          <cell r="G7465"/>
          <cell r="H7465"/>
          <cell r="I7465"/>
          <cell r="J7465"/>
          <cell r="K7465"/>
          <cell r="L7465"/>
          <cell r="M7465"/>
          <cell r="N7465"/>
          <cell r="O7465"/>
          <cell r="P7465"/>
          <cell r="Q7465"/>
          <cell r="R7465"/>
          <cell r="S7465"/>
          <cell r="T7465"/>
          <cell r="U7465"/>
          <cell r="V7465"/>
          <cell r="W7465"/>
          <cell r="X7465"/>
          <cell r="Y7465" t="str">
            <v xml:space="preserve"> </v>
          </cell>
        </row>
        <row r="7466">
          <cell r="C7466"/>
          <cell r="D7466"/>
          <cell r="E7466"/>
          <cell r="F7466"/>
          <cell r="G7466"/>
          <cell r="H7466"/>
          <cell r="I7466"/>
          <cell r="J7466"/>
          <cell r="K7466"/>
          <cell r="L7466"/>
          <cell r="M7466"/>
          <cell r="N7466"/>
          <cell r="O7466"/>
          <cell r="P7466"/>
          <cell r="Q7466"/>
          <cell r="R7466"/>
          <cell r="S7466"/>
          <cell r="T7466"/>
          <cell r="U7466"/>
          <cell r="V7466"/>
          <cell r="W7466"/>
          <cell r="X7466"/>
          <cell r="Y7466" t="str">
            <v xml:space="preserve"> </v>
          </cell>
        </row>
        <row r="7467">
          <cell r="C7467"/>
          <cell r="D7467"/>
          <cell r="E7467"/>
          <cell r="F7467"/>
          <cell r="G7467"/>
          <cell r="H7467"/>
          <cell r="I7467"/>
          <cell r="J7467"/>
          <cell r="K7467"/>
          <cell r="L7467"/>
          <cell r="M7467"/>
          <cell r="N7467"/>
          <cell r="O7467"/>
          <cell r="P7467"/>
          <cell r="Q7467"/>
          <cell r="R7467"/>
          <cell r="S7467"/>
          <cell r="T7467"/>
          <cell r="U7467"/>
          <cell r="V7467"/>
          <cell r="W7467"/>
          <cell r="X7467"/>
          <cell r="Y7467" t="str">
            <v xml:space="preserve"> </v>
          </cell>
        </row>
        <row r="7468">
          <cell r="C7468"/>
          <cell r="D7468"/>
          <cell r="E7468"/>
          <cell r="F7468"/>
          <cell r="G7468"/>
          <cell r="H7468"/>
          <cell r="I7468"/>
          <cell r="J7468"/>
          <cell r="K7468"/>
          <cell r="L7468"/>
          <cell r="M7468"/>
          <cell r="N7468"/>
          <cell r="O7468"/>
          <cell r="P7468"/>
          <cell r="Q7468"/>
          <cell r="R7468"/>
          <cell r="S7468"/>
          <cell r="T7468"/>
          <cell r="U7468"/>
          <cell r="V7468"/>
          <cell r="W7468"/>
          <cell r="X7468"/>
          <cell r="Y7468" t="str">
            <v xml:space="preserve"> </v>
          </cell>
        </row>
        <row r="7469">
          <cell r="C7469"/>
          <cell r="D7469"/>
          <cell r="E7469"/>
          <cell r="F7469"/>
          <cell r="G7469"/>
          <cell r="H7469"/>
          <cell r="I7469"/>
          <cell r="J7469"/>
          <cell r="K7469"/>
          <cell r="L7469"/>
          <cell r="M7469"/>
          <cell r="N7469"/>
          <cell r="O7469"/>
          <cell r="P7469"/>
          <cell r="Q7469"/>
          <cell r="R7469"/>
          <cell r="S7469"/>
          <cell r="T7469"/>
          <cell r="U7469"/>
          <cell r="V7469"/>
          <cell r="W7469"/>
          <cell r="X7469"/>
          <cell r="Y7469" t="str">
            <v xml:space="preserve"> </v>
          </cell>
        </row>
        <row r="7470">
          <cell r="C7470"/>
          <cell r="D7470"/>
          <cell r="E7470"/>
          <cell r="F7470"/>
          <cell r="G7470"/>
          <cell r="H7470"/>
          <cell r="I7470"/>
          <cell r="J7470"/>
          <cell r="K7470"/>
          <cell r="L7470"/>
          <cell r="M7470"/>
          <cell r="N7470"/>
          <cell r="O7470"/>
          <cell r="P7470"/>
          <cell r="Q7470"/>
          <cell r="R7470"/>
          <cell r="S7470"/>
          <cell r="T7470"/>
          <cell r="U7470"/>
          <cell r="V7470"/>
          <cell r="W7470"/>
          <cell r="X7470"/>
          <cell r="Y7470" t="str">
            <v xml:space="preserve"> </v>
          </cell>
        </row>
        <row r="7471">
          <cell r="C7471"/>
          <cell r="D7471"/>
          <cell r="E7471"/>
          <cell r="F7471"/>
          <cell r="G7471"/>
          <cell r="H7471"/>
          <cell r="I7471"/>
          <cell r="J7471"/>
          <cell r="K7471"/>
          <cell r="L7471"/>
          <cell r="M7471"/>
          <cell r="N7471"/>
          <cell r="O7471"/>
          <cell r="P7471"/>
          <cell r="Q7471"/>
          <cell r="R7471"/>
          <cell r="S7471"/>
          <cell r="T7471"/>
          <cell r="U7471"/>
          <cell r="V7471"/>
          <cell r="W7471"/>
          <cell r="X7471"/>
          <cell r="Y7471" t="str">
            <v xml:space="preserve"> </v>
          </cell>
        </row>
        <row r="7472">
          <cell r="C7472"/>
          <cell r="D7472"/>
          <cell r="E7472"/>
          <cell r="F7472"/>
          <cell r="G7472"/>
          <cell r="H7472"/>
          <cell r="I7472"/>
          <cell r="J7472"/>
          <cell r="K7472"/>
          <cell r="L7472"/>
          <cell r="M7472"/>
          <cell r="N7472"/>
          <cell r="O7472"/>
          <cell r="P7472"/>
          <cell r="Q7472"/>
          <cell r="R7472"/>
          <cell r="S7472"/>
          <cell r="T7472"/>
          <cell r="U7472"/>
          <cell r="V7472"/>
          <cell r="W7472"/>
          <cell r="X7472"/>
          <cell r="Y7472" t="str">
            <v xml:space="preserve"> </v>
          </cell>
        </row>
        <row r="7473">
          <cell r="C7473"/>
          <cell r="D7473"/>
          <cell r="E7473"/>
          <cell r="F7473"/>
          <cell r="G7473"/>
          <cell r="H7473"/>
          <cell r="I7473"/>
          <cell r="J7473"/>
          <cell r="K7473"/>
          <cell r="L7473"/>
          <cell r="M7473"/>
          <cell r="N7473"/>
          <cell r="O7473"/>
          <cell r="P7473"/>
          <cell r="Q7473"/>
          <cell r="R7473"/>
          <cell r="S7473"/>
          <cell r="T7473"/>
          <cell r="U7473"/>
          <cell r="V7473"/>
          <cell r="W7473"/>
          <cell r="X7473"/>
          <cell r="Y7473" t="str">
            <v xml:space="preserve"> </v>
          </cell>
        </row>
        <row r="7474">
          <cell r="C7474"/>
          <cell r="D7474"/>
          <cell r="E7474"/>
          <cell r="F7474"/>
          <cell r="G7474"/>
          <cell r="H7474"/>
          <cell r="I7474"/>
          <cell r="J7474"/>
          <cell r="K7474"/>
          <cell r="L7474"/>
          <cell r="M7474"/>
          <cell r="N7474"/>
          <cell r="O7474"/>
          <cell r="P7474"/>
          <cell r="Q7474"/>
          <cell r="R7474"/>
          <cell r="S7474"/>
          <cell r="T7474"/>
          <cell r="U7474"/>
          <cell r="V7474"/>
          <cell r="W7474"/>
          <cell r="X7474"/>
          <cell r="Y7474" t="str">
            <v xml:space="preserve"> </v>
          </cell>
        </row>
        <row r="7475">
          <cell r="C7475"/>
          <cell r="D7475"/>
          <cell r="E7475"/>
          <cell r="F7475"/>
          <cell r="G7475"/>
          <cell r="H7475"/>
          <cell r="I7475"/>
          <cell r="J7475"/>
          <cell r="K7475"/>
          <cell r="L7475"/>
          <cell r="M7475"/>
          <cell r="N7475"/>
          <cell r="O7475"/>
          <cell r="P7475"/>
          <cell r="Q7475"/>
          <cell r="R7475"/>
          <cell r="S7475"/>
          <cell r="T7475"/>
          <cell r="U7475"/>
          <cell r="V7475"/>
          <cell r="W7475"/>
          <cell r="X7475"/>
          <cell r="Y7475" t="str">
            <v xml:space="preserve"> </v>
          </cell>
        </row>
        <row r="7476">
          <cell r="C7476"/>
          <cell r="D7476"/>
          <cell r="E7476"/>
          <cell r="F7476"/>
          <cell r="G7476"/>
          <cell r="H7476"/>
          <cell r="I7476"/>
          <cell r="J7476"/>
          <cell r="K7476"/>
          <cell r="L7476"/>
          <cell r="M7476"/>
          <cell r="N7476"/>
          <cell r="O7476"/>
          <cell r="P7476"/>
          <cell r="Q7476"/>
          <cell r="R7476"/>
          <cell r="S7476"/>
          <cell r="T7476"/>
          <cell r="U7476"/>
          <cell r="V7476"/>
          <cell r="W7476"/>
          <cell r="X7476"/>
          <cell r="Y7476" t="str">
            <v xml:space="preserve"> </v>
          </cell>
        </row>
        <row r="7477">
          <cell r="C7477"/>
          <cell r="D7477"/>
          <cell r="E7477"/>
          <cell r="F7477"/>
          <cell r="G7477"/>
          <cell r="H7477"/>
          <cell r="I7477"/>
          <cell r="J7477"/>
          <cell r="K7477"/>
          <cell r="L7477"/>
          <cell r="M7477"/>
          <cell r="N7477"/>
          <cell r="O7477"/>
          <cell r="P7477"/>
          <cell r="Q7477"/>
          <cell r="R7477"/>
          <cell r="S7477"/>
          <cell r="T7477"/>
          <cell r="U7477"/>
          <cell r="V7477"/>
          <cell r="W7477"/>
          <cell r="X7477"/>
          <cell r="Y7477" t="str">
            <v xml:space="preserve"> </v>
          </cell>
        </row>
        <row r="7478">
          <cell r="C7478"/>
          <cell r="D7478"/>
          <cell r="E7478"/>
          <cell r="F7478"/>
          <cell r="G7478"/>
          <cell r="H7478"/>
          <cell r="I7478"/>
          <cell r="J7478"/>
          <cell r="K7478"/>
          <cell r="L7478"/>
          <cell r="M7478"/>
          <cell r="N7478"/>
          <cell r="O7478"/>
          <cell r="P7478"/>
          <cell r="Q7478"/>
          <cell r="R7478"/>
          <cell r="S7478"/>
          <cell r="T7478"/>
          <cell r="U7478"/>
          <cell r="V7478"/>
          <cell r="W7478"/>
          <cell r="X7478"/>
          <cell r="Y7478" t="str">
            <v xml:space="preserve"> </v>
          </cell>
        </row>
        <row r="7479">
          <cell r="C7479"/>
          <cell r="D7479"/>
          <cell r="E7479"/>
          <cell r="F7479"/>
          <cell r="G7479"/>
          <cell r="H7479"/>
          <cell r="I7479"/>
          <cell r="J7479"/>
          <cell r="K7479"/>
          <cell r="L7479"/>
          <cell r="M7479"/>
          <cell r="N7479"/>
          <cell r="O7479"/>
          <cell r="P7479"/>
          <cell r="Q7479"/>
          <cell r="R7479"/>
          <cell r="S7479"/>
          <cell r="T7479"/>
          <cell r="U7479"/>
          <cell r="V7479"/>
          <cell r="W7479"/>
          <cell r="X7479"/>
          <cell r="Y7479" t="str">
            <v xml:space="preserve"> </v>
          </cell>
        </row>
        <row r="7480">
          <cell r="C7480"/>
          <cell r="D7480"/>
          <cell r="E7480"/>
          <cell r="F7480"/>
          <cell r="G7480"/>
          <cell r="H7480"/>
          <cell r="I7480"/>
          <cell r="J7480"/>
          <cell r="K7480"/>
          <cell r="L7480"/>
          <cell r="M7480"/>
          <cell r="N7480"/>
          <cell r="O7480"/>
          <cell r="P7480"/>
          <cell r="Q7480"/>
          <cell r="R7480"/>
          <cell r="S7480"/>
          <cell r="T7480"/>
          <cell r="U7480"/>
          <cell r="V7480"/>
          <cell r="W7480"/>
          <cell r="X7480"/>
          <cell r="Y7480" t="str">
            <v xml:space="preserve"> </v>
          </cell>
        </row>
        <row r="7481">
          <cell r="C7481"/>
          <cell r="D7481"/>
          <cell r="E7481"/>
          <cell r="F7481"/>
          <cell r="G7481"/>
          <cell r="H7481"/>
          <cell r="I7481"/>
          <cell r="J7481"/>
          <cell r="K7481"/>
          <cell r="L7481"/>
          <cell r="M7481"/>
          <cell r="N7481"/>
          <cell r="O7481"/>
          <cell r="P7481"/>
          <cell r="Q7481"/>
          <cell r="R7481"/>
          <cell r="S7481"/>
          <cell r="T7481"/>
          <cell r="U7481"/>
          <cell r="V7481"/>
          <cell r="W7481"/>
          <cell r="X7481"/>
          <cell r="Y7481" t="str">
            <v xml:space="preserve"> </v>
          </cell>
        </row>
        <row r="7482">
          <cell r="C7482"/>
          <cell r="D7482"/>
          <cell r="E7482"/>
          <cell r="F7482"/>
          <cell r="G7482"/>
          <cell r="H7482"/>
          <cell r="I7482"/>
          <cell r="J7482"/>
          <cell r="K7482"/>
          <cell r="L7482"/>
          <cell r="M7482"/>
          <cell r="N7482"/>
          <cell r="O7482"/>
          <cell r="P7482"/>
          <cell r="Q7482"/>
          <cell r="R7482"/>
          <cell r="S7482"/>
          <cell r="T7482"/>
          <cell r="U7482"/>
          <cell r="V7482"/>
          <cell r="W7482"/>
          <cell r="X7482"/>
          <cell r="Y7482" t="str">
            <v xml:space="preserve"> </v>
          </cell>
        </row>
        <row r="7483">
          <cell r="C7483"/>
          <cell r="D7483"/>
          <cell r="E7483"/>
          <cell r="F7483"/>
          <cell r="G7483"/>
          <cell r="H7483"/>
          <cell r="I7483"/>
          <cell r="J7483"/>
          <cell r="K7483"/>
          <cell r="L7483"/>
          <cell r="M7483"/>
          <cell r="N7483"/>
          <cell r="O7483"/>
          <cell r="P7483"/>
          <cell r="Q7483"/>
          <cell r="R7483"/>
          <cell r="S7483"/>
          <cell r="T7483"/>
          <cell r="U7483"/>
          <cell r="V7483"/>
          <cell r="W7483"/>
          <cell r="X7483"/>
          <cell r="Y7483" t="str">
            <v xml:space="preserve"> </v>
          </cell>
        </row>
        <row r="7484">
          <cell r="C7484"/>
          <cell r="D7484"/>
          <cell r="E7484"/>
          <cell r="F7484"/>
          <cell r="G7484"/>
          <cell r="H7484"/>
          <cell r="I7484"/>
          <cell r="J7484"/>
          <cell r="K7484"/>
          <cell r="L7484"/>
          <cell r="M7484"/>
          <cell r="N7484"/>
          <cell r="O7484"/>
          <cell r="P7484"/>
          <cell r="Q7484"/>
          <cell r="R7484"/>
          <cell r="S7484"/>
          <cell r="T7484"/>
          <cell r="U7484"/>
          <cell r="V7484"/>
          <cell r="W7484"/>
          <cell r="X7484"/>
          <cell r="Y7484" t="str">
            <v xml:space="preserve"> </v>
          </cell>
        </row>
        <row r="7485">
          <cell r="C7485"/>
          <cell r="D7485"/>
          <cell r="E7485"/>
          <cell r="F7485"/>
          <cell r="G7485"/>
          <cell r="H7485"/>
          <cell r="I7485"/>
          <cell r="J7485"/>
          <cell r="K7485"/>
          <cell r="L7485"/>
          <cell r="M7485"/>
          <cell r="N7485"/>
          <cell r="O7485"/>
          <cell r="P7485"/>
          <cell r="Q7485"/>
          <cell r="R7485"/>
          <cell r="S7485"/>
          <cell r="T7485"/>
          <cell r="U7485"/>
          <cell r="V7485"/>
          <cell r="W7485"/>
          <cell r="X7485"/>
          <cell r="Y7485" t="str">
            <v xml:space="preserve"> </v>
          </cell>
        </row>
        <row r="7486">
          <cell r="C7486"/>
          <cell r="D7486"/>
          <cell r="E7486"/>
          <cell r="F7486"/>
          <cell r="G7486"/>
          <cell r="H7486"/>
          <cell r="I7486"/>
          <cell r="J7486"/>
          <cell r="K7486"/>
          <cell r="L7486"/>
          <cell r="M7486"/>
          <cell r="N7486"/>
          <cell r="O7486"/>
          <cell r="P7486"/>
          <cell r="Q7486"/>
          <cell r="R7486"/>
          <cell r="S7486"/>
          <cell r="T7486"/>
          <cell r="U7486"/>
          <cell r="V7486"/>
          <cell r="W7486"/>
          <cell r="X7486"/>
          <cell r="Y7486" t="str">
            <v xml:space="preserve"> </v>
          </cell>
        </row>
        <row r="7487">
          <cell r="C7487"/>
          <cell r="D7487"/>
          <cell r="E7487"/>
          <cell r="F7487"/>
          <cell r="G7487"/>
          <cell r="H7487"/>
          <cell r="I7487"/>
          <cell r="J7487"/>
          <cell r="K7487"/>
          <cell r="L7487"/>
          <cell r="M7487"/>
          <cell r="N7487"/>
          <cell r="O7487"/>
          <cell r="P7487"/>
          <cell r="Q7487"/>
          <cell r="R7487"/>
          <cell r="S7487"/>
          <cell r="T7487"/>
          <cell r="U7487"/>
          <cell r="V7487"/>
          <cell r="W7487"/>
          <cell r="X7487"/>
          <cell r="Y7487" t="str">
            <v xml:space="preserve"> </v>
          </cell>
        </row>
        <row r="7488">
          <cell r="C7488"/>
          <cell r="D7488"/>
          <cell r="E7488"/>
          <cell r="F7488"/>
          <cell r="G7488"/>
          <cell r="H7488"/>
          <cell r="I7488"/>
          <cell r="J7488"/>
          <cell r="K7488"/>
          <cell r="L7488"/>
          <cell r="M7488"/>
          <cell r="N7488"/>
          <cell r="O7488"/>
          <cell r="P7488"/>
          <cell r="Q7488"/>
          <cell r="R7488"/>
          <cell r="S7488"/>
          <cell r="T7488"/>
          <cell r="U7488"/>
          <cell r="V7488"/>
          <cell r="W7488"/>
          <cell r="X7488"/>
          <cell r="Y7488" t="str">
            <v xml:space="preserve"> </v>
          </cell>
        </row>
        <row r="7489">
          <cell r="C7489"/>
          <cell r="D7489"/>
          <cell r="E7489"/>
          <cell r="F7489"/>
          <cell r="G7489"/>
          <cell r="H7489"/>
          <cell r="I7489"/>
          <cell r="J7489"/>
          <cell r="K7489"/>
          <cell r="L7489"/>
          <cell r="M7489"/>
          <cell r="N7489"/>
          <cell r="O7489"/>
          <cell r="P7489"/>
          <cell r="Q7489"/>
          <cell r="R7489"/>
          <cell r="S7489"/>
          <cell r="T7489"/>
          <cell r="U7489"/>
          <cell r="V7489"/>
          <cell r="W7489"/>
          <cell r="X7489"/>
          <cell r="Y7489" t="str">
            <v xml:space="preserve"> </v>
          </cell>
        </row>
        <row r="7490">
          <cell r="C7490"/>
          <cell r="D7490"/>
          <cell r="E7490"/>
          <cell r="F7490"/>
          <cell r="G7490"/>
          <cell r="H7490"/>
          <cell r="I7490"/>
          <cell r="J7490"/>
          <cell r="K7490"/>
          <cell r="L7490"/>
          <cell r="M7490"/>
          <cell r="N7490"/>
          <cell r="O7490"/>
          <cell r="P7490"/>
          <cell r="Q7490"/>
          <cell r="R7490"/>
          <cell r="S7490"/>
          <cell r="T7490"/>
          <cell r="U7490"/>
          <cell r="V7490"/>
          <cell r="W7490"/>
          <cell r="X7490"/>
          <cell r="Y7490" t="str">
            <v xml:space="preserve"> </v>
          </cell>
        </row>
        <row r="7491">
          <cell r="C7491"/>
          <cell r="D7491"/>
          <cell r="E7491"/>
          <cell r="F7491"/>
          <cell r="G7491"/>
          <cell r="H7491"/>
          <cell r="I7491"/>
          <cell r="J7491"/>
          <cell r="K7491"/>
          <cell r="L7491"/>
          <cell r="M7491"/>
          <cell r="N7491"/>
          <cell r="O7491"/>
          <cell r="P7491"/>
          <cell r="Q7491"/>
          <cell r="R7491"/>
          <cell r="S7491"/>
          <cell r="T7491"/>
          <cell r="U7491"/>
          <cell r="V7491"/>
          <cell r="W7491"/>
          <cell r="X7491"/>
          <cell r="Y7491" t="str">
            <v xml:space="preserve"> </v>
          </cell>
        </row>
        <row r="7492">
          <cell r="C7492"/>
          <cell r="D7492"/>
          <cell r="E7492"/>
          <cell r="F7492"/>
          <cell r="G7492"/>
          <cell r="H7492"/>
          <cell r="I7492"/>
          <cell r="J7492"/>
          <cell r="K7492"/>
          <cell r="L7492"/>
          <cell r="M7492"/>
          <cell r="N7492"/>
          <cell r="O7492"/>
          <cell r="P7492"/>
          <cell r="Q7492"/>
          <cell r="R7492"/>
          <cell r="S7492"/>
          <cell r="T7492"/>
          <cell r="U7492"/>
          <cell r="V7492"/>
          <cell r="W7492"/>
          <cell r="X7492"/>
          <cell r="Y7492" t="str">
            <v xml:space="preserve"> </v>
          </cell>
        </row>
        <row r="7493">
          <cell r="C7493"/>
          <cell r="D7493"/>
          <cell r="E7493"/>
          <cell r="F7493"/>
          <cell r="G7493"/>
          <cell r="H7493"/>
          <cell r="I7493"/>
          <cell r="J7493"/>
          <cell r="K7493"/>
          <cell r="L7493"/>
          <cell r="M7493"/>
          <cell r="N7493"/>
          <cell r="O7493"/>
          <cell r="P7493"/>
          <cell r="Q7493"/>
          <cell r="R7493"/>
          <cell r="S7493"/>
          <cell r="T7493"/>
          <cell r="U7493"/>
          <cell r="V7493"/>
          <cell r="W7493"/>
          <cell r="X7493"/>
          <cell r="Y7493" t="str">
            <v xml:space="preserve"> </v>
          </cell>
        </row>
        <row r="7494">
          <cell r="C7494"/>
          <cell r="D7494"/>
          <cell r="E7494"/>
          <cell r="F7494"/>
          <cell r="G7494"/>
          <cell r="H7494"/>
          <cell r="I7494"/>
          <cell r="J7494"/>
          <cell r="K7494"/>
          <cell r="L7494"/>
          <cell r="M7494"/>
          <cell r="N7494"/>
          <cell r="O7494"/>
          <cell r="P7494"/>
          <cell r="Q7494"/>
          <cell r="R7494"/>
          <cell r="S7494"/>
          <cell r="T7494"/>
          <cell r="U7494"/>
          <cell r="V7494"/>
          <cell r="W7494"/>
          <cell r="X7494"/>
          <cell r="Y7494" t="str">
            <v xml:space="preserve"> </v>
          </cell>
        </row>
        <row r="7495">
          <cell r="C7495"/>
          <cell r="D7495"/>
          <cell r="E7495"/>
          <cell r="F7495"/>
          <cell r="G7495"/>
          <cell r="H7495"/>
          <cell r="I7495"/>
          <cell r="J7495"/>
          <cell r="K7495"/>
          <cell r="L7495"/>
          <cell r="M7495"/>
          <cell r="N7495"/>
          <cell r="O7495"/>
          <cell r="P7495"/>
          <cell r="Q7495"/>
          <cell r="R7495"/>
          <cell r="S7495"/>
          <cell r="T7495"/>
          <cell r="U7495"/>
          <cell r="V7495"/>
          <cell r="W7495"/>
          <cell r="X7495"/>
          <cell r="Y7495" t="str">
            <v xml:space="preserve"> </v>
          </cell>
        </row>
        <row r="7496">
          <cell r="C7496"/>
          <cell r="D7496"/>
          <cell r="E7496"/>
          <cell r="F7496"/>
          <cell r="G7496"/>
          <cell r="H7496"/>
          <cell r="I7496"/>
          <cell r="J7496"/>
          <cell r="K7496"/>
          <cell r="L7496"/>
          <cell r="M7496"/>
          <cell r="N7496"/>
          <cell r="O7496"/>
          <cell r="P7496"/>
          <cell r="Q7496"/>
          <cell r="R7496"/>
          <cell r="S7496"/>
          <cell r="T7496"/>
          <cell r="U7496"/>
          <cell r="V7496"/>
          <cell r="W7496"/>
          <cell r="X7496"/>
          <cell r="Y7496" t="str">
            <v xml:space="preserve"> </v>
          </cell>
        </row>
        <row r="7497">
          <cell r="C7497"/>
          <cell r="D7497"/>
          <cell r="E7497"/>
          <cell r="F7497"/>
          <cell r="G7497"/>
          <cell r="H7497"/>
          <cell r="I7497"/>
          <cell r="J7497"/>
          <cell r="K7497"/>
          <cell r="L7497"/>
          <cell r="M7497"/>
          <cell r="N7497"/>
          <cell r="O7497"/>
          <cell r="P7497"/>
          <cell r="Q7497"/>
          <cell r="R7497"/>
          <cell r="S7497"/>
          <cell r="T7497"/>
          <cell r="U7497"/>
          <cell r="V7497"/>
          <cell r="W7497"/>
          <cell r="X7497"/>
          <cell r="Y7497" t="str">
            <v xml:space="preserve"> </v>
          </cell>
        </row>
        <row r="7498">
          <cell r="C7498"/>
          <cell r="D7498"/>
          <cell r="E7498"/>
          <cell r="F7498"/>
          <cell r="G7498"/>
          <cell r="H7498"/>
          <cell r="I7498"/>
          <cell r="J7498"/>
          <cell r="K7498"/>
          <cell r="L7498"/>
          <cell r="M7498"/>
          <cell r="N7498"/>
          <cell r="O7498"/>
          <cell r="P7498"/>
          <cell r="Q7498"/>
          <cell r="R7498"/>
          <cell r="S7498"/>
          <cell r="T7498"/>
          <cell r="U7498"/>
          <cell r="V7498"/>
          <cell r="W7498"/>
          <cell r="X7498"/>
          <cell r="Y7498" t="str">
            <v xml:space="preserve"> </v>
          </cell>
        </row>
        <row r="7499">
          <cell r="C7499"/>
          <cell r="D7499"/>
          <cell r="E7499"/>
          <cell r="F7499"/>
          <cell r="G7499"/>
          <cell r="H7499"/>
          <cell r="I7499"/>
          <cell r="J7499"/>
          <cell r="K7499"/>
          <cell r="L7499"/>
          <cell r="M7499"/>
          <cell r="N7499"/>
          <cell r="O7499"/>
          <cell r="P7499"/>
          <cell r="Q7499"/>
          <cell r="R7499"/>
          <cell r="S7499"/>
          <cell r="T7499"/>
          <cell r="U7499"/>
          <cell r="V7499"/>
          <cell r="W7499"/>
          <cell r="X7499"/>
          <cell r="Y7499" t="str">
            <v xml:space="preserve"> </v>
          </cell>
        </row>
        <row r="7500">
          <cell r="C7500"/>
          <cell r="D7500"/>
          <cell r="E7500"/>
          <cell r="F7500"/>
          <cell r="G7500"/>
          <cell r="H7500"/>
          <cell r="I7500"/>
          <cell r="J7500"/>
          <cell r="K7500"/>
          <cell r="L7500"/>
          <cell r="M7500"/>
          <cell r="N7500"/>
          <cell r="O7500"/>
          <cell r="P7500"/>
          <cell r="Q7500"/>
          <cell r="R7500"/>
          <cell r="S7500"/>
          <cell r="T7500"/>
          <cell r="U7500"/>
          <cell r="V7500"/>
          <cell r="W7500"/>
          <cell r="X7500"/>
          <cell r="Y7500" t="str">
            <v xml:space="preserve"> </v>
          </cell>
        </row>
        <row r="7501">
          <cell r="C7501"/>
          <cell r="D7501"/>
          <cell r="E7501"/>
          <cell r="F7501"/>
          <cell r="G7501"/>
          <cell r="H7501"/>
          <cell r="I7501"/>
          <cell r="J7501"/>
          <cell r="K7501"/>
          <cell r="L7501"/>
          <cell r="M7501"/>
          <cell r="N7501"/>
          <cell r="O7501"/>
          <cell r="P7501"/>
          <cell r="Q7501"/>
          <cell r="R7501"/>
          <cell r="S7501"/>
          <cell r="T7501"/>
          <cell r="U7501"/>
          <cell r="V7501"/>
          <cell r="W7501"/>
          <cell r="X7501"/>
          <cell r="Y7501" t="str">
            <v xml:space="preserve"> </v>
          </cell>
        </row>
        <row r="7502">
          <cell r="C7502"/>
          <cell r="D7502"/>
          <cell r="E7502"/>
          <cell r="F7502"/>
          <cell r="G7502"/>
          <cell r="H7502"/>
          <cell r="I7502"/>
          <cell r="J7502"/>
          <cell r="K7502"/>
          <cell r="L7502"/>
          <cell r="M7502"/>
          <cell r="N7502"/>
          <cell r="O7502"/>
          <cell r="P7502"/>
          <cell r="Q7502"/>
          <cell r="R7502"/>
          <cell r="S7502"/>
          <cell r="T7502"/>
          <cell r="U7502"/>
          <cell r="V7502"/>
          <cell r="W7502"/>
          <cell r="X7502"/>
          <cell r="Y7502" t="str">
            <v xml:space="preserve"> </v>
          </cell>
        </row>
        <row r="7503">
          <cell r="C7503"/>
          <cell r="D7503"/>
          <cell r="E7503"/>
          <cell r="F7503"/>
          <cell r="G7503"/>
          <cell r="H7503"/>
          <cell r="I7503"/>
          <cell r="J7503"/>
          <cell r="K7503"/>
          <cell r="L7503"/>
          <cell r="M7503"/>
          <cell r="N7503"/>
          <cell r="O7503"/>
          <cell r="P7503"/>
          <cell r="Q7503"/>
          <cell r="R7503"/>
          <cell r="S7503"/>
          <cell r="T7503"/>
          <cell r="U7503"/>
          <cell r="V7503"/>
          <cell r="W7503"/>
          <cell r="X7503"/>
          <cell r="Y7503" t="str">
            <v xml:space="preserve"> </v>
          </cell>
        </row>
        <row r="7504">
          <cell r="C7504"/>
          <cell r="D7504"/>
          <cell r="E7504"/>
          <cell r="F7504"/>
          <cell r="G7504"/>
          <cell r="H7504"/>
          <cell r="I7504"/>
          <cell r="J7504"/>
          <cell r="K7504"/>
          <cell r="L7504"/>
          <cell r="M7504"/>
          <cell r="N7504"/>
          <cell r="O7504"/>
          <cell r="P7504"/>
          <cell r="Q7504"/>
          <cell r="R7504"/>
          <cell r="S7504"/>
          <cell r="T7504"/>
          <cell r="U7504"/>
          <cell r="V7504"/>
          <cell r="W7504"/>
          <cell r="X7504"/>
          <cell r="Y7504" t="str">
            <v xml:space="preserve"> </v>
          </cell>
        </row>
        <row r="7505">
          <cell r="C7505"/>
          <cell r="D7505"/>
          <cell r="E7505"/>
          <cell r="F7505"/>
          <cell r="G7505"/>
          <cell r="H7505"/>
          <cell r="I7505"/>
          <cell r="J7505"/>
          <cell r="K7505"/>
          <cell r="L7505"/>
          <cell r="M7505"/>
          <cell r="N7505"/>
          <cell r="O7505"/>
          <cell r="P7505"/>
          <cell r="Q7505"/>
          <cell r="R7505"/>
          <cell r="S7505"/>
          <cell r="T7505"/>
          <cell r="U7505"/>
          <cell r="V7505"/>
          <cell r="W7505"/>
          <cell r="X7505"/>
          <cell r="Y7505" t="str">
            <v xml:space="preserve"> </v>
          </cell>
        </row>
        <row r="7506">
          <cell r="C7506"/>
          <cell r="D7506"/>
          <cell r="E7506"/>
          <cell r="F7506"/>
          <cell r="G7506"/>
          <cell r="H7506"/>
          <cell r="I7506"/>
          <cell r="J7506"/>
          <cell r="K7506"/>
          <cell r="L7506"/>
          <cell r="M7506"/>
          <cell r="N7506"/>
          <cell r="O7506"/>
          <cell r="P7506"/>
          <cell r="Q7506"/>
          <cell r="R7506"/>
          <cell r="S7506"/>
          <cell r="T7506"/>
          <cell r="U7506"/>
          <cell r="V7506"/>
          <cell r="W7506"/>
          <cell r="X7506"/>
          <cell r="Y7506" t="str">
            <v xml:space="preserve"> </v>
          </cell>
        </row>
        <row r="7507">
          <cell r="C7507"/>
          <cell r="D7507"/>
          <cell r="E7507"/>
          <cell r="F7507"/>
          <cell r="G7507"/>
          <cell r="H7507"/>
          <cell r="I7507"/>
          <cell r="J7507"/>
          <cell r="K7507"/>
          <cell r="L7507"/>
          <cell r="M7507"/>
          <cell r="N7507"/>
          <cell r="O7507"/>
          <cell r="P7507"/>
          <cell r="Q7507"/>
          <cell r="R7507"/>
          <cell r="S7507"/>
          <cell r="T7507"/>
          <cell r="U7507"/>
          <cell r="V7507"/>
          <cell r="W7507"/>
          <cell r="X7507"/>
          <cell r="Y7507" t="str">
            <v xml:space="preserve"> </v>
          </cell>
        </row>
        <row r="7508">
          <cell r="C7508"/>
          <cell r="D7508"/>
          <cell r="E7508"/>
          <cell r="F7508"/>
          <cell r="G7508"/>
          <cell r="H7508"/>
          <cell r="I7508"/>
          <cell r="J7508"/>
          <cell r="K7508"/>
          <cell r="L7508"/>
          <cell r="M7508"/>
          <cell r="N7508"/>
          <cell r="O7508"/>
          <cell r="P7508"/>
          <cell r="Q7508"/>
          <cell r="R7508"/>
          <cell r="S7508"/>
          <cell r="T7508"/>
          <cell r="U7508"/>
          <cell r="V7508"/>
          <cell r="W7508"/>
          <cell r="X7508"/>
          <cell r="Y7508" t="str">
            <v xml:space="preserve"> </v>
          </cell>
        </row>
        <row r="7509">
          <cell r="C7509"/>
          <cell r="D7509"/>
          <cell r="E7509"/>
          <cell r="F7509"/>
          <cell r="G7509"/>
          <cell r="H7509"/>
          <cell r="I7509"/>
          <cell r="J7509"/>
          <cell r="K7509"/>
          <cell r="L7509"/>
          <cell r="M7509"/>
          <cell r="N7509"/>
          <cell r="O7509"/>
          <cell r="P7509"/>
          <cell r="Q7509"/>
          <cell r="R7509"/>
          <cell r="S7509"/>
          <cell r="T7509"/>
          <cell r="U7509"/>
          <cell r="V7509"/>
          <cell r="W7509"/>
          <cell r="X7509"/>
          <cell r="Y7509" t="str">
            <v xml:space="preserve"> </v>
          </cell>
        </row>
        <row r="7510">
          <cell r="C7510"/>
          <cell r="D7510"/>
          <cell r="E7510"/>
          <cell r="F7510"/>
          <cell r="G7510"/>
          <cell r="H7510"/>
          <cell r="I7510"/>
          <cell r="J7510"/>
          <cell r="K7510"/>
          <cell r="L7510"/>
          <cell r="M7510"/>
          <cell r="N7510"/>
          <cell r="O7510"/>
          <cell r="P7510"/>
          <cell r="Q7510"/>
          <cell r="R7510"/>
          <cell r="S7510"/>
          <cell r="T7510"/>
          <cell r="U7510"/>
          <cell r="V7510"/>
          <cell r="W7510"/>
          <cell r="X7510"/>
          <cell r="Y7510" t="str">
            <v xml:space="preserve"> </v>
          </cell>
        </row>
        <row r="7511">
          <cell r="C7511"/>
          <cell r="D7511"/>
          <cell r="E7511"/>
          <cell r="F7511"/>
          <cell r="G7511"/>
          <cell r="H7511"/>
          <cell r="I7511"/>
          <cell r="J7511"/>
          <cell r="K7511"/>
          <cell r="L7511"/>
          <cell r="M7511"/>
          <cell r="N7511"/>
          <cell r="O7511"/>
          <cell r="P7511"/>
          <cell r="Q7511"/>
          <cell r="R7511"/>
          <cell r="S7511"/>
          <cell r="T7511"/>
          <cell r="U7511"/>
          <cell r="V7511"/>
          <cell r="W7511"/>
          <cell r="X7511"/>
          <cell r="Y7511" t="str">
            <v xml:space="preserve"> </v>
          </cell>
        </row>
        <row r="7512">
          <cell r="C7512"/>
          <cell r="D7512"/>
          <cell r="E7512"/>
          <cell r="F7512"/>
          <cell r="G7512"/>
          <cell r="H7512"/>
          <cell r="I7512"/>
          <cell r="J7512"/>
          <cell r="K7512"/>
          <cell r="L7512"/>
          <cell r="M7512"/>
          <cell r="N7512"/>
          <cell r="O7512"/>
          <cell r="P7512"/>
          <cell r="Q7512"/>
          <cell r="R7512"/>
          <cell r="S7512"/>
          <cell r="T7512"/>
          <cell r="U7512"/>
          <cell r="V7512"/>
          <cell r="W7512"/>
          <cell r="X7512"/>
          <cell r="Y7512" t="str">
            <v xml:space="preserve"> </v>
          </cell>
        </row>
        <row r="7513">
          <cell r="C7513"/>
          <cell r="D7513"/>
          <cell r="E7513"/>
          <cell r="F7513"/>
          <cell r="G7513"/>
          <cell r="H7513"/>
          <cell r="I7513"/>
          <cell r="J7513"/>
          <cell r="K7513"/>
          <cell r="L7513"/>
          <cell r="M7513"/>
          <cell r="N7513"/>
          <cell r="O7513"/>
          <cell r="P7513"/>
          <cell r="Q7513"/>
          <cell r="R7513"/>
          <cell r="S7513"/>
          <cell r="T7513"/>
          <cell r="U7513"/>
          <cell r="V7513"/>
          <cell r="W7513"/>
          <cell r="X7513"/>
          <cell r="Y7513" t="str">
            <v xml:space="preserve"> </v>
          </cell>
        </row>
        <row r="7514">
          <cell r="C7514"/>
          <cell r="D7514"/>
          <cell r="E7514"/>
          <cell r="F7514"/>
          <cell r="G7514"/>
          <cell r="H7514"/>
          <cell r="I7514"/>
          <cell r="J7514"/>
          <cell r="K7514"/>
          <cell r="L7514"/>
          <cell r="M7514"/>
          <cell r="N7514"/>
          <cell r="O7514"/>
          <cell r="P7514"/>
          <cell r="Q7514"/>
          <cell r="R7514"/>
          <cell r="S7514"/>
          <cell r="T7514"/>
          <cell r="U7514"/>
          <cell r="V7514"/>
          <cell r="W7514"/>
          <cell r="X7514"/>
          <cell r="Y7514" t="str">
            <v xml:space="preserve"> </v>
          </cell>
        </row>
        <row r="7515">
          <cell r="C7515"/>
          <cell r="D7515"/>
          <cell r="E7515"/>
          <cell r="F7515"/>
          <cell r="G7515"/>
          <cell r="H7515"/>
          <cell r="I7515"/>
          <cell r="J7515"/>
          <cell r="K7515"/>
          <cell r="L7515"/>
          <cell r="M7515"/>
          <cell r="N7515"/>
          <cell r="O7515"/>
          <cell r="P7515"/>
          <cell r="Q7515"/>
          <cell r="R7515"/>
          <cell r="S7515"/>
          <cell r="T7515"/>
          <cell r="U7515"/>
          <cell r="V7515"/>
          <cell r="W7515"/>
          <cell r="X7515"/>
          <cell r="Y7515" t="str">
            <v xml:space="preserve"> </v>
          </cell>
        </row>
        <row r="7516">
          <cell r="C7516"/>
          <cell r="D7516"/>
          <cell r="E7516"/>
          <cell r="F7516"/>
          <cell r="G7516"/>
          <cell r="H7516"/>
          <cell r="I7516"/>
          <cell r="J7516"/>
          <cell r="K7516"/>
          <cell r="L7516"/>
          <cell r="M7516"/>
          <cell r="N7516"/>
          <cell r="O7516"/>
          <cell r="P7516"/>
          <cell r="Q7516"/>
          <cell r="R7516"/>
          <cell r="S7516"/>
          <cell r="T7516"/>
          <cell r="U7516"/>
          <cell r="V7516"/>
          <cell r="W7516"/>
          <cell r="X7516"/>
          <cell r="Y7516" t="str">
            <v xml:space="preserve"> </v>
          </cell>
        </row>
        <row r="7517">
          <cell r="C7517"/>
          <cell r="D7517"/>
          <cell r="E7517"/>
          <cell r="F7517"/>
          <cell r="G7517"/>
          <cell r="H7517"/>
          <cell r="I7517"/>
          <cell r="J7517"/>
          <cell r="K7517"/>
          <cell r="L7517"/>
          <cell r="M7517"/>
          <cell r="N7517"/>
          <cell r="O7517"/>
          <cell r="P7517"/>
          <cell r="Q7517"/>
          <cell r="R7517"/>
          <cell r="S7517"/>
          <cell r="T7517"/>
          <cell r="U7517"/>
          <cell r="V7517"/>
          <cell r="W7517"/>
          <cell r="X7517"/>
          <cell r="Y7517" t="str">
            <v xml:space="preserve"> </v>
          </cell>
        </row>
        <row r="7518">
          <cell r="C7518"/>
          <cell r="D7518"/>
          <cell r="E7518"/>
          <cell r="F7518"/>
          <cell r="G7518"/>
          <cell r="H7518"/>
          <cell r="I7518"/>
          <cell r="J7518"/>
          <cell r="K7518"/>
          <cell r="L7518"/>
          <cell r="M7518"/>
          <cell r="N7518"/>
          <cell r="O7518"/>
          <cell r="P7518"/>
          <cell r="Q7518"/>
          <cell r="R7518"/>
          <cell r="S7518"/>
          <cell r="T7518"/>
          <cell r="U7518"/>
          <cell r="V7518"/>
          <cell r="W7518"/>
          <cell r="X7518"/>
          <cell r="Y7518" t="str">
            <v xml:space="preserve"> </v>
          </cell>
        </row>
        <row r="7519">
          <cell r="C7519"/>
          <cell r="D7519"/>
          <cell r="E7519"/>
          <cell r="F7519"/>
          <cell r="G7519"/>
          <cell r="H7519"/>
          <cell r="I7519"/>
          <cell r="J7519"/>
          <cell r="K7519"/>
          <cell r="L7519"/>
          <cell r="M7519"/>
          <cell r="N7519"/>
          <cell r="O7519"/>
          <cell r="P7519"/>
          <cell r="Q7519"/>
          <cell r="R7519"/>
          <cell r="S7519"/>
          <cell r="T7519"/>
          <cell r="U7519"/>
          <cell r="V7519"/>
          <cell r="W7519"/>
          <cell r="X7519"/>
          <cell r="Y7519" t="str">
            <v xml:space="preserve"> </v>
          </cell>
        </row>
        <row r="7520">
          <cell r="C7520"/>
          <cell r="D7520"/>
          <cell r="E7520"/>
          <cell r="F7520"/>
          <cell r="G7520"/>
          <cell r="H7520"/>
          <cell r="I7520"/>
          <cell r="J7520"/>
          <cell r="K7520"/>
          <cell r="L7520"/>
          <cell r="M7520"/>
          <cell r="N7520"/>
          <cell r="O7520"/>
          <cell r="P7520"/>
          <cell r="Q7520"/>
          <cell r="R7520"/>
          <cell r="S7520"/>
          <cell r="T7520"/>
          <cell r="U7520"/>
          <cell r="V7520"/>
          <cell r="W7520"/>
          <cell r="X7520"/>
          <cell r="Y7520" t="str">
            <v xml:space="preserve"> </v>
          </cell>
        </row>
        <row r="7521">
          <cell r="C7521"/>
          <cell r="D7521"/>
          <cell r="E7521"/>
          <cell r="F7521"/>
          <cell r="G7521"/>
          <cell r="H7521"/>
          <cell r="I7521"/>
          <cell r="J7521"/>
          <cell r="K7521"/>
          <cell r="L7521"/>
          <cell r="M7521"/>
          <cell r="N7521"/>
          <cell r="O7521"/>
          <cell r="P7521"/>
          <cell r="Q7521"/>
          <cell r="R7521"/>
          <cell r="S7521"/>
          <cell r="T7521"/>
          <cell r="U7521"/>
          <cell r="V7521"/>
          <cell r="W7521"/>
          <cell r="X7521"/>
          <cell r="Y7521" t="str">
            <v xml:space="preserve"> </v>
          </cell>
        </row>
        <row r="7522">
          <cell r="C7522"/>
          <cell r="D7522"/>
          <cell r="E7522"/>
          <cell r="F7522"/>
          <cell r="G7522"/>
          <cell r="H7522"/>
          <cell r="I7522"/>
          <cell r="J7522"/>
          <cell r="K7522"/>
          <cell r="L7522"/>
          <cell r="M7522"/>
          <cell r="N7522"/>
          <cell r="O7522"/>
          <cell r="P7522"/>
          <cell r="Q7522"/>
          <cell r="R7522"/>
          <cell r="S7522"/>
          <cell r="T7522"/>
          <cell r="U7522"/>
          <cell r="V7522"/>
          <cell r="W7522"/>
          <cell r="X7522"/>
          <cell r="Y7522" t="str">
            <v xml:space="preserve"> </v>
          </cell>
        </row>
        <row r="7523">
          <cell r="C7523"/>
          <cell r="D7523"/>
          <cell r="E7523"/>
          <cell r="F7523"/>
          <cell r="G7523"/>
          <cell r="H7523"/>
          <cell r="I7523"/>
          <cell r="J7523"/>
          <cell r="K7523"/>
          <cell r="L7523"/>
          <cell r="M7523"/>
          <cell r="N7523"/>
          <cell r="O7523"/>
          <cell r="P7523"/>
          <cell r="Q7523"/>
          <cell r="R7523"/>
          <cell r="S7523"/>
          <cell r="T7523"/>
          <cell r="U7523"/>
          <cell r="V7523"/>
          <cell r="W7523"/>
          <cell r="X7523"/>
          <cell r="Y7523" t="str">
            <v xml:space="preserve"> </v>
          </cell>
        </row>
        <row r="7524">
          <cell r="C7524"/>
          <cell r="D7524"/>
          <cell r="E7524"/>
          <cell r="F7524"/>
          <cell r="G7524"/>
          <cell r="H7524"/>
          <cell r="I7524"/>
          <cell r="J7524"/>
          <cell r="K7524"/>
          <cell r="L7524"/>
          <cell r="M7524"/>
          <cell r="N7524"/>
          <cell r="O7524"/>
          <cell r="P7524"/>
          <cell r="Q7524"/>
          <cell r="R7524"/>
          <cell r="S7524"/>
          <cell r="T7524"/>
          <cell r="U7524"/>
          <cell r="V7524"/>
          <cell r="W7524"/>
          <cell r="X7524"/>
          <cell r="Y7524" t="str">
            <v xml:space="preserve"> </v>
          </cell>
        </row>
        <row r="7525">
          <cell r="C7525"/>
          <cell r="D7525"/>
          <cell r="E7525"/>
          <cell r="F7525"/>
          <cell r="G7525"/>
          <cell r="H7525"/>
          <cell r="I7525"/>
          <cell r="J7525"/>
          <cell r="K7525"/>
          <cell r="L7525"/>
          <cell r="M7525"/>
          <cell r="N7525"/>
          <cell r="O7525"/>
          <cell r="P7525"/>
          <cell r="Q7525"/>
          <cell r="R7525"/>
          <cell r="S7525"/>
          <cell r="T7525"/>
          <cell r="U7525"/>
          <cell r="V7525"/>
          <cell r="W7525"/>
          <cell r="X7525"/>
          <cell r="Y7525" t="str">
            <v xml:space="preserve"> </v>
          </cell>
        </row>
        <row r="7526">
          <cell r="C7526"/>
          <cell r="D7526"/>
          <cell r="E7526"/>
          <cell r="F7526"/>
          <cell r="G7526"/>
          <cell r="H7526"/>
          <cell r="I7526"/>
          <cell r="J7526"/>
          <cell r="K7526"/>
          <cell r="L7526"/>
          <cell r="M7526"/>
          <cell r="N7526"/>
          <cell r="O7526"/>
          <cell r="P7526"/>
          <cell r="Q7526"/>
          <cell r="R7526"/>
          <cell r="S7526"/>
          <cell r="T7526"/>
          <cell r="U7526"/>
          <cell r="V7526"/>
          <cell r="W7526"/>
          <cell r="X7526"/>
          <cell r="Y7526" t="str">
            <v xml:space="preserve"> </v>
          </cell>
        </row>
        <row r="7527">
          <cell r="C7527"/>
          <cell r="D7527"/>
          <cell r="E7527"/>
          <cell r="F7527"/>
          <cell r="G7527"/>
          <cell r="H7527"/>
          <cell r="I7527"/>
          <cell r="J7527"/>
          <cell r="K7527"/>
          <cell r="L7527"/>
          <cell r="M7527"/>
          <cell r="N7527"/>
          <cell r="O7527"/>
          <cell r="P7527"/>
          <cell r="Q7527"/>
          <cell r="R7527"/>
          <cell r="S7527"/>
          <cell r="T7527"/>
          <cell r="U7527"/>
          <cell r="V7527"/>
          <cell r="W7527"/>
          <cell r="X7527"/>
          <cell r="Y7527" t="str">
            <v xml:space="preserve"> </v>
          </cell>
        </row>
        <row r="7528">
          <cell r="C7528"/>
          <cell r="D7528"/>
          <cell r="E7528"/>
          <cell r="F7528"/>
          <cell r="G7528"/>
          <cell r="H7528"/>
          <cell r="I7528"/>
          <cell r="J7528"/>
          <cell r="K7528"/>
          <cell r="L7528"/>
          <cell r="M7528"/>
          <cell r="N7528"/>
          <cell r="O7528"/>
          <cell r="P7528"/>
          <cell r="Q7528"/>
          <cell r="R7528"/>
          <cell r="S7528"/>
          <cell r="T7528"/>
          <cell r="U7528"/>
          <cell r="V7528"/>
          <cell r="W7528"/>
          <cell r="X7528"/>
          <cell r="Y7528" t="str">
            <v xml:space="preserve"> </v>
          </cell>
        </row>
        <row r="7529">
          <cell r="C7529"/>
          <cell r="D7529"/>
          <cell r="E7529"/>
          <cell r="F7529"/>
          <cell r="G7529"/>
          <cell r="H7529"/>
          <cell r="I7529"/>
          <cell r="J7529"/>
          <cell r="K7529"/>
          <cell r="L7529"/>
          <cell r="M7529"/>
          <cell r="N7529"/>
          <cell r="O7529"/>
          <cell r="P7529"/>
          <cell r="Q7529"/>
          <cell r="R7529"/>
          <cell r="S7529"/>
          <cell r="T7529"/>
          <cell r="U7529"/>
          <cell r="V7529"/>
          <cell r="W7529"/>
          <cell r="X7529"/>
          <cell r="Y7529" t="str">
            <v xml:space="preserve"> </v>
          </cell>
        </row>
        <row r="7530">
          <cell r="C7530"/>
          <cell r="D7530"/>
          <cell r="E7530"/>
          <cell r="F7530"/>
          <cell r="G7530"/>
          <cell r="H7530"/>
          <cell r="I7530"/>
          <cell r="J7530"/>
          <cell r="K7530"/>
          <cell r="L7530"/>
          <cell r="M7530"/>
          <cell r="N7530"/>
          <cell r="O7530"/>
          <cell r="P7530"/>
          <cell r="Q7530"/>
          <cell r="R7530"/>
          <cell r="S7530"/>
          <cell r="T7530"/>
          <cell r="U7530"/>
          <cell r="V7530"/>
          <cell r="W7530"/>
          <cell r="X7530"/>
          <cell r="Y7530" t="str">
            <v xml:space="preserve"> </v>
          </cell>
        </row>
        <row r="7531">
          <cell r="C7531"/>
          <cell r="D7531"/>
          <cell r="E7531"/>
          <cell r="F7531"/>
          <cell r="G7531"/>
          <cell r="H7531"/>
          <cell r="I7531"/>
          <cell r="J7531"/>
          <cell r="K7531"/>
          <cell r="L7531"/>
          <cell r="M7531"/>
          <cell r="N7531"/>
          <cell r="O7531"/>
          <cell r="P7531"/>
          <cell r="Q7531"/>
          <cell r="R7531"/>
          <cell r="S7531"/>
          <cell r="T7531"/>
          <cell r="U7531"/>
          <cell r="V7531"/>
          <cell r="W7531"/>
          <cell r="X7531"/>
          <cell r="Y7531" t="str">
            <v xml:space="preserve"> </v>
          </cell>
        </row>
        <row r="7532">
          <cell r="C7532"/>
          <cell r="D7532"/>
          <cell r="E7532"/>
          <cell r="F7532"/>
          <cell r="G7532"/>
          <cell r="H7532"/>
          <cell r="I7532"/>
          <cell r="J7532"/>
          <cell r="K7532"/>
          <cell r="L7532"/>
          <cell r="M7532"/>
          <cell r="N7532"/>
          <cell r="O7532"/>
          <cell r="P7532"/>
          <cell r="Q7532"/>
          <cell r="R7532"/>
          <cell r="S7532"/>
          <cell r="T7532"/>
          <cell r="U7532"/>
          <cell r="V7532"/>
          <cell r="W7532"/>
          <cell r="X7532"/>
          <cell r="Y7532" t="str">
            <v xml:space="preserve"> </v>
          </cell>
        </row>
        <row r="7533">
          <cell r="C7533"/>
          <cell r="D7533"/>
          <cell r="E7533"/>
          <cell r="F7533"/>
          <cell r="G7533"/>
          <cell r="H7533"/>
          <cell r="I7533"/>
          <cell r="J7533"/>
          <cell r="K7533"/>
          <cell r="L7533"/>
          <cell r="M7533"/>
          <cell r="N7533"/>
          <cell r="O7533"/>
          <cell r="P7533"/>
          <cell r="Q7533"/>
          <cell r="R7533"/>
          <cell r="S7533"/>
          <cell r="T7533"/>
          <cell r="U7533"/>
          <cell r="V7533"/>
          <cell r="W7533"/>
          <cell r="X7533"/>
          <cell r="Y7533" t="str">
            <v xml:space="preserve"> </v>
          </cell>
        </row>
        <row r="7534">
          <cell r="C7534"/>
          <cell r="D7534"/>
          <cell r="E7534"/>
          <cell r="F7534"/>
          <cell r="G7534"/>
          <cell r="H7534"/>
          <cell r="I7534"/>
          <cell r="J7534"/>
          <cell r="K7534"/>
          <cell r="L7534"/>
          <cell r="M7534"/>
          <cell r="N7534"/>
          <cell r="O7534"/>
          <cell r="P7534"/>
          <cell r="Q7534"/>
          <cell r="R7534"/>
          <cell r="S7534"/>
          <cell r="T7534"/>
          <cell r="U7534"/>
          <cell r="V7534"/>
          <cell r="W7534"/>
          <cell r="X7534"/>
          <cell r="Y7534" t="str">
            <v xml:space="preserve"> </v>
          </cell>
        </row>
        <row r="7535">
          <cell r="C7535"/>
          <cell r="D7535"/>
          <cell r="E7535"/>
          <cell r="F7535"/>
          <cell r="G7535"/>
          <cell r="H7535"/>
          <cell r="I7535"/>
          <cell r="J7535"/>
          <cell r="K7535"/>
          <cell r="L7535"/>
          <cell r="M7535"/>
          <cell r="N7535"/>
          <cell r="O7535"/>
          <cell r="P7535"/>
          <cell r="Q7535"/>
          <cell r="R7535"/>
          <cell r="S7535"/>
          <cell r="T7535"/>
          <cell r="U7535"/>
          <cell r="V7535"/>
          <cell r="W7535"/>
          <cell r="X7535"/>
          <cell r="Y7535" t="str">
            <v xml:space="preserve"> </v>
          </cell>
        </row>
        <row r="7536">
          <cell r="C7536"/>
          <cell r="D7536"/>
          <cell r="E7536"/>
          <cell r="F7536"/>
          <cell r="G7536"/>
          <cell r="H7536"/>
          <cell r="I7536"/>
          <cell r="J7536"/>
          <cell r="K7536"/>
          <cell r="L7536"/>
          <cell r="M7536"/>
          <cell r="N7536"/>
          <cell r="O7536"/>
          <cell r="P7536"/>
          <cell r="Q7536"/>
          <cell r="R7536"/>
          <cell r="S7536"/>
          <cell r="T7536"/>
          <cell r="U7536"/>
          <cell r="V7536"/>
          <cell r="W7536"/>
          <cell r="X7536"/>
          <cell r="Y7536" t="str">
            <v xml:space="preserve"> </v>
          </cell>
        </row>
        <row r="7537">
          <cell r="C7537"/>
          <cell r="D7537"/>
          <cell r="E7537"/>
          <cell r="F7537"/>
          <cell r="G7537"/>
          <cell r="H7537"/>
          <cell r="I7537"/>
          <cell r="J7537"/>
          <cell r="K7537"/>
          <cell r="L7537"/>
          <cell r="M7537"/>
          <cell r="N7537"/>
          <cell r="O7537"/>
          <cell r="P7537"/>
          <cell r="Q7537"/>
          <cell r="R7537"/>
          <cell r="S7537"/>
          <cell r="T7537"/>
          <cell r="U7537"/>
          <cell r="V7537"/>
          <cell r="W7537"/>
          <cell r="X7537"/>
          <cell r="Y7537" t="str">
            <v xml:space="preserve"> </v>
          </cell>
        </row>
        <row r="7538">
          <cell r="C7538"/>
          <cell r="D7538"/>
          <cell r="E7538"/>
          <cell r="F7538"/>
          <cell r="G7538"/>
          <cell r="H7538"/>
          <cell r="I7538"/>
          <cell r="J7538"/>
          <cell r="K7538"/>
          <cell r="L7538"/>
          <cell r="M7538"/>
          <cell r="N7538"/>
          <cell r="O7538"/>
          <cell r="P7538"/>
          <cell r="Q7538"/>
          <cell r="R7538"/>
          <cell r="S7538"/>
          <cell r="T7538"/>
          <cell r="U7538"/>
          <cell r="V7538"/>
          <cell r="W7538"/>
          <cell r="X7538"/>
          <cell r="Y7538" t="str">
            <v xml:space="preserve"> </v>
          </cell>
        </row>
        <row r="7539">
          <cell r="C7539"/>
          <cell r="D7539"/>
          <cell r="E7539"/>
          <cell r="F7539"/>
          <cell r="G7539"/>
          <cell r="H7539"/>
          <cell r="I7539"/>
          <cell r="J7539"/>
          <cell r="K7539"/>
          <cell r="L7539"/>
          <cell r="M7539"/>
          <cell r="N7539"/>
          <cell r="O7539"/>
          <cell r="P7539"/>
          <cell r="Q7539"/>
          <cell r="R7539"/>
          <cell r="S7539"/>
          <cell r="T7539"/>
          <cell r="U7539"/>
          <cell r="V7539"/>
          <cell r="W7539"/>
          <cell r="X7539"/>
          <cell r="Y7539" t="str">
            <v xml:space="preserve"> </v>
          </cell>
        </row>
        <row r="7540">
          <cell r="C7540"/>
          <cell r="D7540"/>
          <cell r="E7540"/>
          <cell r="F7540"/>
          <cell r="G7540"/>
          <cell r="H7540"/>
          <cell r="I7540"/>
          <cell r="J7540"/>
          <cell r="K7540"/>
          <cell r="L7540"/>
          <cell r="M7540"/>
          <cell r="N7540"/>
          <cell r="O7540"/>
          <cell r="P7540"/>
          <cell r="Q7540"/>
          <cell r="R7540"/>
          <cell r="S7540"/>
          <cell r="T7540"/>
          <cell r="U7540"/>
          <cell r="V7540"/>
          <cell r="W7540"/>
          <cell r="X7540"/>
          <cell r="Y7540" t="str">
            <v xml:space="preserve"> </v>
          </cell>
        </row>
        <row r="7541">
          <cell r="C7541"/>
          <cell r="D7541"/>
          <cell r="E7541"/>
          <cell r="F7541"/>
          <cell r="G7541"/>
          <cell r="H7541"/>
          <cell r="I7541"/>
          <cell r="J7541"/>
          <cell r="K7541"/>
          <cell r="L7541"/>
          <cell r="M7541"/>
          <cell r="N7541"/>
          <cell r="O7541"/>
          <cell r="P7541"/>
          <cell r="Q7541"/>
          <cell r="R7541"/>
          <cell r="S7541"/>
          <cell r="T7541"/>
          <cell r="U7541"/>
          <cell r="V7541"/>
          <cell r="W7541"/>
          <cell r="X7541"/>
          <cell r="Y7541" t="str">
            <v xml:space="preserve"> </v>
          </cell>
        </row>
        <row r="7542">
          <cell r="C7542"/>
          <cell r="D7542"/>
          <cell r="E7542"/>
          <cell r="F7542"/>
          <cell r="G7542"/>
          <cell r="H7542"/>
          <cell r="I7542"/>
          <cell r="J7542"/>
          <cell r="K7542"/>
          <cell r="L7542"/>
          <cell r="M7542"/>
          <cell r="N7542"/>
          <cell r="O7542"/>
          <cell r="P7542"/>
          <cell r="Q7542"/>
          <cell r="R7542"/>
          <cell r="S7542"/>
          <cell r="T7542"/>
          <cell r="U7542"/>
          <cell r="V7542"/>
          <cell r="W7542"/>
          <cell r="X7542"/>
          <cell r="Y7542" t="str">
            <v xml:space="preserve"> </v>
          </cell>
        </row>
        <row r="7543">
          <cell r="C7543"/>
          <cell r="D7543"/>
          <cell r="E7543"/>
          <cell r="F7543"/>
          <cell r="G7543"/>
          <cell r="H7543"/>
          <cell r="I7543"/>
          <cell r="J7543"/>
          <cell r="K7543"/>
          <cell r="L7543"/>
          <cell r="M7543"/>
          <cell r="N7543"/>
          <cell r="O7543"/>
          <cell r="P7543"/>
          <cell r="Q7543"/>
          <cell r="R7543"/>
          <cell r="S7543"/>
          <cell r="T7543"/>
          <cell r="U7543"/>
          <cell r="V7543"/>
          <cell r="W7543"/>
          <cell r="X7543"/>
          <cell r="Y7543" t="str">
            <v xml:space="preserve"> </v>
          </cell>
        </row>
        <row r="7544">
          <cell r="C7544"/>
          <cell r="D7544"/>
          <cell r="E7544"/>
          <cell r="F7544"/>
          <cell r="G7544"/>
          <cell r="H7544"/>
          <cell r="I7544"/>
          <cell r="J7544"/>
          <cell r="K7544"/>
          <cell r="L7544"/>
          <cell r="M7544"/>
          <cell r="N7544"/>
          <cell r="O7544"/>
          <cell r="P7544"/>
          <cell r="Q7544"/>
          <cell r="R7544"/>
          <cell r="S7544"/>
          <cell r="T7544"/>
          <cell r="U7544"/>
          <cell r="V7544"/>
          <cell r="W7544"/>
          <cell r="X7544"/>
          <cell r="Y7544" t="str">
            <v xml:space="preserve"> </v>
          </cell>
        </row>
        <row r="7545">
          <cell r="C7545"/>
          <cell r="D7545"/>
          <cell r="E7545"/>
          <cell r="F7545"/>
          <cell r="G7545"/>
          <cell r="H7545"/>
          <cell r="I7545"/>
          <cell r="J7545"/>
          <cell r="K7545"/>
          <cell r="L7545"/>
          <cell r="M7545"/>
          <cell r="N7545"/>
          <cell r="O7545"/>
          <cell r="P7545"/>
          <cell r="Q7545"/>
          <cell r="R7545"/>
          <cell r="S7545"/>
          <cell r="T7545"/>
          <cell r="U7545"/>
          <cell r="V7545"/>
          <cell r="W7545"/>
          <cell r="X7545"/>
          <cell r="Y7545" t="str">
            <v xml:space="preserve"> </v>
          </cell>
        </row>
        <row r="7546">
          <cell r="C7546"/>
          <cell r="D7546"/>
          <cell r="E7546"/>
          <cell r="F7546"/>
          <cell r="G7546"/>
          <cell r="H7546"/>
          <cell r="I7546"/>
          <cell r="J7546"/>
          <cell r="K7546"/>
          <cell r="L7546"/>
          <cell r="M7546"/>
          <cell r="N7546"/>
          <cell r="O7546"/>
          <cell r="P7546"/>
          <cell r="Q7546"/>
          <cell r="R7546"/>
          <cell r="S7546"/>
          <cell r="T7546"/>
          <cell r="U7546"/>
          <cell r="V7546"/>
          <cell r="W7546"/>
          <cell r="X7546"/>
          <cell r="Y7546" t="str">
            <v xml:space="preserve"> </v>
          </cell>
        </row>
        <row r="7547">
          <cell r="C7547"/>
          <cell r="D7547"/>
          <cell r="E7547"/>
          <cell r="F7547"/>
          <cell r="G7547"/>
          <cell r="H7547"/>
          <cell r="I7547"/>
          <cell r="J7547"/>
          <cell r="K7547"/>
          <cell r="L7547"/>
          <cell r="M7547"/>
          <cell r="N7547"/>
          <cell r="O7547"/>
          <cell r="P7547"/>
          <cell r="Q7547"/>
          <cell r="R7547"/>
          <cell r="S7547"/>
          <cell r="T7547"/>
          <cell r="U7547"/>
          <cell r="V7547"/>
          <cell r="W7547"/>
          <cell r="X7547"/>
          <cell r="Y7547" t="str">
            <v xml:space="preserve"> </v>
          </cell>
        </row>
        <row r="7548">
          <cell r="C7548"/>
          <cell r="D7548"/>
          <cell r="E7548"/>
          <cell r="F7548"/>
          <cell r="G7548"/>
          <cell r="H7548"/>
          <cell r="I7548"/>
          <cell r="J7548"/>
          <cell r="K7548"/>
          <cell r="L7548"/>
          <cell r="M7548"/>
          <cell r="N7548"/>
          <cell r="O7548"/>
          <cell r="P7548"/>
          <cell r="Q7548"/>
          <cell r="R7548"/>
          <cell r="S7548"/>
          <cell r="T7548"/>
          <cell r="U7548"/>
          <cell r="V7548"/>
          <cell r="W7548"/>
          <cell r="X7548"/>
          <cell r="Y7548" t="str">
            <v xml:space="preserve"> </v>
          </cell>
        </row>
        <row r="7549">
          <cell r="C7549"/>
          <cell r="D7549"/>
          <cell r="E7549"/>
          <cell r="F7549"/>
          <cell r="G7549"/>
          <cell r="H7549"/>
          <cell r="I7549"/>
          <cell r="J7549"/>
          <cell r="K7549"/>
          <cell r="L7549"/>
          <cell r="M7549"/>
          <cell r="N7549"/>
          <cell r="O7549"/>
          <cell r="P7549"/>
          <cell r="Q7549"/>
          <cell r="R7549"/>
          <cell r="S7549"/>
          <cell r="T7549"/>
          <cell r="U7549"/>
          <cell r="V7549"/>
          <cell r="W7549"/>
          <cell r="X7549"/>
          <cell r="Y7549" t="str">
            <v xml:space="preserve"> </v>
          </cell>
        </row>
        <row r="7550">
          <cell r="C7550"/>
          <cell r="D7550"/>
          <cell r="E7550"/>
          <cell r="F7550"/>
          <cell r="G7550"/>
          <cell r="H7550"/>
          <cell r="I7550"/>
          <cell r="J7550"/>
          <cell r="K7550"/>
          <cell r="L7550"/>
          <cell r="M7550"/>
          <cell r="N7550"/>
          <cell r="O7550"/>
          <cell r="P7550"/>
          <cell r="Q7550"/>
          <cell r="R7550"/>
          <cell r="S7550"/>
          <cell r="T7550"/>
          <cell r="U7550"/>
          <cell r="V7550"/>
          <cell r="W7550"/>
          <cell r="X7550"/>
          <cell r="Y7550" t="str">
            <v xml:space="preserve"> </v>
          </cell>
        </row>
        <row r="7551">
          <cell r="C7551"/>
          <cell r="D7551"/>
          <cell r="E7551"/>
          <cell r="F7551"/>
          <cell r="G7551"/>
          <cell r="H7551"/>
          <cell r="I7551"/>
          <cell r="J7551"/>
          <cell r="K7551"/>
          <cell r="L7551"/>
          <cell r="M7551"/>
          <cell r="N7551"/>
          <cell r="O7551"/>
          <cell r="P7551"/>
          <cell r="Q7551"/>
          <cell r="R7551"/>
          <cell r="S7551"/>
          <cell r="T7551"/>
          <cell r="U7551"/>
          <cell r="V7551"/>
          <cell r="W7551"/>
          <cell r="X7551"/>
          <cell r="Y7551" t="str">
            <v xml:space="preserve"> </v>
          </cell>
        </row>
        <row r="7552">
          <cell r="C7552"/>
          <cell r="D7552"/>
          <cell r="E7552"/>
          <cell r="F7552"/>
          <cell r="G7552"/>
          <cell r="H7552"/>
          <cell r="I7552"/>
          <cell r="J7552"/>
          <cell r="K7552"/>
          <cell r="L7552"/>
          <cell r="M7552"/>
          <cell r="N7552"/>
          <cell r="O7552"/>
          <cell r="P7552"/>
          <cell r="Q7552"/>
          <cell r="R7552"/>
          <cell r="S7552"/>
          <cell r="T7552"/>
          <cell r="U7552"/>
          <cell r="V7552"/>
          <cell r="W7552"/>
          <cell r="X7552"/>
          <cell r="Y7552" t="str">
            <v xml:space="preserve"> </v>
          </cell>
        </row>
        <row r="7553">
          <cell r="C7553"/>
          <cell r="D7553"/>
          <cell r="E7553"/>
          <cell r="F7553"/>
          <cell r="G7553"/>
          <cell r="H7553"/>
          <cell r="I7553"/>
          <cell r="J7553"/>
          <cell r="K7553"/>
          <cell r="L7553"/>
          <cell r="M7553"/>
          <cell r="N7553"/>
          <cell r="O7553"/>
          <cell r="P7553"/>
          <cell r="Q7553"/>
          <cell r="R7553"/>
          <cell r="S7553"/>
          <cell r="T7553"/>
          <cell r="U7553"/>
          <cell r="V7553"/>
          <cell r="W7553"/>
          <cell r="X7553"/>
          <cell r="Y7553" t="str">
            <v xml:space="preserve"> </v>
          </cell>
        </row>
        <row r="7554">
          <cell r="C7554"/>
          <cell r="D7554"/>
          <cell r="E7554"/>
          <cell r="F7554"/>
          <cell r="G7554"/>
          <cell r="H7554"/>
          <cell r="I7554"/>
          <cell r="J7554"/>
          <cell r="K7554"/>
          <cell r="L7554"/>
          <cell r="M7554"/>
          <cell r="N7554"/>
          <cell r="O7554"/>
          <cell r="P7554"/>
          <cell r="Q7554"/>
          <cell r="R7554"/>
          <cell r="S7554"/>
          <cell r="T7554"/>
          <cell r="U7554"/>
          <cell r="V7554"/>
          <cell r="W7554"/>
          <cell r="X7554"/>
          <cell r="Y7554" t="str">
            <v xml:space="preserve"> </v>
          </cell>
        </row>
        <row r="7555">
          <cell r="C7555"/>
          <cell r="D7555"/>
          <cell r="E7555"/>
          <cell r="F7555"/>
          <cell r="G7555"/>
          <cell r="H7555"/>
          <cell r="I7555"/>
          <cell r="J7555"/>
          <cell r="K7555"/>
          <cell r="L7555"/>
          <cell r="M7555"/>
          <cell r="N7555"/>
          <cell r="O7555"/>
          <cell r="P7555"/>
          <cell r="Q7555"/>
          <cell r="R7555"/>
          <cell r="S7555"/>
          <cell r="T7555"/>
          <cell r="U7555"/>
          <cell r="V7555"/>
          <cell r="W7555"/>
          <cell r="X7555"/>
          <cell r="Y7555" t="str">
            <v xml:space="preserve"> </v>
          </cell>
        </row>
        <row r="7556">
          <cell r="C7556"/>
          <cell r="D7556"/>
          <cell r="E7556"/>
          <cell r="F7556"/>
          <cell r="G7556"/>
          <cell r="H7556"/>
          <cell r="I7556"/>
          <cell r="J7556"/>
          <cell r="K7556"/>
          <cell r="L7556"/>
          <cell r="M7556"/>
          <cell r="N7556"/>
          <cell r="O7556"/>
          <cell r="P7556"/>
          <cell r="Q7556"/>
          <cell r="R7556"/>
          <cell r="S7556"/>
          <cell r="T7556"/>
          <cell r="U7556"/>
          <cell r="V7556"/>
          <cell r="W7556"/>
          <cell r="X7556"/>
          <cell r="Y7556" t="str">
            <v xml:space="preserve"> </v>
          </cell>
        </row>
        <row r="7557">
          <cell r="C7557"/>
          <cell r="D7557"/>
          <cell r="E7557"/>
          <cell r="F7557"/>
          <cell r="G7557"/>
          <cell r="H7557"/>
          <cell r="I7557"/>
          <cell r="J7557"/>
          <cell r="K7557"/>
          <cell r="L7557"/>
          <cell r="M7557"/>
          <cell r="N7557"/>
          <cell r="O7557"/>
          <cell r="P7557"/>
          <cell r="Q7557"/>
          <cell r="R7557"/>
          <cell r="S7557"/>
          <cell r="T7557"/>
          <cell r="U7557"/>
          <cell r="V7557"/>
          <cell r="W7557"/>
          <cell r="X7557"/>
          <cell r="Y7557" t="str">
            <v xml:space="preserve"> </v>
          </cell>
        </row>
        <row r="7558">
          <cell r="C7558"/>
          <cell r="D7558"/>
          <cell r="E7558"/>
          <cell r="F7558"/>
          <cell r="G7558"/>
          <cell r="H7558"/>
          <cell r="I7558"/>
          <cell r="J7558"/>
          <cell r="K7558"/>
          <cell r="L7558"/>
          <cell r="M7558"/>
          <cell r="N7558"/>
          <cell r="O7558"/>
          <cell r="P7558"/>
          <cell r="Q7558"/>
          <cell r="R7558"/>
          <cell r="S7558"/>
          <cell r="T7558"/>
          <cell r="U7558"/>
          <cell r="V7558"/>
          <cell r="W7558"/>
          <cell r="X7558"/>
          <cell r="Y7558" t="str">
            <v xml:space="preserve"> </v>
          </cell>
        </row>
        <row r="7559">
          <cell r="C7559"/>
          <cell r="D7559"/>
          <cell r="E7559"/>
          <cell r="F7559"/>
          <cell r="G7559"/>
          <cell r="H7559"/>
          <cell r="I7559"/>
          <cell r="J7559"/>
          <cell r="K7559"/>
          <cell r="L7559"/>
          <cell r="M7559"/>
          <cell r="N7559"/>
          <cell r="O7559"/>
          <cell r="P7559"/>
          <cell r="Q7559"/>
          <cell r="R7559"/>
          <cell r="S7559"/>
          <cell r="T7559"/>
          <cell r="U7559"/>
          <cell r="V7559"/>
          <cell r="W7559"/>
          <cell r="X7559"/>
          <cell r="Y7559" t="str">
            <v xml:space="preserve"> </v>
          </cell>
        </row>
        <row r="7560">
          <cell r="C7560"/>
          <cell r="D7560"/>
          <cell r="E7560"/>
          <cell r="F7560"/>
          <cell r="G7560"/>
          <cell r="H7560"/>
          <cell r="I7560"/>
          <cell r="J7560"/>
          <cell r="K7560"/>
          <cell r="L7560"/>
          <cell r="M7560"/>
          <cell r="N7560"/>
          <cell r="O7560"/>
          <cell r="P7560"/>
          <cell r="Q7560"/>
          <cell r="R7560"/>
          <cell r="S7560"/>
          <cell r="T7560"/>
          <cell r="U7560"/>
          <cell r="V7560"/>
          <cell r="W7560"/>
          <cell r="X7560"/>
          <cell r="Y7560" t="str">
            <v xml:space="preserve"> </v>
          </cell>
        </row>
        <row r="7561">
          <cell r="C7561"/>
          <cell r="D7561"/>
          <cell r="E7561"/>
          <cell r="F7561"/>
          <cell r="G7561"/>
          <cell r="H7561"/>
          <cell r="I7561"/>
          <cell r="J7561"/>
          <cell r="K7561"/>
          <cell r="L7561"/>
          <cell r="M7561"/>
          <cell r="N7561"/>
          <cell r="O7561"/>
          <cell r="P7561"/>
          <cell r="Q7561"/>
          <cell r="R7561"/>
          <cell r="S7561"/>
          <cell r="T7561"/>
          <cell r="U7561"/>
          <cell r="V7561"/>
          <cell r="W7561"/>
          <cell r="X7561"/>
          <cell r="Y7561" t="str">
            <v xml:space="preserve"> </v>
          </cell>
        </row>
        <row r="7562">
          <cell r="C7562"/>
          <cell r="D7562"/>
          <cell r="E7562"/>
          <cell r="F7562"/>
          <cell r="G7562"/>
          <cell r="H7562"/>
          <cell r="I7562"/>
          <cell r="J7562"/>
          <cell r="K7562"/>
          <cell r="L7562"/>
          <cell r="M7562"/>
          <cell r="N7562"/>
          <cell r="O7562"/>
          <cell r="P7562"/>
          <cell r="Q7562"/>
          <cell r="R7562"/>
          <cell r="S7562"/>
          <cell r="T7562"/>
          <cell r="U7562"/>
          <cell r="V7562"/>
          <cell r="W7562"/>
          <cell r="X7562"/>
          <cell r="Y7562" t="str">
            <v xml:space="preserve"> </v>
          </cell>
        </row>
        <row r="7563">
          <cell r="C7563"/>
          <cell r="D7563"/>
          <cell r="E7563"/>
          <cell r="F7563"/>
          <cell r="G7563"/>
          <cell r="H7563"/>
          <cell r="I7563"/>
          <cell r="J7563"/>
          <cell r="K7563"/>
          <cell r="L7563"/>
          <cell r="M7563"/>
          <cell r="N7563"/>
          <cell r="O7563"/>
          <cell r="P7563"/>
          <cell r="Q7563"/>
          <cell r="R7563"/>
          <cell r="S7563"/>
          <cell r="T7563"/>
          <cell r="U7563"/>
          <cell r="V7563"/>
          <cell r="W7563"/>
          <cell r="X7563"/>
          <cell r="Y7563" t="str">
            <v xml:space="preserve"> </v>
          </cell>
        </row>
        <row r="7564">
          <cell r="C7564"/>
          <cell r="D7564"/>
          <cell r="E7564"/>
          <cell r="F7564"/>
          <cell r="G7564"/>
          <cell r="H7564"/>
          <cell r="I7564"/>
          <cell r="J7564"/>
          <cell r="K7564"/>
          <cell r="L7564"/>
          <cell r="M7564"/>
          <cell r="N7564"/>
          <cell r="O7564"/>
          <cell r="P7564"/>
          <cell r="Q7564"/>
          <cell r="R7564"/>
          <cell r="S7564"/>
          <cell r="T7564"/>
          <cell r="U7564"/>
          <cell r="V7564"/>
          <cell r="W7564"/>
          <cell r="X7564"/>
          <cell r="Y7564" t="str">
            <v xml:space="preserve"> </v>
          </cell>
        </row>
        <row r="7565">
          <cell r="C7565"/>
          <cell r="D7565"/>
          <cell r="E7565"/>
          <cell r="F7565"/>
          <cell r="G7565"/>
          <cell r="H7565"/>
          <cell r="I7565"/>
          <cell r="J7565"/>
          <cell r="K7565"/>
          <cell r="L7565"/>
          <cell r="M7565"/>
          <cell r="N7565"/>
          <cell r="O7565"/>
          <cell r="P7565"/>
          <cell r="Q7565"/>
          <cell r="R7565"/>
          <cell r="S7565"/>
          <cell r="T7565"/>
          <cell r="U7565"/>
          <cell r="V7565"/>
          <cell r="W7565"/>
          <cell r="X7565"/>
          <cell r="Y7565" t="str">
            <v xml:space="preserve"> </v>
          </cell>
        </row>
        <row r="7566">
          <cell r="C7566"/>
          <cell r="D7566"/>
          <cell r="E7566"/>
          <cell r="F7566"/>
          <cell r="G7566"/>
          <cell r="H7566"/>
          <cell r="I7566"/>
          <cell r="J7566"/>
          <cell r="K7566"/>
          <cell r="L7566"/>
          <cell r="M7566"/>
          <cell r="N7566"/>
          <cell r="O7566"/>
          <cell r="P7566"/>
          <cell r="Q7566"/>
          <cell r="R7566"/>
          <cell r="S7566"/>
          <cell r="T7566"/>
          <cell r="U7566"/>
          <cell r="V7566"/>
          <cell r="W7566"/>
          <cell r="X7566"/>
          <cell r="Y7566" t="str">
            <v xml:space="preserve"> </v>
          </cell>
        </row>
        <row r="7567">
          <cell r="C7567"/>
          <cell r="D7567"/>
          <cell r="E7567"/>
          <cell r="F7567"/>
          <cell r="G7567"/>
          <cell r="H7567"/>
          <cell r="I7567"/>
          <cell r="J7567"/>
          <cell r="K7567"/>
          <cell r="L7567"/>
          <cell r="M7567"/>
          <cell r="N7567"/>
          <cell r="O7567"/>
          <cell r="P7567"/>
          <cell r="Q7567"/>
          <cell r="R7567"/>
          <cell r="S7567"/>
          <cell r="T7567"/>
          <cell r="U7567"/>
          <cell r="V7567"/>
          <cell r="W7567"/>
          <cell r="X7567"/>
          <cell r="Y7567" t="str">
            <v xml:space="preserve"> </v>
          </cell>
        </row>
        <row r="7568">
          <cell r="C7568"/>
          <cell r="D7568"/>
          <cell r="E7568"/>
          <cell r="F7568"/>
          <cell r="G7568"/>
          <cell r="H7568"/>
          <cell r="I7568"/>
          <cell r="J7568"/>
          <cell r="K7568"/>
          <cell r="L7568"/>
          <cell r="M7568"/>
          <cell r="N7568"/>
          <cell r="O7568"/>
          <cell r="P7568"/>
          <cell r="Q7568"/>
          <cell r="R7568"/>
          <cell r="S7568"/>
          <cell r="T7568"/>
          <cell r="U7568"/>
          <cell r="V7568"/>
          <cell r="W7568"/>
          <cell r="X7568"/>
          <cell r="Y7568" t="str">
            <v xml:space="preserve"> </v>
          </cell>
        </row>
        <row r="7569">
          <cell r="C7569"/>
          <cell r="D7569"/>
          <cell r="E7569"/>
          <cell r="F7569"/>
          <cell r="G7569"/>
          <cell r="H7569"/>
          <cell r="I7569"/>
          <cell r="J7569"/>
          <cell r="K7569"/>
          <cell r="L7569"/>
          <cell r="M7569"/>
          <cell r="N7569"/>
          <cell r="O7569"/>
          <cell r="P7569"/>
          <cell r="Q7569"/>
          <cell r="R7569"/>
          <cell r="S7569"/>
          <cell r="T7569"/>
          <cell r="U7569"/>
          <cell r="V7569"/>
          <cell r="W7569"/>
          <cell r="X7569"/>
          <cell r="Y7569" t="str">
            <v xml:space="preserve"> </v>
          </cell>
        </row>
        <row r="7570">
          <cell r="C7570"/>
          <cell r="D7570"/>
          <cell r="E7570"/>
          <cell r="F7570"/>
          <cell r="G7570"/>
          <cell r="H7570"/>
          <cell r="I7570"/>
          <cell r="J7570"/>
          <cell r="K7570"/>
          <cell r="L7570"/>
          <cell r="M7570"/>
          <cell r="N7570"/>
          <cell r="O7570"/>
          <cell r="P7570"/>
          <cell r="Q7570"/>
          <cell r="R7570"/>
          <cell r="S7570"/>
          <cell r="T7570"/>
          <cell r="U7570"/>
          <cell r="V7570"/>
          <cell r="W7570"/>
          <cell r="X7570"/>
          <cell r="Y7570" t="str">
            <v xml:space="preserve"> </v>
          </cell>
        </row>
        <row r="7571">
          <cell r="C7571"/>
          <cell r="D7571"/>
          <cell r="E7571"/>
          <cell r="F7571"/>
          <cell r="G7571"/>
          <cell r="H7571"/>
          <cell r="I7571"/>
          <cell r="J7571"/>
          <cell r="K7571"/>
          <cell r="L7571"/>
          <cell r="M7571"/>
          <cell r="N7571"/>
          <cell r="O7571"/>
          <cell r="P7571"/>
          <cell r="Q7571"/>
          <cell r="R7571"/>
          <cell r="S7571"/>
          <cell r="T7571"/>
          <cell r="U7571"/>
          <cell r="V7571"/>
          <cell r="W7571"/>
          <cell r="X7571"/>
          <cell r="Y7571" t="str">
            <v xml:space="preserve"> </v>
          </cell>
        </row>
        <row r="7572">
          <cell r="C7572"/>
          <cell r="D7572"/>
          <cell r="E7572"/>
          <cell r="F7572"/>
          <cell r="G7572"/>
          <cell r="H7572"/>
          <cell r="I7572"/>
          <cell r="J7572"/>
          <cell r="K7572"/>
          <cell r="L7572"/>
          <cell r="M7572"/>
          <cell r="N7572"/>
          <cell r="O7572"/>
          <cell r="P7572"/>
          <cell r="Q7572"/>
          <cell r="R7572"/>
          <cell r="S7572"/>
          <cell r="T7572"/>
          <cell r="U7572"/>
          <cell r="V7572"/>
          <cell r="W7572"/>
          <cell r="X7572"/>
          <cell r="Y7572" t="str">
            <v xml:space="preserve"> </v>
          </cell>
        </row>
        <row r="7573">
          <cell r="C7573"/>
          <cell r="D7573"/>
          <cell r="E7573"/>
          <cell r="F7573"/>
          <cell r="G7573"/>
          <cell r="H7573"/>
          <cell r="I7573"/>
          <cell r="J7573"/>
          <cell r="K7573"/>
          <cell r="L7573"/>
          <cell r="M7573"/>
          <cell r="N7573"/>
          <cell r="O7573"/>
          <cell r="P7573"/>
          <cell r="Q7573"/>
          <cell r="R7573"/>
          <cell r="S7573"/>
          <cell r="T7573"/>
          <cell r="U7573"/>
          <cell r="V7573"/>
          <cell r="W7573"/>
          <cell r="X7573"/>
          <cell r="Y7573" t="str">
            <v xml:space="preserve"> </v>
          </cell>
        </row>
        <row r="7574">
          <cell r="C7574"/>
          <cell r="D7574"/>
          <cell r="E7574"/>
          <cell r="F7574"/>
          <cell r="G7574"/>
          <cell r="H7574"/>
          <cell r="I7574"/>
          <cell r="J7574"/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  <cell r="U7574"/>
          <cell r="V7574"/>
          <cell r="W7574"/>
          <cell r="X7574"/>
          <cell r="Y7574" t="str">
            <v xml:space="preserve"> </v>
          </cell>
        </row>
        <row r="7575">
          <cell r="C7575"/>
          <cell r="D7575"/>
          <cell r="E7575"/>
          <cell r="F7575"/>
          <cell r="G7575"/>
          <cell r="H7575"/>
          <cell r="I7575"/>
          <cell r="J7575"/>
          <cell r="K7575"/>
          <cell r="L7575"/>
          <cell r="M7575"/>
          <cell r="N7575"/>
          <cell r="O7575"/>
          <cell r="P7575"/>
          <cell r="Q7575"/>
          <cell r="R7575"/>
          <cell r="S7575"/>
          <cell r="T7575"/>
          <cell r="U7575"/>
          <cell r="V7575"/>
          <cell r="W7575"/>
          <cell r="X7575"/>
          <cell r="Y7575" t="str">
            <v xml:space="preserve"> </v>
          </cell>
        </row>
        <row r="7576">
          <cell r="C7576"/>
          <cell r="D7576"/>
          <cell r="E7576"/>
          <cell r="F7576"/>
          <cell r="G7576"/>
          <cell r="H7576"/>
          <cell r="I7576"/>
          <cell r="J7576"/>
          <cell r="K7576"/>
          <cell r="L7576"/>
          <cell r="M7576"/>
          <cell r="N7576"/>
          <cell r="O7576"/>
          <cell r="P7576"/>
          <cell r="Q7576"/>
          <cell r="R7576"/>
          <cell r="S7576"/>
          <cell r="T7576"/>
          <cell r="U7576"/>
          <cell r="V7576"/>
          <cell r="W7576"/>
          <cell r="X7576"/>
          <cell r="Y7576" t="str">
            <v xml:space="preserve"> </v>
          </cell>
        </row>
        <row r="7577">
          <cell r="C7577"/>
          <cell r="D7577"/>
          <cell r="E7577"/>
          <cell r="F7577"/>
          <cell r="G7577"/>
          <cell r="H7577"/>
          <cell r="I7577"/>
          <cell r="J7577"/>
          <cell r="K7577"/>
          <cell r="L7577"/>
          <cell r="M7577"/>
          <cell r="N7577"/>
          <cell r="O7577"/>
          <cell r="P7577"/>
          <cell r="Q7577"/>
          <cell r="R7577"/>
          <cell r="S7577"/>
          <cell r="T7577"/>
          <cell r="U7577"/>
          <cell r="V7577"/>
          <cell r="W7577"/>
          <cell r="X7577"/>
          <cell r="Y7577" t="str">
            <v xml:space="preserve"> </v>
          </cell>
        </row>
        <row r="7578">
          <cell r="C7578"/>
          <cell r="D7578"/>
          <cell r="E7578"/>
          <cell r="F7578"/>
          <cell r="G7578"/>
          <cell r="H7578"/>
          <cell r="I7578"/>
          <cell r="J7578"/>
          <cell r="K7578"/>
          <cell r="L7578"/>
          <cell r="M7578"/>
          <cell r="N7578"/>
          <cell r="O7578"/>
          <cell r="P7578"/>
          <cell r="Q7578"/>
          <cell r="R7578"/>
          <cell r="S7578"/>
          <cell r="T7578"/>
          <cell r="U7578"/>
          <cell r="V7578"/>
          <cell r="W7578"/>
          <cell r="X7578"/>
          <cell r="Y7578" t="str">
            <v xml:space="preserve"> </v>
          </cell>
        </row>
        <row r="7579">
          <cell r="C7579"/>
          <cell r="D7579"/>
          <cell r="E7579"/>
          <cell r="F7579"/>
          <cell r="G7579"/>
          <cell r="H7579"/>
          <cell r="I7579"/>
          <cell r="J7579"/>
          <cell r="K7579"/>
          <cell r="L7579"/>
          <cell r="M7579"/>
          <cell r="N7579"/>
          <cell r="O7579"/>
          <cell r="P7579"/>
          <cell r="Q7579"/>
          <cell r="R7579"/>
          <cell r="S7579"/>
          <cell r="T7579"/>
          <cell r="U7579"/>
          <cell r="V7579"/>
          <cell r="W7579"/>
          <cell r="X7579"/>
          <cell r="Y7579" t="str">
            <v xml:space="preserve"> </v>
          </cell>
        </row>
        <row r="7580">
          <cell r="C7580"/>
          <cell r="D7580"/>
          <cell r="E7580"/>
          <cell r="F7580"/>
          <cell r="G7580"/>
          <cell r="H7580"/>
          <cell r="I7580"/>
          <cell r="J7580"/>
          <cell r="K7580"/>
          <cell r="L7580"/>
          <cell r="M7580"/>
          <cell r="N7580"/>
          <cell r="O7580"/>
          <cell r="P7580"/>
          <cell r="Q7580"/>
          <cell r="R7580"/>
          <cell r="S7580"/>
          <cell r="T7580"/>
          <cell r="U7580"/>
          <cell r="V7580"/>
          <cell r="W7580"/>
          <cell r="X7580"/>
          <cell r="Y7580" t="str">
            <v xml:space="preserve"> </v>
          </cell>
        </row>
        <row r="7581">
          <cell r="C7581"/>
          <cell r="D7581"/>
          <cell r="E7581"/>
          <cell r="F7581"/>
          <cell r="G7581"/>
          <cell r="H7581"/>
          <cell r="I7581"/>
          <cell r="J7581"/>
          <cell r="K7581"/>
          <cell r="L7581"/>
          <cell r="M7581"/>
          <cell r="N7581"/>
          <cell r="O7581"/>
          <cell r="P7581"/>
          <cell r="Q7581"/>
          <cell r="R7581"/>
          <cell r="S7581"/>
          <cell r="T7581"/>
          <cell r="U7581"/>
          <cell r="V7581"/>
          <cell r="W7581"/>
          <cell r="X7581"/>
          <cell r="Y7581" t="str">
            <v xml:space="preserve"> </v>
          </cell>
        </row>
        <row r="7582">
          <cell r="C7582"/>
          <cell r="D7582"/>
          <cell r="E7582"/>
          <cell r="F7582"/>
          <cell r="G7582"/>
          <cell r="H7582"/>
          <cell r="I7582"/>
          <cell r="J7582"/>
          <cell r="K7582"/>
          <cell r="L7582"/>
          <cell r="M7582"/>
          <cell r="N7582"/>
          <cell r="O7582"/>
          <cell r="P7582"/>
          <cell r="Q7582"/>
          <cell r="R7582"/>
          <cell r="S7582"/>
          <cell r="T7582"/>
          <cell r="U7582"/>
          <cell r="V7582"/>
          <cell r="W7582"/>
          <cell r="X7582"/>
          <cell r="Y7582" t="str">
            <v xml:space="preserve"> </v>
          </cell>
        </row>
        <row r="7583">
          <cell r="C7583"/>
          <cell r="D7583"/>
          <cell r="E7583"/>
          <cell r="F7583"/>
          <cell r="G7583"/>
          <cell r="H7583"/>
          <cell r="I7583"/>
          <cell r="J7583"/>
          <cell r="K7583"/>
          <cell r="L7583"/>
          <cell r="M7583"/>
          <cell r="N7583"/>
          <cell r="O7583"/>
          <cell r="P7583"/>
          <cell r="Q7583"/>
          <cell r="R7583"/>
          <cell r="S7583"/>
          <cell r="T7583"/>
          <cell r="U7583"/>
          <cell r="V7583"/>
          <cell r="W7583"/>
          <cell r="X7583"/>
          <cell r="Y7583" t="str">
            <v xml:space="preserve"> </v>
          </cell>
        </row>
        <row r="7584">
          <cell r="C7584"/>
          <cell r="D7584"/>
          <cell r="E7584"/>
          <cell r="F7584"/>
          <cell r="G7584"/>
          <cell r="H7584"/>
          <cell r="I7584"/>
          <cell r="J7584"/>
          <cell r="K7584"/>
          <cell r="L7584"/>
          <cell r="M7584"/>
          <cell r="N7584"/>
          <cell r="O7584"/>
          <cell r="P7584"/>
          <cell r="Q7584"/>
          <cell r="R7584"/>
          <cell r="S7584"/>
          <cell r="T7584"/>
          <cell r="U7584"/>
          <cell r="V7584"/>
          <cell r="W7584"/>
          <cell r="X7584"/>
          <cell r="Y7584" t="str">
            <v xml:space="preserve"> </v>
          </cell>
        </row>
        <row r="7585">
          <cell r="C7585"/>
          <cell r="D7585"/>
          <cell r="E7585"/>
          <cell r="F7585"/>
          <cell r="G7585"/>
          <cell r="H7585"/>
          <cell r="I7585"/>
          <cell r="J7585"/>
          <cell r="K7585"/>
          <cell r="L7585"/>
          <cell r="M7585"/>
          <cell r="N7585"/>
          <cell r="O7585"/>
          <cell r="P7585"/>
          <cell r="Q7585"/>
          <cell r="R7585"/>
          <cell r="S7585"/>
          <cell r="T7585"/>
          <cell r="U7585"/>
          <cell r="V7585"/>
          <cell r="W7585"/>
          <cell r="X7585"/>
          <cell r="Y7585" t="str">
            <v xml:space="preserve"> </v>
          </cell>
        </row>
        <row r="7586">
          <cell r="C7586"/>
          <cell r="D7586"/>
          <cell r="E7586"/>
          <cell r="F7586"/>
          <cell r="G7586"/>
          <cell r="H7586"/>
          <cell r="I7586"/>
          <cell r="J7586"/>
          <cell r="K7586"/>
          <cell r="L7586"/>
          <cell r="M7586"/>
          <cell r="N7586"/>
          <cell r="O7586"/>
          <cell r="P7586"/>
          <cell r="Q7586"/>
          <cell r="R7586"/>
          <cell r="S7586"/>
          <cell r="T7586"/>
          <cell r="U7586"/>
          <cell r="V7586"/>
          <cell r="W7586"/>
          <cell r="X7586"/>
          <cell r="Y7586" t="str">
            <v xml:space="preserve"> </v>
          </cell>
        </row>
        <row r="7587">
          <cell r="C7587"/>
          <cell r="D7587"/>
          <cell r="E7587"/>
          <cell r="F7587"/>
          <cell r="G7587"/>
          <cell r="H7587"/>
          <cell r="I7587"/>
          <cell r="J7587"/>
          <cell r="K7587"/>
          <cell r="L7587"/>
          <cell r="M7587"/>
          <cell r="N7587"/>
          <cell r="O7587"/>
          <cell r="P7587"/>
          <cell r="Q7587"/>
          <cell r="R7587"/>
          <cell r="S7587"/>
          <cell r="T7587"/>
          <cell r="U7587"/>
          <cell r="V7587"/>
          <cell r="W7587"/>
          <cell r="X7587"/>
          <cell r="Y7587" t="str">
            <v xml:space="preserve"> </v>
          </cell>
        </row>
        <row r="7588">
          <cell r="C7588"/>
          <cell r="D7588"/>
          <cell r="E7588"/>
          <cell r="F7588"/>
          <cell r="G7588"/>
          <cell r="H7588"/>
          <cell r="I7588"/>
          <cell r="J7588"/>
          <cell r="K7588"/>
          <cell r="L7588"/>
          <cell r="M7588"/>
          <cell r="N7588"/>
          <cell r="O7588"/>
          <cell r="P7588"/>
          <cell r="Q7588"/>
          <cell r="R7588"/>
          <cell r="S7588"/>
          <cell r="T7588"/>
          <cell r="U7588"/>
          <cell r="V7588"/>
          <cell r="W7588"/>
          <cell r="X7588"/>
          <cell r="Y7588" t="str">
            <v xml:space="preserve"> </v>
          </cell>
        </row>
        <row r="7589">
          <cell r="C7589"/>
          <cell r="D7589"/>
          <cell r="E7589"/>
          <cell r="F7589"/>
          <cell r="G7589"/>
          <cell r="H7589"/>
          <cell r="I7589"/>
          <cell r="J7589"/>
          <cell r="K7589"/>
          <cell r="L7589"/>
          <cell r="M7589"/>
          <cell r="N7589"/>
          <cell r="O7589"/>
          <cell r="P7589"/>
          <cell r="Q7589"/>
          <cell r="R7589"/>
          <cell r="S7589"/>
          <cell r="T7589"/>
          <cell r="U7589"/>
          <cell r="V7589"/>
          <cell r="W7589"/>
          <cell r="X7589"/>
          <cell r="Y7589" t="str">
            <v xml:space="preserve"> </v>
          </cell>
        </row>
        <row r="7590">
          <cell r="C7590"/>
          <cell r="D7590"/>
          <cell r="E7590"/>
          <cell r="F7590"/>
          <cell r="G7590"/>
          <cell r="H7590"/>
          <cell r="I7590"/>
          <cell r="J7590"/>
          <cell r="K7590"/>
          <cell r="L7590"/>
          <cell r="M7590"/>
          <cell r="N7590"/>
          <cell r="O7590"/>
          <cell r="P7590"/>
          <cell r="Q7590"/>
          <cell r="R7590"/>
          <cell r="S7590"/>
          <cell r="T7590"/>
          <cell r="U7590"/>
          <cell r="V7590"/>
          <cell r="W7590"/>
          <cell r="X7590"/>
          <cell r="Y7590" t="str">
            <v xml:space="preserve"> </v>
          </cell>
        </row>
        <row r="7591">
          <cell r="C7591"/>
          <cell r="D7591"/>
          <cell r="E7591"/>
          <cell r="F7591"/>
          <cell r="G7591"/>
          <cell r="H7591"/>
          <cell r="I7591"/>
          <cell r="J7591"/>
          <cell r="K7591"/>
          <cell r="L7591"/>
          <cell r="M7591"/>
          <cell r="N7591"/>
          <cell r="O7591"/>
          <cell r="P7591"/>
          <cell r="Q7591"/>
          <cell r="R7591"/>
          <cell r="S7591"/>
          <cell r="T7591"/>
          <cell r="U7591"/>
          <cell r="V7591"/>
          <cell r="W7591"/>
          <cell r="X7591"/>
          <cell r="Y7591" t="str">
            <v xml:space="preserve"> </v>
          </cell>
        </row>
        <row r="7592">
          <cell r="C7592"/>
          <cell r="D7592"/>
          <cell r="E7592"/>
          <cell r="F7592"/>
          <cell r="G7592"/>
          <cell r="H7592"/>
          <cell r="I7592"/>
          <cell r="J7592"/>
          <cell r="K7592"/>
          <cell r="L7592"/>
          <cell r="M7592"/>
          <cell r="N7592"/>
          <cell r="O7592"/>
          <cell r="P7592"/>
          <cell r="Q7592"/>
          <cell r="R7592"/>
          <cell r="S7592"/>
          <cell r="T7592"/>
          <cell r="U7592"/>
          <cell r="V7592"/>
          <cell r="W7592"/>
          <cell r="X7592"/>
          <cell r="Y7592" t="str">
            <v xml:space="preserve"> </v>
          </cell>
        </row>
        <row r="7593">
          <cell r="C7593"/>
          <cell r="D7593"/>
          <cell r="E7593"/>
          <cell r="F7593"/>
          <cell r="G7593"/>
          <cell r="H7593"/>
          <cell r="I7593"/>
          <cell r="J7593"/>
          <cell r="K7593"/>
          <cell r="L7593"/>
          <cell r="M7593"/>
          <cell r="N7593"/>
          <cell r="O7593"/>
          <cell r="P7593"/>
          <cell r="Q7593"/>
          <cell r="R7593"/>
          <cell r="S7593"/>
          <cell r="T7593"/>
          <cell r="U7593"/>
          <cell r="V7593"/>
          <cell r="W7593"/>
          <cell r="X7593"/>
          <cell r="Y7593" t="str">
            <v xml:space="preserve"> </v>
          </cell>
        </row>
        <row r="7594">
          <cell r="C7594"/>
          <cell r="D7594"/>
          <cell r="E7594"/>
          <cell r="F7594"/>
          <cell r="G7594"/>
          <cell r="H7594"/>
          <cell r="I7594"/>
          <cell r="J7594"/>
          <cell r="K7594"/>
          <cell r="L7594"/>
          <cell r="M7594"/>
          <cell r="N7594"/>
          <cell r="O7594"/>
          <cell r="P7594"/>
          <cell r="Q7594"/>
          <cell r="R7594"/>
          <cell r="S7594"/>
          <cell r="T7594"/>
          <cell r="U7594"/>
          <cell r="V7594"/>
          <cell r="W7594"/>
          <cell r="X7594"/>
          <cell r="Y7594" t="str">
            <v xml:space="preserve"> </v>
          </cell>
        </row>
        <row r="7595">
          <cell r="C7595"/>
          <cell r="D7595"/>
          <cell r="E7595"/>
          <cell r="F7595"/>
          <cell r="G7595"/>
          <cell r="H7595"/>
          <cell r="I7595"/>
          <cell r="J7595"/>
          <cell r="K7595"/>
          <cell r="L7595"/>
          <cell r="M7595"/>
          <cell r="N7595"/>
          <cell r="O7595"/>
          <cell r="P7595"/>
          <cell r="Q7595"/>
          <cell r="R7595"/>
          <cell r="S7595"/>
          <cell r="T7595"/>
          <cell r="U7595"/>
          <cell r="V7595"/>
          <cell r="W7595"/>
          <cell r="X7595"/>
          <cell r="Y7595" t="str">
            <v xml:space="preserve"> </v>
          </cell>
        </row>
        <row r="7596">
          <cell r="C7596"/>
          <cell r="D7596"/>
          <cell r="E7596"/>
          <cell r="F7596"/>
          <cell r="G7596"/>
          <cell r="H7596"/>
          <cell r="I7596"/>
          <cell r="J7596"/>
          <cell r="K7596"/>
          <cell r="L7596"/>
          <cell r="M7596"/>
          <cell r="N7596"/>
          <cell r="O7596"/>
          <cell r="P7596"/>
          <cell r="Q7596"/>
          <cell r="R7596"/>
          <cell r="S7596"/>
          <cell r="T7596"/>
          <cell r="U7596"/>
          <cell r="V7596"/>
          <cell r="W7596"/>
          <cell r="X7596"/>
          <cell r="Y7596" t="str">
            <v xml:space="preserve"> </v>
          </cell>
        </row>
        <row r="7597">
          <cell r="C7597"/>
          <cell r="D7597"/>
          <cell r="E7597"/>
          <cell r="F7597"/>
          <cell r="G7597"/>
          <cell r="H7597"/>
          <cell r="I7597"/>
          <cell r="J7597"/>
          <cell r="K7597"/>
          <cell r="L7597"/>
          <cell r="M7597"/>
          <cell r="N7597"/>
          <cell r="O7597"/>
          <cell r="P7597"/>
          <cell r="Q7597"/>
          <cell r="R7597"/>
          <cell r="S7597"/>
          <cell r="T7597"/>
          <cell r="U7597"/>
          <cell r="V7597"/>
          <cell r="W7597"/>
          <cell r="X7597"/>
          <cell r="Y7597" t="str">
            <v xml:space="preserve"> </v>
          </cell>
        </row>
        <row r="7598">
          <cell r="C7598"/>
          <cell r="D7598"/>
          <cell r="E7598"/>
          <cell r="F7598"/>
          <cell r="G7598"/>
          <cell r="H7598"/>
          <cell r="I7598"/>
          <cell r="J7598"/>
          <cell r="K7598"/>
          <cell r="L7598"/>
          <cell r="M7598"/>
          <cell r="N7598"/>
          <cell r="O7598"/>
          <cell r="P7598"/>
          <cell r="Q7598"/>
          <cell r="R7598"/>
          <cell r="S7598"/>
          <cell r="T7598"/>
          <cell r="U7598"/>
          <cell r="V7598"/>
          <cell r="W7598"/>
          <cell r="X7598"/>
          <cell r="Y7598" t="str">
            <v xml:space="preserve"> </v>
          </cell>
        </row>
        <row r="7599">
          <cell r="C7599"/>
          <cell r="D7599"/>
          <cell r="E7599"/>
          <cell r="F7599"/>
          <cell r="G7599"/>
          <cell r="H7599"/>
          <cell r="I7599"/>
          <cell r="J7599"/>
          <cell r="K7599"/>
          <cell r="L7599"/>
          <cell r="M7599"/>
          <cell r="N7599"/>
          <cell r="O7599"/>
          <cell r="P7599"/>
          <cell r="Q7599"/>
          <cell r="R7599"/>
          <cell r="S7599"/>
          <cell r="T7599"/>
          <cell r="U7599"/>
          <cell r="V7599"/>
          <cell r="W7599"/>
          <cell r="X7599"/>
          <cell r="Y7599" t="str">
            <v xml:space="preserve"> </v>
          </cell>
        </row>
        <row r="7600">
          <cell r="C7600"/>
          <cell r="D7600"/>
          <cell r="E7600"/>
          <cell r="F7600"/>
          <cell r="G7600"/>
          <cell r="H7600"/>
          <cell r="I7600"/>
          <cell r="J7600"/>
          <cell r="K7600"/>
          <cell r="L7600"/>
          <cell r="M7600"/>
          <cell r="N7600"/>
          <cell r="O7600"/>
          <cell r="P7600"/>
          <cell r="Q7600"/>
          <cell r="R7600"/>
          <cell r="S7600"/>
          <cell r="T7600"/>
          <cell r="U7600"/>
          <cell r="V7600"/>
          <cell r="W7600"/>
          <cell r="X7600"/>
          <cell r="Y7600" t="str">
            <v xml:space="preserve"> </v>
          </cell>
        </row>
        <row r="7601">
          <cell r="C7601"/>
          <cell r="D7601"/>
          <cell r="E7601"/>
          <cell r="F7601"/>
          <cell r="G7601"/>
          <cell r="H7601"/>
          <cell r="I7601"/>
          <cell r="J7601"/>
          <cell r="K7601"/>
          <cell r="L7601"/>
          <cell r="M7601"/>
          <cell r="N7601"/>
          <cell r="O7601"/>
          <cell r="P7601"/>
          <cell r="Q7601"/>
          <cell r="R7601"/>
          <cell r="S7601"/>
          <cell r="T7601"/>
          <cell r="U7601"/>
          <cell r="V7601"/>
          <cell r="W7601"/>
          <cell r="X7601"/>
          <cell r="Y7601" t="str">
            <v xml:space="preserve"> </v>
          </cell>
        </row>
        <row r="7602">
          <cell r="C7602"/>
          <cell r="D7602"/>
          <cell r="E7602"/>
          <cell r="F7602"/>
          <cell r="G7602"/>
          <cell r="H7602"/>
          <cell r="I7602"/>
          <cell r="J7602"/>
          <cell r="K7602"/>
          <cell r="L7602"/>
          <cell r="M7602"/>
          <cell r="N7602"/>
          <cell r="O7602"/>
          <cell r="P7602"/>
          <cell r="Q7602"/>
          <cell r="R7602"/>
          <cell r="S7602"/>
          <cell r="T7602"/>
          <cell r="U7602"/>
          <cell r="V7602"/>
          <cell r="W7602"/>
          <cell r="X7602"/>
          <cell r="Y7602" t="str">
            <v xml:space="preserve"> </v>
          </cell>
        </row>
        <row r="7603">
          <cell r="C7603"/>
          <cell r="D7603"/>
          <cell r="E7603"/>
          <cell r="F7603"/>
          <cell r="G7603"/>
          <cell r="H7603"/>
          <cell r="I7603"/>
          <cell r="J7603"/>
          <cell r="K7603"/>
          <cell r="L7603"/>
          <cell r="M7603"/>
          <cell r="N7603"/>
          <cell r="O7603"/>
          <cell r="P7603"/>
          <cell r="Q7603"/>
          <cell r="R7603"/>
          <cell r="S7603"/>
          <cell r="T7603"/>
          <cell r="U7603"/>
          <cell r="V7603"/>
          <cell r="W7603"/>
          <cell r="X7603"/>
          <cell r="Y7603" t="str">
            <v xml:space="preserve"> </v>
          </cell>
        </row>
        <row r="7604">
          <cell r="C7604"/>
          <cell r="D7604"/>
          <cell r="E7604"/>
          <cell r="F7604"/>
          <cell r="G7604"/>
          <cell r="H7604"/>
          <cell r="I7604"/>
          <cell r="J7604"/>
          <cell r="K7604"/>
          <cell r="L7604"/>
          <cell r="M7604"/>
          <cell r="N7604"/>
          <cell r="O7604"/>
          <cell r="P7604"/>
          <cell r="Q7604"/>
          <cell r="R7604"/>
          <cell r="S7604"/>
          <cell r="T7604"/>
          <cell r="U7604"/>
          <cell r="V7604"/>
          <cell r="W7604"/>
          <cell r="X7604"/>
          <cell r="Y7604" t="str">
            <v xml:space="preserve"> </v>
          </cell>
        </row>
        <row r="7605">
          <cell r="C7605"/>
          <cell r="D7605"/>
          <cell r="E7605"/>
          <cell r="F7605"/>
          <cell r="G7605"/>
          <cell r="H7605"/>
          <cell r="I7605"/>
          <cell r="J7605"/>
          <cell r="K7605"/>
          <cell r="L7605"/>
          <cell r="M7605"/>
          <cell r="N7605"/>
          <cell r="O7605"/>
          <cell r="P7605"/>
          <cell r="Q7605"/>
          <cell r="R7605"/>
          <cell r="S7605"/>
          <cell r="T7605"/>
          <cell r="U7605"/>
          <cell r="V7605"/>
          <cell r="W7605"/>
          <cell r="X7605"/>
          <cell r="Y7605" t="str">
            <v xml:space="preserve"> </v>
          </cell>
        </row>
        <row r="7606">
          <cell r="C7606"/>
          <cell r="D7606"/>
          <cell r="E7606"/>
          <cell r="F7606"/>
          <cell r="G7606"/>
          <cell r="H7606"/>
          <cell r="I7606"/>
          <cell r="J7606"/>
          <cell r="K7606"/>
          <cell r="L7606"/>
          <cell r="M7606"/>
          <cell r="N7606"/>
          <cell r="O7606"/>
          <cell r="P7606"/>
          <cell r="Q7606"/>
          <cell r="R7606"/>
          <cell r="S7606"/>
          <cell r="T7606"/>
          <cell r="U7606"/>
          <cell r="V7606"/>
          <cell r="W7606"/>
          <cell r="X7606"/>
          <cell r="Y7606" t="str">
            <v xml:space="preserve"> </v>
          </cell>
        </row>
        <row r="7607">
          <cell r="C7607"/>
          <cell r="D7607"/>
          <cell r="E7607"/>
          <cell r="F7607"/>
          <cell r="G7607"/>
          <cell r="H7607"/>
          <cell r="I7607"/>
          <cell r="J7607"/>
          <cell r="K7607"/>
          <cell r="L7607"/>
          <cell r="M7607"/>
          <cell r="N7607"/>
          <cell r="O7607"/>
          <cell r="P7607"/>
          <cell r="Q7607"/>
          <cell r="R7607"/>
          <cell r="S7607"/>
          <cell r="T7607"/>
          <cell r="U7607"/>
          <cell r="V7607"/>
          <cell r="W7607"/>
          <cell r="X7607"/>
          <cell r="Y7607" t="str">
            <v xml:space="preserve"> </v>
          </cell>
        </row>
        <row r="7608">
          <cell r="C7608"/>
          <cell r="D7608"/>
          <cell r="E7608"/>
          <cell r="F7608"/>
          <cell r="G7608"/>
          <cell r="H7608"/>
          <cell r="I7608"/>
          <cell r="J7608"/>
          <cell r="K7608"/>
          <cell r="L7608"/>
          <cell r="M7608"/>
          <cell r="N7608"/>
          <cell r="O7608"/>
          <cell r="P7608"/>
          <cell r="Q7608"/>
          <cell r="R7608"/>
          <cell r="S7608"/>
          <cell r="T7608"/>
          <cell r="U7608"/>
          <cell r="V7608"/>
          <cell r="W7608"/>
          <cell r="X7608"/>
          <cell r="Y7608" t="str">
            <v xml:space="preserve"> </v>
          </cell>
        </row>
        <row r="7609">
          <cell r="C7609"/>
          <cell r="D7609"/>
          <cell r="E7609"/>
          <cell r="F7609"/>
          <cell r="G7609"/>
          <cell r="H7609"/>
          <cell r="I7609"/>
          <cell r="J7609"/>
          <cell r="K7609"/>
          <cell r="L7609"/>
          <cell r="M7609"/>
          <cell r="N7609"/>
          <cell r="O7609"/>
          <cell r="P7609"/>
          <cell r="Q7609"/>
          <cell r="R7609"/>
          <cell r="S7609"/>
          <cell r="T7609"/>
          <cell r="U7609"/>
          <cell r="V7609"/>
          <cell r="W7609"/>
          <cell r="X7609"/>
          <cell r="Y7609" t="str">
            <v xml:space="preserve"> </v>
          </cell>
        </row>
        <row r="7610">
          <cell r="C7610"/>
          <cell r="D7610"/>
          <cell r="E7610"/>
          <cell r="F7610"/>
          <cell r="G7610"/>
          <cell r="H7610"/>
          <cell r="I7610"/>
          <cell r="J7610"/>
          <cell r="K7610"/>
          <cell r="L7610"/>
          <cell r="M7610"/>
          <cell r="N7610"/>
          <cell r="O7610"/>
          <cell r="P7610"/>
          <cell r="Q7610"/>
          <cell r="R7610"/>
          <cell r="S7610"/>
          <cell r="T7610"/>
          <cell r="U7610"/>
          <cell r="V7610"/>
          <cell r="W7610"/>
          <cell r="X7610"/>
          <cell r="Y7610" t="str">
            <v xml:space="preserve"> </v>
          </cell>
        </row>
        <row r="7611">
          <cell r="C7611"/>
          <cell r="D7611"/>
          <cell r="E7611"/>
          <cell r="F7611"/>
          <cell r="G7611"/>
          <cell r="H7611"/>
          <cell r="I7611"/>
          <cell r="J7611"/>
          <cell r="K7611"/>
          <cell r="L7611"/>
          <cell r="M7611"/>
          <cell r="N7611"/>
          <cell r="O7611"/>
          <cell r="P7611"/>
          <cell r="Q7611"/>
          <cell r="R7611"/>
          <cell r="S7611"/>
          <cell r="T7611"/>
          <cell r="U7611"/>
          <cell r="V7611"/>
          <cell r="W7611"/>
          <cell r="X7611"/>
          <cell r="Y7611" t="str">
            <v xml:space="preserve"> </v>
          </cell>
        </row>
        <row r="7612">
          <cell r="C7612"/>
          <cell r="D7612"/>
          <cell r="E7612"/>
          <cell r="F7612"/>
          <cell r="G7612"/>
          <cell r="H7612"/>
          <cell r="I7612"/>
          <cell r="J7612"/>
          <cell r="K7612"/>
          <cell r="L7612"/>
          <cell r="M7612"/>
          <cell r="N7612"/>
          <cell r="O7612"/>
          <cell r="P7612"/>
          <cell r="Q7612"/>
          <cell r="R7612"/>
          <cell r="S7612"/>
          <cell r="T7612"/>
          <cell r="U7612"/>
          <cell r="V7612"/>
          <cell r="W7612"/>
          <cell r="X7612"/>
          <cell r="Y7612" t="str">
            <v xml:space="preserve"> </v>
          </cell>
        </row>
        <row r="7613">
          <cell r="C7613"/>
          <cell r="D7613"/>
          <cell r="E7613"/>
          <cell r="F7613"/>
          <cell r="G7613"/>
          <cell r="H7613"/>
          <cell r="I7613"/>
          <cell r="J7613"/>
          <cell r="K7613"/>
          <cell r="L7613"/>
          <cell r="M7613"/>
          <cell r="N7613"/>
          <cell r="O7613"/>
          <cell r="P7613"/>
          <cell r="Q7613"/>
          <cell r="R7613"/>
          <cell r="S7613"/>
          <cell r="T7613"/>
          <cell r="U7613"/>
          <cell r="V7613"/>
          <cell r="W7613"/>
          <cell r="X7613"/>
          <cell r="Y7613" t="str">
            <v xml:space="preserve"> </v>
          </cell>
        </row>
        <row r="7614">
          <cell r="C7614"/>
          <cell r="D7614"/>
          <cell r="E7614"/>
          <cell r="F7614"/>
          <cell r="G7614"/>
          <cell r="H7614"/>
          <cell r="I7614"/>
          <cell r="J7614"/>
          <cell r="K7614"/>
          <cell r="L7614"/>
          <cell r="M7614"/>
          <cell r="N7614"/>
          <cell r="O7614"/>
          <cell r="P7614"/>
          <cell r="Q7614"/>
          <cell r="R7614"/>
          <cell r="S7614"/>
          <cell r="T7614"/>
          <cell r="U7614"/>
          <cell r="V7614"/>
          <cell r="W7614"/>
          <cell r="X7614"/>
          <cell r="Y7614" t="str">
            <v xml:space="preserve"> </v>
          </cell>
        </row>
        <row r="7615">
          <cell r="C7615"/>
          <cell r="D7615"/>
          <cell r="E7615"/>
          <cell r="F7615"/>
          <cell r="G7615"/>
          <cell r="H7615"/>
          <cell r="I7615"/>
          <cell r="J7615"/>
          <cell r="K7615"/>
          <cell r="L7615"/>
          <cell r="M7615"/>
          <cell r="N7615"/>
          <cell r="O7615"/>
          <cell r="P7615"/>
          <cell r="Q7615"/>
          <cell r="R7615"/>
          <cell r="S7615"/>
          <cell r="T7615"/>
          <cell r="U7615"/>
          <cell r="V7615"/>
          <cell r="W7615"/>
          <cell r="X7615"/>
          <cell r="Y7615" t="str">
            <v xml:space="preserve"> </v>
          </cell>
        </row>
        <row r="7616">
          <cell r="C7616"/>
          <cell r="D7616"/>
          <cell r="E7616"/>
          <cell r="F7616"/>
          <cell r="G7616"/>
          <cell r="H7616"/>
          <cell r="I7616"/>
          <cell r="J7616"/>
          <cell r="K7616"/>
          <cell r="L7616"/>
          <cell r="M7616"/>
          <cell r="N7616"/>
          <cell r="O7616"/>
          <cell r="P7616"/>
          <cell r="Q7616"/>
          <cell r="R7616"/>
          <cell r="S7616"/>
          <cell r="T7616"/>
          <cell r="U7616"/>
          <cell r="V7616"/>
          <cell r="W7616"/>
          <cell r="X7616"/>
          <cell r="Y7616" t="str">
            <v xml:space="preserve"> </v>
          </cell>
        </row>
        <row r="7617">
          <cell r="C7617"/>
          <cell r="D7617"/>
          <cell r="E7617"/>
          <cell r="F7617"/>
          <cell r="G7617"/>
          <cell r="H7617"/>
          <cell r="I7617"/>
          <cell r="J7617"/>
          <cell r="K7617"/>
          <cell r="L7617"/>
          <cell r="M7617"/>
          <cell r="N7617"/>
          <cell r="O7617"/>
          <cell r="P7617"/>
          <cell r="Q7617"/>
          <cell r="R7617"/>
          <cell r="S7617"/>
          <cell r="T7617"/>
          <cell r="U7617"/>
          <cell r="V7617"/>
          <cell r="W7617"/>
          <cell r="X7617"/>
          <cell r="Y7617" t="str">
            <v xml:space="preserve"> </v>
          </cell>
        </row>
        <row r="7618">
          <cell r="C7618"/>
          <cell r="D7618"/>
          <cell r="E7618"/>
          <cell r="F7618"/>
          <cell r="G7618"/>
          <cell r="H7618"/>
          <cell r="I7618"/>
          <cell r="J7618"/>
          <cell r="K7618"/>
          <cell r="L7618"/>
          <cell r="M7618"/>
          <cell r="N7618"/>
          <cell r="O7618"/>
          <cell r="P7618"/>
          <cell r="Q7618"/>
          <cell r="R7618"/>
          <cell r="S7618"/>
          <cell r="T7618"/>
          <cell r="U7618"/>
          <cell r="V7618"/>
          <cell r="W7618"/>
          <cell r="X7618"/>
          <cell r="Y7618" t="str">
            <v xml:space="preserve"> </v>
          </cell>
        </row>
        <row r="7619">
          <cell r="C7619"/>
          <cell r="D7619"/>
          <cell r="E7619"/>
          <cell r="F7619"/>
          <cell r="G7619"/>
          <cell r="H7619"/>
          <cell r="I7619"/>
          <cell r="J7619"/>
          <cell r="K7619"/>
          <cell r="L7619"/>
          <cell r="M7619"/>
          <cell r="N7619"/>
          <cell r="O7619"/>
          <cell r="P7619"/>
          <cell r="Q7619"/>
          <cell r="R7619"/>
          <cell r="S7619"/>
          <cell r="T7619"/>
          <cell r="U7619"/>
          <cell r="V7619"/>
          <cell r="W7619"/>
          <cell r="X7619"/>
          <cell r="Y7619" t="str">
            <v xml:space="preserve"> </v>
          </cell>
        </row>
        <row r="7620">
          <cell r="C7620"/>
          <cell r="D7620"/>
          <cell r="E7620"/>
          <cell r="F7620"/>
          <cell r="G7620"/>
          <cell r="H7620"/>
          <cell r="I7620"/>
          <cell r="J7620"/>
          <cell r="K7620"/>
          <cell r="L7620"/>
          <cell r="M7620"/>
          <cell r="N7620"/>
          <cell r="O7620"/>
          <cell r="P7620"/>
          <cell r="Q7620"/>
          <cell r="R7620"/>
          <cell r="S7620"/>
          <cell r="T7620"/>
          <cell r="U7620"/>
          <cell r="V7620"/>
          <cell r="W7620"/>
          <cell r="X7620"/>
          <cell r="Y7620" t="str">
            <v xml:space="preserve"> </v>
          </cell>
        </row>
        <row r="7621">
          <cell r="C7621"/>
          <cell r="D7621"/>
          <cell r="E7621"/>
          <cell r="F7621"/>
          <cell r="G7621"/>
          <cell r="H7621"/>
          <cell r="I7621"/>
          <cell r="J7621"/>
          <cell r="K7621"/>
          <cell r="L7621"/>
          <cell r="M7621"/>
          <cell r="N7621"/>
          <cell r="O7621"/>
          <cell r="P7621"/>
          <cell r="Q7621"/>
          <cell r="R7621"/>
          <cell r="S7621"/>
          <cell r="T7621"/>
          <cell r="U7621"/>
          <cell r="V7621"/>
          <cell r="W7621"/>
          <cell r="X7621"/>
          <cell r="Y7621" t="str">
            <v xml:space="preserve"> </v>
          </cell>
        </row>
        <row r="7622">
          <cell r="C7622"/>
          <cell r="D7622"/>
          <cell r="E7622"/>
          <cell r="F7622"/>
          <cell r="G7622"/>
          <cell r="H7622"/>
          <cell r="I7622"/>
          <cell r="J7622"/>
          <cell r="K7622"/>
          <cell r="L7622"/>
          <cell r="M7622"/>
          <cell r="N7622"/>
          <cell r="O7622"/>
          <cell r="P7622"/>
          <cell r="Q7622"/>
          <cell r="R7622"/>
          <cell r="S7622"/>
          <cell r="T7622"/>
          <cell r="U7622"/>
          <cell r="V7622"/>
          <cell r="W7622"/>
          <cell r="X7622"/>
          <cell r="Y7622" t="str">
            <v xml:space="preserve"> </v>
          </cell>
        </row>
        <row r="7623">
          <cell r="C7623"/>
          <cell r="D7623"/>
          <cell r="E7623"/>
          <cell r="F7623"/>
          <cell r="G7623"/>
          <cell r="H7623"/>
          <cell r="I7623"/>
          <cell r="J7623"/>
          <cell r="K7623"/>
          <cell r="L7623"/>
          <cell r="M7623"/>
          <cell r="N7623"/>
          <cell r="O7623"/>
          <cell r="P7623"/>
          <cell r="Q7623"/>
          <cell r="R7623"/>
          <cell r="S7623"/>
          <cell r="T7623"/>
          <cell r="U7623"/>
          <cell r="V7623"/>
          <cell r="W7623"/>
          <cell r="X7623"/>
          <cell r="Y7623" t="str">
            <v xml:space="preserve"> </v>
          </cell>
        </row>
        <row r="7624">
          <cell r="C7624"/>
          <cell r="D7624"/>
          <cell r="E7624"/>
          <cell r="F7624"/>
          <cell r="G7624"/>
          <cell r="H7624"/>
          <cell r="I7624"/>
          <cell r="J7624"/>
          <cell r="K7624"/>
          <cell r="L7624"/>
          <cell r="M7624"/>
          <cell r="N7624"/>
          <cell r="O7624"/>
          <cell r="P7624"/>
          <cell r="Q7624"/>
          <cell r="R7624"/>
          <cell r="S7624"/>
          <cell r="T7624"/>
          <cell r="U7624"/>
          <cell r="V7624"/>
          <cell r="W7624"/>
          <cell r="X7624"/>
          <cell r="Y7624" t="str">
            <v xml:space="preserve"> </v>
          </cell>
        </row>
        <row r="7625">
          <cell r="C7625"/>
          <cell r="D7625"/>
          <cell r="E7625"/>
          <cell r="F7625"/>
          <cell r="G7625"/>
          <cell r="H7625"/>
          <cell r="I7625"/>
          <cell r="J7625"/>
          <cell r="K7625"/>
          <cell r="L7625"/>
          <cell r="M7625"/>
          <cell r="N7625"/>
          <cell r="O7625"/>
          <cell r="P7625"/>
          <cell r="Q7625"/>
          <cell r="R7625"/>
          <cell r="S7625"/>
          <cell r="T7625"/>
          <cell r="U7625"/>
          <cell r="V7625"/>
          <cell r="W7625"/>
          <cell r="X7625"/>
          <cell r="Y7625" t="str">
            <v xml:space="preserve"> </v>
          </cell>
        </row>
        <row r="7626">
          <cell r="C7626"/>
          <cell r="D7626"/>
          <cell r="E7626"/>
          <cell r="F7626"/>
          <cell r="G7626"/>
          <cell r="H7626"/>
          <cell r="I7626"/>
          <cell r="J7626"/>
          <cell r="K7626"/>
          <cell r="L7626"/>
          <cell r="M7626"/>
          <cell r="N7626"/>
          <cell r="O7626"/>
          <cell r="P7626"/>
          <cell r="Q7626"/>
          <cell r="R7626"/>
          <cell r="S7626"/>
          <cell r="T7626"/>
          <cell r="U7626"/>
          <cell r="V7626"/>
          <cell r="W7626"/>
          <cell r="X7626"/>
          <cell r="Y7626" t="str">
            <v xml:space="preserve"> </v>
          </cell>
        </row>
        <row r="7627">
          <cell r="C7627"/>
          <cell r="D7627"/>
          <cell r="E7627"/>
          <cell r="F7627"/>
          <cell r="G7627"/>
          <cell r="H7627"/>
          <cell r="I7627"/>
          <cell r="J7627"/>
          <cell r="K7627"/>
          <cell r="L7627"/>
          <cell r="M7627"/>
          <cell r="N7627"/>
          <cell r="O7627"/>
          <cell r="P7627"/>
          <cell r="Q7627"/>
          <cell r="R7627"/>
          <cell r="S7627"/>
          <cell r="T7627"/>
          <cell r="U7627"/>
          <cell r="V7627"/>
          <cell r="W7627"/>
          <cell r="X7627"/>
          <cell r="Y7627" t="str">
            <v xml:space="preserve"> </v>
          </cell>
        </row>
        <row r="7628">
          <cell r="C7628"/>
          <cell r="D7628"/>
          <cell r="E7628"/>
          <cell r="F7628"/>
          <cell r="G7628"/>
          <cell r="H7628"/>
          <cell r="I7628"/>
          <cell r="J7628"/>
          <cell r="K7628"/>
          <cell r="L7628"/>
          <cell r="M7628"/>
          <cell r="N7628"/>
          <cell r="O7628"/>
          <cell r="P7628"/>
          <cell r="Q7628"/>
          <cell r="R7628"/>
          <cell r="S7628"/>
          <cell r="T7628"/>
          <cell r="U7628"/>
          <cell r="V7628"/>
          <cell r="W7628"/>
          <cell r="X7628"/>
          <cell r="Y7628" t="str">
            <v xml:space="preserve"> </v>
          </cell>
        </row>
        <row r="7629">
          <cell r="C7629"/>
          <cell r="D7629"/>
          <cell r="E7629"/>
          <cell r="F7629"/>
          <cell r="G7629"/>
          <cell r="H7629"/>
          <cell r="I7629"/>
          <cell r="J7629"/>
          <cell r="K7629"/>
          <cell r="L7629"/>
          <cell r="M7629"/>
          <cell r="N7629"/>
          <cell r="O7629"/>
          <cell r="P7629"/>
          <cell r="Q7629"/>
          <cell r="R7629"/>
          <cell r="S7629"/>
          <cell r="T7629"/>
          <cell r="U7629"/>
          <cell r="V7629"/>
          <cell r="W7629"/>
          <cell r="X7629"/>
          <cell r="Y7629" t="str">
            <v xml:space="preserve"> </v>
          </cell>
        </row>
        <row r="7630">
          <cell r="C7630"/>
          <cell r="D7630"/>
          <cell r="E7630"/>
          <cell r="F7630"/>
          <cell r="G7630"/>
          <cell r="H7630"/>
          <cell r="I7630"/>
          <cell r="J7630"/>
          <cell r="K7630"/>
          <cell r="L7630"/>
          <cell r="M7630"/>
          <cell r="N7630"/>
          <cell r="O7630"/>
          <cell r="P7630"/>
          <cell r="Q7630"/>
          <cell r="R7630"/>
          <cell r="S7630"/>
          <cell r="T7630"/>
          <cell r="U7630"/>
          <cell r="V7630"/>
          <cell r="W7630"/>
          <cell r="X7630"/>
          <cell r="Y7630" t="str">
            <v xml:space="preserve"> </v>
          </cell>
        </row>
        <row r="7631">
          <cell r="C7631"/>
          <cell r="D7631"/>
          <cell r="E7631"/>
          <cell r="F7631"/>
          <cell r="G7631"/>
          <cell r="H7631"/>
          <cell r="I7631"/>
          <cell r="J7631"/>
          <cell r="K7631"/>
          <cell r="L7631"/>
          <cell r="M7631"/>
          <cell r="N7631"/>
          <cell r="O7631"/>
          <cell r="P7631"/>
          <cell r="Q7631"/>
          <cell r="R7631"/>
          <cell r="S7631"/>
          <cell r="T7631"/>
          <cell r="U7631"/>
          <cell r="V7631"/>
          <cell r="W7631"/>
          <cell r="X7631"/>
          <cell r="Y7631" t="str">
            <v xml:space="preserve"> </v>
          </cell>
        </row>
        <row r="7632">
          <cell r="C7632"/>
          <cell r="D7632"/>
          <cell r="E7632"/>
          <cell r="F7632"/>
          <cell r="G7632"/>
          <cell r="H7632"/>
          <cell r="I7632"/>
          <cell r="J7632"/>
          <cell r="K7632"/>
          <cell r="L7632"/>
          <cell r="M7632"/>
          <cell r="N7632"/>
          <cell r="O7632"/>
          <cell r="P7632"/>
          <cell r="Q7632"/>
          <cell r="R7632"/>
          <cell r="S7632"/>
          <cell r="T7632"/>
          <cell r="U7632"/>
          <cell r="V7632"/>
          <cell r="W7632"/>
          <cell r="X7632"/>
          <cell r="Y7632" t="str">
            <v xml:space="preserve"> </v>
          </cell>
        </row>
        <row r="7633">
          <cell r="C7633"/>
          <cell r="D7633"/>
          <cell r="E7633"/>
          <cell r="F7633"/>
          <cell r="G7633"/>
          <cell r="H7633"/>
          <cell r="I7633"/>
          <cell r="J7633"/>
          <cell r="K7633"/>
          <cell r="L7633"/>
          <cell r="M7633"/>
          <cell r="N7633"/>
          <cell r="O7633"/>
          <cell r="P7633"/>
          <cell r="Q7633"/>
          <cell r="R7633"/>
          <cell r="S7633"/>
          <cell r="T7633"/>
          <cell r="U7633"/>
          <cell r="V7633"/>
          <cell r="W7633"/>
          <cell r="X7633"/>
          <cell r="Y7633" t="str">
            <v xml:space="preserve"> </v>
          </cell>
        </row>
        <row r="7634">
          <cell r="C7634"/>
          <cell r="D7634"/>
          <cell r="E7634"/>
          <cell r="F7634"/>
          <cell r="G7634"/>
          <cell r="H7634"/>
          <cell r="I7634"/>
          <cell r="J7634"/>
          <cell r="K7634"/>
          <cell r="L7634"/>
          <cell r="M7634"/>
          <cell r="N7634"/>
          <cell r="O7634"/>
          <cell r="P7634"/>
          <cell r="Q7634"/>
          <cell r="R7634"/>
          <cell r="S7634"/>
          <cell r="T7634"/>
          <cell r="U7634"/>
          <cell r="V7634"/>
          <cell r="W7634"/>
          <cell r="X7634"/>
          <cell r="Y7634" t="str">
            <v xml:space="preserve"> </v>
          </cell>
        </row>
        <row r="7635">
          <cell r="C7635"/>
          <cell r="D7635"/>
          <cell r="E7635"/>
          <cell r="F7635"/>
          <cell r="G7635"/>
          <cell r="H7635"/>
          <cell r="I7635"/>
          <cell r="J7635"/>
          <cell r="K7635"/>
          <cell r="L7635"/>
          <cell r="M7635"/>
          <cell r="N7635"/>
          <cell r="O7635"/>
          <cell r="P7635"/>
          <cell r="Q7635"/>
          <cell r="R7635"/>
          <cell r="S7635"/>
          <cell r="T7635"/>
          <cell r="U7635"/>
          <cell r="V7635"/>
          <cell r="W7635"/>
          <cell r="X7635"/>
          <cell r="Y7635" t="str">
            <v xml:space="preserve"> </v>
          </cell>
        </row>
        <row r="7636">
          <cell r="C7636"/>
          <cell r="D7636"/>
          <cell r="E7636"/>
          <cell r="F7636"/>
          <cell r="G7636"/>
          <cell r="H7636"/>
          <cell r="I7636"/>
          <cell r="J7636"/>
          <cell r="K7636"/>
          <cell r="L7636"/>
          <cell r="M7636"/>
          <cell r="N7636"/>
          <cell r="O7636"/>
          <cell r="P7636"/>
          <cell r="Q7636"/>
          <cell r="R7636"/>
          <cell r="S7636"/>
          <cell r="T7636"/>
          <cell r="U7636"/>
          <cell r="V7636"/>
          <cell r="W7636"/>
          <cell r="X7636"/>
          <cell r="Y7636" t="str">
            <v xml:space="preserve"> </v>
          </cell>
        </row>
        <row r="7637">
          <cell r="C7637"/>
          <cell r="D7637"/>
          <cell r="E7637"/>
          <cell r="F7637"/>
          <cell r="G7637"/>
          <cell r="H7637"/>
          <cell r="I7637"/>
          <cell r="J7637"/>
          <cell r="K7637"/>
          <cell r="L7637"/>
          <cell r="M7637"/>
          <cell r="N7637"/>
          <cell r="O7637"/>
          <cell r="P7637"/>
          <cell r="Q7637"/>
          <cell r="R7637"/>
          <cell r="S7637"/>
          <cell r="T7637"/>
          <cell r="U7637"/>
          <cell r="V7637"/>
          <cell r="W7637"/>
          <cell r="X7637"/>
          <cell r="Y7637" t="str">
            <v xml:space="preserve"> </v>
          </cell>
        </row>
        <row r="7638">
          <cell r="C7638"/>
          <cell r="D7638"/>
          <cell r="E7638"/>
          <cell r="F7638"/>
          <cell r="G7638"/>
          <cell r="H7638"/>
          <cell r="I7638"/>
          <cell r="J7638"/>
          <cell r="K7638"/>
          <cell r="L7638"/>
          <cell r="M7638"/>
          <cell r="N7638"/>
          <cell r="O7638"/>
          <cell r="P7638"/>
          <cell r="Q7638"/>
          <cell r="R7638"/>
          <cell r="S7638"/>
          <cell r="T7638"/>
          <cell r="U7638"/>
          <cell r="V7638"/>
          <cell r="W7638"/>
          <cell r="X7638"/>
          <cell r="Y7638" t="str">
            <v xml:space="preserve"> </v>
          </cell>
        </row>
        <row r="7639">
          <cell r="C7639"/>
          <cell r="D7639"/>
          <cell r="E7639"/>
          <cell r="F7639"/>
          <cell r="G7639"/>
          <cell r="H7639"/>
          <cell r="I7639"/>
          <cell r="J7639"/>
          <cell r="K7639"/>
          <cell r="L7639"/>
          <cell r="M7639"/>
          <cell r="N7639"/>
          <cell r="O7639"/>
          <cell r="P7639"/>
          <cell r="Q7639"/>
          <cell r="R7639"/>
          <cell r="S7639"/>
          <cell r="T7639"/>
          <cell r="U7639"/>
          <cell r="V7639"/>
          <cell r="W7639"/>
          <cell r="X7639"/>
          <cell r="Y7639" t="str">
            <v xml:space="preserve"> </v>
          </cell>
        </row>
        <row r="7640">
          <cell r="C7640"/>
          <cell r="D7640"/>
          <cell r="E7640"/>
          <cell r="F7640"/>
          <cell r="G7640"/>
          <cell r="H7640"/>
          <cell r="I7640"/>
          <cell r="J7640"/>
          <cell r="K7640"/>
          <cell r="L7640"/>
          <cell r="M7640"/>
          <cell r="N7640"/>
          <cell r="O7640"/>
          <cell r="P7640"/>
          <cell r="Q7640"/>
          <cell r="R7640"/>
          <cell r="S7640"/>
          <cell r="T7640"/>
          <cell r="U7640"/>
          <cell r="V7640"/>
          <cell r="W7640"/>
          <cell r="X7640"/>
          <cell r="Y7640" t="str">
            <v xml:space="preserve"> </v>
          </cell>
        </row>
        <row r="7641">
          <cell r="C7641"/>
          <cell r="D7641"/>
          <cell r="E7641"/>
          <cell r="F7641"/>
          <cell r="G7641"/>
          <cell r="H7641"/>
          <cell r="I7641"/>
          <cell r="J7641"/>
          <cell r="K7641"/>
          <cell r="L7641"/>
          <cell r="M7641"/>
          <cell r="N7641"/>
          <cell r="O7641"/>
          <cell r="P7641"/>
          <cell r="Q7641"/>
          <cell r="R7641"/>
          <cell r="S7641"/>
          <cell r="T7641"/>
          <cell r="U7641"/>
          <cell r="V7641"/>
          <cell r="W7641"/>
          <cell r="X7641"/>
          <cell r="Y7641" t="str">
            <v xml:space="preserve"> </v>
          </cell>
        </row>
        <row r="7642">
          <cell r="C7642"/>
          <cell r="D7642"/>
          <cell r="E7642"/>
          <cell r="F7642"/>
          <cell r="G7642"/>
          <cell r="H7642"/>
          <cell r="I7642"/>
          <cell r="J7642"/>
          <cell r="K7642"/>
          <cell r="L7642"/>
          <cell r="M7642"/>
          <cell r="N7642"/>
          <cell r="O7642"/>
          <cell r="P7642"/>
          <cell r="Q7642"/>
          <cell r="R7642"/>
          <cell r="S7642"/>
          <cell r="T7642"/>
          <cell r="U7642"/>
          <cell r="V7642"/>
          <cell r="W7642"/>
          <cell r="X7642"/>
          <cell r="Y7642" t="str">
            <v xml:space="preserve"> </v>
          </cell>
        </row>
        <row r="7643">
          <cell r="C7643"/>
          <cell r="D7643"/>
          <cell r="E7643"/>
          <cell r="F7643"/>
          <cell r="G7643"/>
          <cell r="H7643"/>
          <cell r="I7643"/>
          <cell r="J7643"/>
          <cell r="K7643"/>
          <cell r="L7643"/>
          <cell r="M7643"/>
          <cell r="N7643"/>
          <cell r="O7643"/>
          <cell r="P7643"/>
          <cell r="Q7643"/>
          <cell r="R7643"/>
          <cell r="S7643"/>
          <cell r="T7643"/>
          <cell r="U7643"/>
          <cell r="V7643"/>
          <cell r="W7643"/>
          <cell r="X7643"/>
          <cell r="Y7643" t="str">
            <v xml:space="preserve"> </v>
          </cell>
        </row>
        <row r="7644">
          <cell r="C7644"/>
          <cell r="D7644"/>
          <cell r="E7644"/>
          <cell r="F7644"/>
          <cell r="G7644"/>
          <cell r="H7644"/>
          <cell r="I7644"/>
          <cell r="J7644"/>
          <cell r="K7644"/>
          <cell r="L7644"/>
          <cell r="M7644"/>
          <cell r="N7644"/>
          <cell r="O7644"/>
          <cell r="P7644"/>
          <cell r="Q7644"/>
          <cell r="R7644"/>
          <cell r="S7644"/>
          <cell r="T7644"/>
          <cell r="U7644"/>
          <cell r="V7644"/>
          <cell r="W7644"/>
          <cell r="X7644"/>
          <cell r="Y7644" t="str">
            <v xml:space="preserve"> </v>
          </cell>
        </row>
        <row r="7645">
          <cell r="C7645"/>
          <cell r="D7645"/>
          <cell r="E7645"/>
          <cell r="F7645"/>
          <cell r="G7645"/>
          <cell r="H7645"/>
          <cell r="I7645"/>
          <cell r="J7645"/>
          <cell r="K7645"/>
          <cell r="L7645"/>
          <cell r="M7645"/>
          <cell r="N7645"/>
          <cell r="O7645"/>
          <cell r="P7645"/>
          <cell r="Q7645"/>
          <cell r="R7645"/>
          <cell r="S7645"/>
          <cell r="T7645"/>
          <cell r="U7645"/>
          <cell r="V7645"/>
          <cell r="W7645"/>
          <cell r="X7645"/>
          <cell r="Y7645" t="str">
            <v xml:space="preserve"> </v>
          </cell>
        </row>
        <row r="7646">
          <cell r="C7646"/>
          <cell r="D7646"/>
          <cell r="E7646"/>
          <cell r="F7646"/>
          <cell r="G7646"/>
          <cell r="H7646"/>
          <cell r="I7646"/>
          <cell r="J7646"/>
          <cell r="K7646"/>
          <cell r="L7646"/>
          <cell r="M7646"/>
          <cell r="N7646"/>
          <cell r="O7646"/>
          <cell r="P7646"/>
          <cell r="Q7646"/>
          <cell r="R7646"/>
          <cell r="S7646"/>
          <cell r="T7646"/>
          <cell r="U7646"/>
          <cell r="V7646"/>
          <cell r="W7646"/>
          <cell r="X7646"/>
          <cell r="Y7646" t="str">
            <v xml:space="preserve"> </v>
          </cell>
        </row>
        <row r="7647">
          <cell r="C7647"/>
          <cell r="D7647"/>
          <cell r="E7647"/>
          <cell r="F7647"/>
          <cell r="G7647"/>
          <cell r="H7647"/>
          <cell r="I7647"/>
          <cell r="J7647"/>
          <cell r="K7647"/>
          <cell r="L7647"/>
          <cell r="M7647"/>
          <cell r="N7647"/>
          <cell r="O7647"/>
          <cell r="P7647"/>
          <cell r="Q7647"/>
          <cell r="R7647"/>
          <cell r="S7647"/>
          <cell r="T7647"/>
          <cell r="U7647"/>
          <cell r="V7647"/>
          <cell r="W7647"/>
          <cell r="X7647"/>
          <cell r="Y7647" t="str">
            <v xml:space="preserve"> </v>
          </cell>
        </row>
        <row r="7648">
          <cell r="C7648"/>
          <cell r="D7648"/>
          <cell r="E7648"/>
          <cell r="F7648"/>
          <cell r="G7648"/>
          <cell r="H7648"/>
          <cell r="I7648"/>
          <cell r="J7648"/>
          <cell r="K7648"/>
          <cell r="L7648"/>
          <cell r="M7648"/>
          <cell r="N7648"/>
          <cell r="O7648"/>
          <cell r="P7648"/>
          <cell r="Q7648"/>
          <cell r="R7648"/>
          <cell r="S7648"/>
          <cell r="T7648"/>
          <cell r="U7648"/>
          <cell r="V7648"/>
          <cell r="W7648"/>
          <cell r="X7648"/>
          <cell r="Y7648" t="str">
            <v xml:space="preserve"> </v>
          </cell>
        </row>
        <row r="7649">
          <cell r="C7649"/>
          <cell r="D7649"/>
          <cell r="E7649"/>
          <cell r="F7649"/>
          <cell r="G7649"/>
          <cell r="H7649"/>
          <cell r="I7649"/>
          <cell r="J7649"/>
          <cell r="K7649"/>
          <cell r="L7649"/>
          <cell r="M7649"/>
          <cell r="N7649"/>
          <cell r="O7649"/>
          <cell r="P7649"/>
          <cell r="Q7649"/>
          <cell r="R7649"/>
          <cell r="S7649"/>
          <cell r="T7649"/>
          <cell r="U7649"/>
          <cell r="V7649"/>
          <cell r="W7649"/>
          <cell r="X7649"/>
          <cell r="Y7649" t="str">
            <v xml:space="preserve"> </v>
          </cell>
        </row>
        <row r="7650">
          <cell r="C7650"/>
          <cell r="D7650"/>
          <cell r="E7650"/>
          <cell r="F7650"/>
          <cell r="G7650"/>
          <cell r="H7650"/>
          <cell r="I7650"/>
          <cell r="J7650"/>
          <cell r="K7650"/>
          <cell r="L7650"/>
          <cell r="M7650"/>
          <cell r="N7650"/>
          <cell r="O7650"/>
          <cell r="P7650"/>
          <cell r="Q7650"/>
          <cell r="R7650"/>
          <cell r="S7650"/>
          <cell r="T7650"/>
          <cell r="U7650"/>
          <cell r="V7650"/>
          <cell r="W7650"/>
          <cell r="X7650"/>
          <cell r="Y7650" t="str">
            <v xml:space="preserve"> </v>
          </cell>
        </row>
        <row r="7651">
          <cell r="C7651"/>
          <cell r="D7651"/>
          <cell r="E7651"/>
          <cell r="F7651"/>
          <cell r="G7651"/>
          <cell r="H7651"/>
          <cell r="I7651"/>
          <cell r="J7651"/>
          <cell r="K7651"/>
          <cell r="L7651"/>
          <cell r="M7651"/>
          <cell r="N7651"/>
          <cell r="O7651"/>
          <cell r="P7651"/>
          <cell r="Q7651"/>
          <cell r="R7651"/>
          <cell r="S7651"/>
          <cell r="T7651"/>
          <cell r="U7651"/>
          <cell r="V7651"/>
          <cell r="W7651"/>
          <cell r="X7651"/>
          <cell r="Y7651" t="str">
            <v xml:space="preserve"> </v>
          </cell>
        </row>
        <row r="7652">
          <cell r="C7652"/>
          <cell r="D7652"/>
          <cell r="E7652"/>
          <cell r="F7652"/>
          <cell r="G7652"/>
          <cell r="H7652"/>
          <cell r="I7652"/>
          <cell r="J7652"/>
          <cell r="K7652"/>
          <cell r="L7652"/>
          <cell r="M7652"/>
          <cell r="N7652"/>
          <cell r="O7652"/>
          <cell r="P7652"/>
          <cell r="Q7652"/>
          <cell r="R7652"/>
          <cell r="S7652"/>
          <cell r="T7652"/>
          <cell r="U7652"/>
          <cell r="V7652"/>
          <cell r="W7652"/>
          <cell r="X7652"/>
          <cell r="Y7652" t="str">
            <v xml:space="preserve"> </v>
          </cell>
        </row>
        <row r="7653">
          <cell r="C7653"/>
          <cell r="D7653"/>
          <cell r="E7653"/>
          <cell r="F7653"/>
          <cell r="G7653"/>
          <cell r="H7653"/>
          <cell r="I7653"/>
          <cell r="J7653"/>
          <cell r="K7653"/>
          <cell r="L7653"/>
          <cell r="M7653"/>
          <cell r="N7653"/>
          <cell r="O7653"/>
          <cell r="P7653"/>
          <cell r="Q7653"/>
          <cell r="R7653"/>
          <cell r="S7653"/>
          <cell r="T7653"/>
          <cell r="U7653"/>
          <cell r="V7653"/>
          <cell r="W7653"/>
          <cell r="X7653"/>
          <cell r="Y7653" t="str">
            <v xml:space="preserve"> </v>
          </cell>
        </row>
        <row r="7654">
          <cell r="C7654"/>
          <cell r="D7654"/>
          <cell r="E7654"/>
          <cell r="F7654"/>
          <cell r="G7654"/>
          <cell r="H7654"/>
          <cell r="I7654"/>
          <cell r="J7654"/>
          <cell r="K7654"/>
          <cell r="L7654"/>
          <cell r="M7654"/>
          <cell r="N7654"/>
          <cell r="O7654"/>
          <cell r="P7654"/>
          <cell r="Q7654"/>
          <cell r="R7654"/>
          <cell r="S7654"/>
          <cell r="T7654"/>
          <cell r="U7654"/>
          <cell r="V7654"/>
          <cell r="W7654"/>
          <cell r="X7654"/>
          <cell r="Y7654" t="str">
            <v xml:space="preserve"> </v>
          </cell>
        </row>
        <row r="7655">
          <cell r="C7655"/>
          <cell r="D7655"/>
          <cell r="E7655"/>
          <cell r="F7655"/>
          <cell r="G7655"/>
          <cell r="H7655"/>
          <cell r="I7655"/>
          <cell r="J7655"/>
          <cell r="K7655"/>
          <cell r="L7655"/>
          <cell r="M7655"/>
          <cell r="N7655"/>
          <cell r="O7655"/>
          <cell r="P7655"/>
          <cell r="Q7655"/>
          <cell r="R7655"/>
          <cell r="S7655"/>
          <cell r="T7655"/>
          <cell r="U7655"/>
          <cell r="V7655"/>
          <cell r="W7655"/>
          <cell r="X7655"/>
          <cell r="Y7655" t="str">
            <v xml:space="preserve"> </v>
          </cell>
        </row>
        <row r="7656">
          <cell r="C7656"/>
          <cell r="D7656"/>
          <cell r="E7656"/>
          <cell r="F7656"/>
          <cell r="G7656"/>
          <cell r="H7656"/>
          <cell r="I7656"/>
          <cell r="J7656"/>
          <cell r="K7656"/>
          <cell r="L7656"/>
          <cell r="M7656"/>
          <cell r="N7656"/>
          <cell r="O7656"/>
          <cell r="P7656"/>
          <cell r="Q7656"/>
          <cell r="R7656"/>
          <cell r="S7656"/>
          <cell r="T7656"/>
          <cell r="U7656"/>
          <cell r="V7656"/>
          <cell r="W7656"/>
          <cell r="X7656"/>
          <cell r="Y7656" t="str">
            <v xml:space="preserve"> </v>
          </cell>
        </row>
        <row r="7657">
          <cell r="C7657"/>
          <cell r="D7657"/>
          <cell r="E7657"/>
          <cell r="F7657"/>
          <cell r="G7657"/>
          <cell r="H7657"/>
          <cell r="I7657"/>
          <cell r="J7657"/>
          <cell r="K7657"/>
          <cell r="L7657"/>
          <cell r="M7657"/>
          <cell r="N7657"/>
          <cell r="O7657"/>
          <cell r="P7657"/>
          <cell r="Q7657"/>
          <cell r="R7657"/>
          <cell r="S7657"/>
          <cell r="T7657"/>
          <cell r="U7657"/>
          <cell r="V7657"/>
          <cell r="W7657"/>
          <cell r="X7657"/>
          <cell r="Y7657" t="str">
            <v xml:space="preserve"> </v>
          </cell>
        </row>
        <row r="7658">
          <cell r="C7658"/>
          <cell r="D7658"/>
          <cell r="E7658"/>
          <cell r="F7658"/>
          <cell r="G7658"/>
          <cell r="H7658"/>
          <cell r="I7658"/>
          <cell r="J7658"/>
          <cell r="K7658"/>
          <cell r="L7658"/>
          <cell r="M7658"/>
          <cell r="N7658"/>
          <cell r="O7658"/>
          <cell r="P7658"/>
          <cell r="Q7658"/>
          <cell r="R7658"/>
          <cell r="S7658"/>
          <cell r="T7658"/>
          <cell r="U7658"/>
          <cell r="V7658"/>
          <cell r="W7658"/>
          <cell r="X7658"/>
          <cell r="Y7658" t="str">
            <v xml:space="preserve"> </v>
          </cell>
        </row>
        <row r="7659">
          <cell r="C7659"/>
          <cell r="D7659"/>
          <cell r="E7659"/>
          <cell r="F7659"/>
          <cell r="G7659"/>
          <cell r="H7659"/>
          <cell r="I7659"/>
          <cell r="J7659"/>
          <cell r="K7659"/>
          <cell r="L7659"/>
          <cell r="M7659"/>
          <cell r="N7659"/>
          <cell r="O7659"/>
          <cell r="P7659"/>
          <cell r="Q7659"/>
          <cell r="R7659"/>
          <cell r="S7659"/>
          <cell r="T7659"/>
          <cell r="U7659"/>
          <cell r="V7659"/>
          <cell r="W7659"/>
          <cell r="X7659"/>
          <cell r="Y7659" t="str">
            <v xml:space="preserve"> </v>
          </cell>
        </row>
        <row r="7660">
          <cell r="C7660"/>
          <cell r="D7660"/>
          <cell r="E7660"/>
          <cell r="F7660"/>
          <cell r="G7660"/>
          <cell r="H7660"/>
          <cell r="I7660"/>
          <cell r="J7660"/>
          <cell r="K7660"/>
          <cell r="L7660"/>
          <cell r="M7660"/>
          <cell r="N7660"/>
          <cell r="O7660"/>
          <cell r="P7660"/>
          <cell r="Q7660"/>
          <cell r="R7660"/>
          <cell r="S7660"/>
          <cell r="T7660"/>
          <cell r="U7660"/>
          <cell r="V7660"/>
          <cell r="W7660"/>
          <cell r="X7660"/>
          <cell r="Y7660" t="str">
            <v xml:space="preserve"> </v>
          </cell>
        </row>
        <row r="7661">
          <cell r="C7661"/>
          <cell r="D7661"/>
          <cell r="E7661"/>
          <cell r="F7661"/>
          <cell r="G7661"/>
          <cell r="H7661"/>
          <cell r="I7661"/>
          <cell r="J7661"/>
          <cell r="K7661"/>
          <cell r="L7661"/>
          <cell r="M7661"/>
          <cell r="N7661"/>
          <cell r="O7661"/>
          <cell r="P7661"/>
          <cell r="Q7661"/>
          <cell r="R7661"/>
          <cell r="S7661"/>
          <cell r="T7661"/>
          <cell r="U7661"/>
          <cell r="V7661"/>
          <cell r="W7661"/>
          <cell r="X7661"/>
          <cell r="Y7661" t="str">
            <v xml:space="preserve"> </v>
          </cell>
        </row>
        <row r="7662">
          <cell r="C7662"/>
          <cell r="D7662"/>
          <cell r="E7662"/>
          <cell r="F7662"/>
          <cell r="G7662"/>
          <cell r="H7662"/>
          <cell r="I7662"/>
          <cell r="J7662"/>
          <cell r="K7662"/>
          <cell r="L7662"/>
          <cell r="M7662"/>
          <cell r="N7662"/>
          <cell r="O7662"/>
          <cell r="P7662"/>
          <cell r="Q7662"/>
          <cell r="R7662"/>
          <cell r="S7662"/>
          <cell r="T7662"/>
          <cell r="U7662"/>
          <cell r="V7662"/>
          <cell r="W7662"/>
          <cell r="X7662"/>
          <cell r="Y7662" t="str">
            <v xml:space="preserve"> </v>
          </cell>
        </row>
        <row r="7663">
          <cell r="C7663"/>
          <cell r="D7663"/>
          <cell r="E7663"/>
          <cell r="F7663"/>
          <cell r="G7663"/>
          <cell r="H7663"/>
          <cell r="I7663"/>
          <cell r="J7663"/>
          <cell r="K7663"/>
          <cell r="L7663"/>
          <cell r="M7663"/>
          <cell r="N7663"/>
          <cell r="O7663"/>
          <cell r="P7663"/>
          <cell r="Q7663"/>
          <cell r="R7663"/>
          <cell r="S7663"/>
          <cell r="T7663"/>
          <cell r="U7663"/>
          <cell r="V7663"/>
          <cell r="W7663"/>
          <cell r="X7663"/>
          <cell r="Y7663" t="str">
            <v xml:space="preserve"> </v>
          </cell>
        </row>
        <row r="7664">
          <cell r="C7664"/>
          <cell r="D7664"/>
          <cell r="E7664"/>
          <cell r="F7664"/>
          <cell r="G7664"/>
          <cell r="H7664"/>
          <cell r="I7664"/>
          <cell r="J7664"/>
          <cell r="K7664"/>
          <cell r="L7664"/>
          <cell r="M7664"/>
          <cell r="N7664"/>
          <cell r="O7664"/>
          <cell r="P7664"/>
          <cell r="Q7664"/>
          <cell r="R7664"/>
          <cell r="S7664"/>
          <cell r="T7664"/>
          <cell r="U7664"/>
          <cell r="V7664"/>
          <cell r="W7664"/>
          <cell r="X7664"/>
          <cell r="Y7664" t="str">
            <v xml:space="preserve"> </v>
          </cell>
        </row>
        <row r="7665">
          <cell r="C7665"/>
          <cell r="D7665"/>
          <cell r="E7665"/>
          <cell r="F7665"/>
          <cell r="G7665"/>
          <cell r="H7665"/>
          <cell r="I7665"/>
          <cell r="J7665"/>
          <cell r="K7665"/>
          <cell r="L7665"/>
          <cell r="M7665"/>
          <cell r="N7665"/>
          <cell r="O7665"/>
          <cell r="P7665"/>
          <cell r="Q7665"/>
          <cell r="R7665"/>
          <cell r="S7665"/>
          <cell r="T7665"/>
          <cell r="U7665"/>
          <cell r="V7665"/>
          <cell r="W7665"/>
          <cell r="X7665"/>
          <cell r="Y7665" t="str">
            <v xml:space="preserve"> </v>
          </cell>
        </row>
        <row r="7666">
          <cell r="C7666"/>
          <cell r="D7666"/>
          <cell r="E7666"/>
          <cell r="F7666"/>
          <cell r="G7666"/>
          <cell r="H7666"/>
          <cell r="I7666"/>
          <cell r="J7666"/>
          <cell r="K7666"/>
          <cell r="L7666"/>
          <cell r="M7666"/>
          <cell r="N7666"/>
          <cell r="O7666"/>
          <cell r="P7666"/>
          <cell r="Q7666"/>
          <cell r="R7666"/>
          <cell r="S7666"/>
          <cell r="T7666"/>
          <cell r="U7666"/>
          <cell r="V7666"/>
          <cell r="W7666"/>
          <cell r="X7666"/>
          <cell r="Y7666" t="str">
            <v xml:space="preserve"> </v>
          </cell>
        </row>
        <row r="7667">
          <cell r="C7667"/>
          <cell r="D7667"/>
          <cell r="E7667"/>
          <cell r="F7667"/>
          <cell r="G7667"/>
          <cell r="H7667"/>
          <cell r="I7667"/>
          <cell r="J7667"/>
          <cell r="K7667"/>
          <cell r="L7667"/>
          <cell r="M7667"/>
          <cell r="N7667"/>
          <cell r="O7667"/>
          <cell r="P7667"/>
          <cell r="Q7667"/>
          <cell r="R7667"/>
          <cell r="S7667"/>
          <cell r="T7667"/>
          <cell r="U7667"/>
          <cell r="V7667"/>
          <cell r="W7667"/>
          <cell r="X7667"/>
          <cell r="Y7667" t="str">
            <v xml:space="preserve"> </v>
          </cell>
        </row>
        <row r="7668">
          <cell r="C7668"/>
          <cell r="D7668"/>
          <cell r="E7668"/>
          <cell r="F7668"/>
          <cell r="G7668"/>
          <cell r="H7668"/>
          <cell r="I7668"/>
          <cell r="J7668"/>
          <cell r="K7668"/>
          <cell r="L7668"/>
          <cell r="M7668"/>
          <cell r="N7668"/>
          <cell r="O7668"/>
          <cell r="P7668"/>
          <cell r="Q7668"/>
          <cell r="R7668"/>
          <cell r="S7668"/>
          <cell r="T7668"/>
          <cell r="U7668"/>
          <cell r="V7668"/>
          <cell r="W7668"/>
          <cell r="X7668"/>
          <cell r="Y7668" t="str">
            <v xml:space="preserve"> </v>
          </cell>
        </row>
        <row r="7669">
          <cell r="C7669"/>
          <cell r="D7669"/>
          <cell r="E7669"/>
          <cell r="F7669"/>
          <cell r="G7669"/>
          <cell r="H7669"/>
          <cell r="I7669"/>
          <cell r="J7669"/>
          <cell r="K7669"/>
          <cell r="L7669"/>
          <cell r="M7669"/>
          <cell r="N7669"/>
          <cell r="O7669"/>
          <cell r="P7669"/>
          <cell r="Q7669"/>
          <cell r="R7669"/>
          <cell r="S7669"/>
          <cell r="T7669"/>
          <cell r="U7669"/>
          <cell r="V7669"/>
          <cell r="W7669"/>
          <cell r="X7669"/>
          <cell r="Y7669" t="str">
            <v xml:space="preserve"> </v>
          </cell>
        </row>
        <row r="7670">
          <cell r="C7670"/>
          <cell r="D7670"/>
          <cell r="E7670"/>
          <cell r="F7670"/>
          <cell r="G7670"/>
          <cell r="H7670"/>
          <cell r="I7670"/>
          <cell r="J7670"/>
          <cell r="K7670"/>
          <cell r="L7670"/>
          <cell r="M7670"/>
          <cell r="N7670"/>
          <cell r="O7670"/>
          <cell r="P7670"/>
          <cell r="Q7670"/>
          <cell r="R7670"/>
          <cell r="S7670"/>
          <cell r="T7670"/>
          <cell r="U7670"/>
          <cell r="V7670"/>
          <cell r="W7670"/>
          <cell r="X7670"/>
          <cell r="Y7670" t="str">
            <v xml:space="preserve"> </v>
          </cell>
        </row>
        <row r="7671">
          <cell r="C7671"/>
          <cell r="D7671"/>
          <cell r="E7671"/>
          <cell r="F7671"/>
          <cell r="G7671"/>
          <cell r="H7671"/>
          <cell r="I7671"/>
          <cell r="J7671"/>
          <cell r="K7671"/>
          <cell r="L7671"/>
          <cell r="M7671"/>
          <cell r="N7671"/>
          <cell r="O7671"/>
          <cell r="P7671"/>
          <cell r="Q7671"/>
          <cell r="R7671"/>
          <cell r="S7671"/>
          <cell r="T7671"/>
          <cell r="U7671"/>
          <cell r="V7671"/>
          <cell r="W7671"/>
          <cell r="X7671"/>
          <cell r="Y7671" t="str">
            <v xml:space="preserve"> </v>
          </cell>
        </row>
        <row r="7672">
          <cell r="C7672"/>
          <cell r="D7672"/>
          <cell r="E7672"/>
          <cell r="F7672"/>
          <cell r="G7672"/>
          <cell r="H7672"/>
          <cell r="I7672"/>
          <cell r="J7672"/>
          <cell r="K7672"/>
          <cell r="L7672"/>
          <cell r="M7672"/>
          <cell r="N7672"/>
          <cell r="O7672"/>
          <cell r="P7672"/>
          <cell r="Q7672"/>
          <cell r="R7672"/>
          <cell r="S7672"/>
          <cell r="T7672"/>
          <cell r="U7672"/>
          <cell r="V7672"/>
          <cell r="W7672"/>
          <cell r="X7672"/>
          <cell r="Y7672" t="str">
            <v xml:space="preserve"> </v>
          </cell>
        </row>
        <row r="7673">
          <cell r="C7673"/>
          <cell r="D7673"/>
          <cell r="E7673"/>
          <cell r="F7673"/>
          <cell r="G7673"/>
          <cell r="H7673"/>
          <cell r="I7673"/>
          <cell r="J7673"/>
          <cell r="K7673"/>
          <cell r="L7673"/>
          <cell r="M7673"/>
          <cell r="N7673"/>
          <cell r="O7673"/>
          <cell r="P7673"/>
          <cell r="Q7673"/>
          <cell r="R7673"/>
          <cell r="S7673"/>
          <cell r="T7673"/>
          <cell r="U7673"/>
          <cell r="V7673"/>
          <cell r="W7673"/>
          <cell r="X7673"/>
          <cell r="Y7673" t="str">
            <v xml:space="preserve"> </v>
          </cell>
        </row>
        <row r="7674">
          <cell r="C7674"/>
          <cell r="D7674"/>
          <cell r="E7674"/>
          <cell r="F7674"/>
          <cell r="G7674"/>
          <cell r="H7674"/>
          <cell r="I7674"/>
          <cell r="J7674"/>
          <cell r="K7674"/>
          <cell r="L7674"/>
          <cell r="M7674"/>
          <cell r="N7674"/>
          <cell r="O7674"/>
          <cell r="P7674"/>
          <cell r="Q7674"/>
          <cell r="R7674"/>
          <cell r="S7674"/>
          <cell r="T7674"/>
          <cell r="U7674"/>
          <cell r="V7674"/>
          <cell r="W7674"/>
          <cell r="X7674"/>
          <cell r="Y7674" t="str">
            <v xml:space="preserve"> </v>
          </cell>
        </row>
        <row r="7675">
          <cell r="C7675"/>
          <cell r="D7675"/>
          <cell r="E7675"/>
          <cell r="F7675"/>
          <cell r="G7675"/>
          <cell r="H7675"/>
          <cell r="I7675"/>
          <cell r="J7675"/>
          <cell r="K7675"/>
          <cell r="L7675"/>
          <cell r="M7675"/>
          <cell r="N7675"/>
          <cell r="O7675"/>
          <cell r="P7675"/>
          <cell r="Q7675"/>
          <cell r="R7675"/>
          <cell r="S7675"/>
          <cell r="T7675"/>
          <cell r="U7675"/>
          <cell r="V7675"/>
          <cell r="W7675"/>
          <cell r="X7675"/>
          <cell r="Y7675" t="str">
            <v xml:space="preserve"> </v>
          </cell>
        </row>
        <row r="7676">
          <cell r="C7676"/>
          <cell r="D7676"/>
          <cell r="E7676"/>
          <cell r="F7676"/>
          <cell r="G7676"/>
          <cell r="H7676"/>
          <cell r="I7676"/>
          <cell r="J7676"/>
          <cell r="K7676"/>
          <cell r="L7676"/>
          <cell r="M7676"/>
          <cell r="N7676"/>
          <cell r="O7676"/>
          <cell r="P7676"/>
          <cell r="Q7676"/>
          <cell r="R7676"/>
          <cell r="S7676"/>
          <cell r="T7676"/>
          <cell r="U7676"/>
          <cell r="V7676"/>
          <cell r="W7676"/>
          <cell r="X7676"/>
          <cell r="Y7676" t="str">
            <v xml:space="preserve"> </v>
          </cell>
        </row>
        <row r="7677">
          <cell r="C7677"/>
          <cell r="D7677"/>
          <cell r="E7677"/>
          <cell r="F7677"/>
          <cell r="G7677"/>
          <cell r="H7677"/>
          <cell r="I7677"/>
          <cell r="J7677"/>
          <cell r="K7677"/>
          <cell r="L7677"/>
          <cell r="M7677"/>
          <cell r="N7677"/>
          <cell r="O7677"/>
          <cell r="P7677"/>
          <cell r="Q7677"/>
          <cell r="R7677"/>
          <cell r="S7677"/>
          <cell r="T7677"/>
          <cell r="U7677"/>
          <cell r="V7677"/>
          <cell r="W7677"/>
          <cell r="X7677"/>
          <cell r="Y7677" t="str">
            <v xml:space="preserve"> </v>
          </cell>
        </row>
        <row r="7678">
          <cell r="C7678"/>
          <cell r="D7678"/>
          <cell r="E7678"/>
          <cell r="F7678"/>
          <cell r="G7678"/>
          <cell r="H7678"/>
          <cell r="I7678"/>
          <cell r="J7678"/>
          <cell r="K7678"/>
          <cell r="L7678"/>
          <cell r="M7678"/>
          <cell r="N7678"/>
          <cell r="O7678"/>
          <cell r="P7678"/>
          <cell r="Q7678"/>
          <cell r="R7678"/>
          <cell r="S7678"/>
          <cell r="T7678"/>
          <cell r="U7678"/>
          <cell r="V7678"/>
          <cell r="W7678"/>
          <cell r="X7678"/>
          <cell r="Y7678" t="str">
            <v xml:space="preserve"> </v>
          </cell>
        </row>
        <row r="7679">
          <cell r="C7679"/>
          <cell r="D7679"/>
          <cell r="E7679"/>
          <cell r="F7679"/>
          <cell r="G7679"/>
          <cell r="H7679"/>
          <cell r="I7679"/>
          <cell r="J7679"/>
          <cell r="K7679"/>
          <cell r="L7679"/>
          <cell r="M7679"/>
          <cell r="N7679"/>
          <cell r="O7679"/>
          <cell r="P7679"/>
          <cell r="Q7679"/>
          <cell r="R7679"/>
          <cell r="S7679"/>
          <cell r="T7679"/>
          <cell r="U7679"/>
          <cell r="V7679"/>
          <cell r="W7679"/>
          <cell r="X7679"/>
          <cell r="Y7679" t="str">
            <v xml:space="preserve"> </v>
          </cell>
        </row>
        <row r="7680">
          <cell r="C7680"/>
          <cell r="D7680"/>
          <cell r="E7680"/>
          <cell r="F7680"/>
          <cell r="G7680"/>
          <cell r="H7680"/>
          <cell r="I7680"/>
          <cell r="J7680"/>
          <cell r="K7680"/>
          <cell r="L7680"/>
          <cell r="M7680"/>
          <cell r="N7680"/>
          <cell r="O7680"/>
          <cell r="P7680"/>
          <cell r="Q7680"/>
          <cell r="R7680"/>
          <cell r="S7680"/>
          <cell r="T7680"/>
          <cell r="U7680"/>
          <cell r="V7680"/>
          <cell r="W7680"/>
          <cell r="X7680"/>
          <cell r="Y7680" t="str">
            <v xml:space="preserve"> </v>
          </cell>
        </row>
        <row r="7681">
          <cell r="C7681"/>
          <cell r="D7681"/>
          <cell r="E7681"/>
          <cell r="F7681"/>
          <cell r="G7681"/>
          <cell r="H7681"/>
          <cell r="I7681"/>
          <cell r="J7681"/>
          <cell r="K7681"/>
          <cell r="L7681"/>
          <cell r="M7681"/>
          <cell r="N7681"/>
          <cell r="O7681"/>
          <cell r="P7681"/>
          <cell r="Q7681"/>
          <cell r="R7681"/>
          <cell r="S7681"/>
          <cell r="T7681"/>
          <cell r="U7681"/>
          <cell r="V7681"/>
          <cell r="W7681"/>
          <cell r="X7681"/>
          <cell r="Y7681" t="str">
            <v xml:space="preserve"> </v>
          </cell>
        </row>
        <row r="7682">
          <cell r="C7682"/>
          <cell r="D7682"/>
          <cell r="E7682"/>
          <cell r="F7682"/>
          <cell r="G7682"/>
          <cell r="H7682"/>
          <cell r="I7682"/>
          <cell r="J7682"/>
          <cell r="K7682"/>
          <cell r="L7682"/>
          <cell r="M7682"/>
          <cell r="N7682"/>
          <cell r="O7682"/>
          <cell r="P7682"/>
          <cell r="Q7682"/>
          <cell r="R7682"/>
          <cell r="S7682"/>
          <cell r="T7682"/>
          <cell r="U7682"/>
          <cell r="V7682"/>
          <cell r="W7682"/>
          <cell r="X7682"/>
          <cell r="Y7682" t="str">
            <v xml:space="preserve"> </v>
          </cell>
        </row>
        <row r="7683">
          <cell r="C7683"/>
          <cell r="D7683"/>
          <cell r="E7683"/>
          <cell r="F7683"/>
          <cell r="G7683"/>
          <cell r="H7683"/>
          <cell r="I7683"/>
          <cell r="J7683"/>
          <cell r="K7683"/>
          <cell r="L7683"/>
          <cell r="M7683"/>
          <cell r="N7683"/>
          <cell r="O7683"/>
          <cell r="P7683"/>
          <cell r="Q7683"/>
          <cell r="R7683"/>
          <cell r="S7683"/>
          <cell r="T7683"/>
          <cell r="U7683"/>
          <cell r="V7683"/>
          <cell r="W7683"/>
          <cell r="X7683"/>
          <cell r="Y7683" t="str">
            <v xml:space="preserve"> </v>
          </cell>
        </row>
        <row r="7684">
          <cell r="C7684"/>
          <cell r="D7684"/>
          <cell r="E7684"/>
          <cell r="F7684"/>
          <cell r="G7684"/>
          <cell r="H7684"/>
          <cell r="I7684"/>
          <cell r="J7684"/>
          <cell r="K7684"/>
          <cell r="L7684"/>
          <cell r="M7684"/>
          <cell r="N7684"/>
          <cell r="O7684"/>
          <cell r="P7684"/>
          <cell r="Q7684"/>
          <cell r="R7684"/>
          <cell r="S7684"/>
          <cell r="T7684"/>
          <cell r="U7684"/>
          <cell r="V7684"/>
          <cell r="W7684"/>
          <cell r="X7684"/>
          <cell r="Y7684" t="str">
            <v xml:space="preserve"> </v>
          </cell>
        </row>
        <row r="7685">
          <cell r="C7685"/>
          <cell r="D7685"/>
          <cell r="E7685"/>
          <cell r="F7685"/>
          <cell r="G7685"/>
          <cell r="H7685"/>
          <cell r="I7685"/>
          <cell r="J7685"/>
          <cell r="K7685"/>
          <cell r="L7685"/>
          <cell r="M7685"/>
          <cell r="N7685"/>
          <cell r="O7685"/>
          <cell r="P7685"/>
          <cell r="Q7685"/>
          <cell r="R7685"/>
          <cell r="S7685"/>
          <cell r="T7685"/>
          <cell r="U7685"/>
          <cell r="V7685"/>
          <cell r="W7685"/>
          <cell r="X7685"/>
          <cell r="Y7685" t="str">
            <v xml:space="preserve"> </v>
          </cell>
        </row>
        <row r="7686">
          <cell r="C7686"/>
          <cell r="D7686"/>
          <cell r="E7686"/>
          <cell r="F7686"/>
          <cell r="G7686"/>
          <cell r="H7686"/>
          <cell r="I7686"/>
          <cell r="J7686"/>
          <cell r="K7686"/>
          <cell r="L7686"/>
          <cell r="M7686"/>
          <cell r="N7686"/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 t="str">
            <v xml:space="preserve"> </v>
          </cell>
        </row>
        <row r="7687">
          <cell r="C7687"/>
          <cell r="D7687"/>
          <cell r="E7687"/>
          <cell r="F7687"/>
          <cell r="G7687"/>
          <cell r="H7687"/>
          <cell r="I7687"/>
          <cell r="J7687"/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 t="str">
            <v xml:space="preserve"> </v>
          </cell>
        </row>
        <row r="7688">
          <cell r="C7688"/>
          <cell r="D7688"/>
          <cell r="E7688"/>
          <cell r="F7688"/>
          <cell r="G7688"/>
          <cell r="H7688"/>
          <cell r="I7688"/>
          <cell r="J7688"/>
          <cell r="K7688"/>
          <cell r="L7688"/>
          <cell r="M7688"/>
          <cell r="N7688"/>
          <cell r="O7688"/>
          <cell r="P7688"/>
          <cell r="Q7688"/>
          <cell r="R7688"/>
          <cell r="S7688"/>
          <cell r="T7688"/>
          <cell r="U7688"/>
          <cell r="V7688"/>
          <cell r="W7688"/>
          <cell r="X7688"/>
          <cell r="Y7688" t="str">
            <v xml:space="preserve"> </v>
          </cell>
        </row>
        <row r="7689">
          <cell r="C7689"/>
          <cell r="D7689"/>
          <cell r="E7689"/>
          <cell r="F7689"/>
          <cell r="G7689"/>
          <cell r="H7689"/>
          <cell r="I7689"/>
          <cell r="J7689"/>
          <cell r="K7689"/>
          <cell r="L7689"/>
          <cell r="M7689"/>
          <cell r="N7689"/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 t="str">
            <v xml:space="preserve"> </v>
          </cell>
        </row>
        <row r="7690">
          <cell r="C7690"/>
          <cell r="D7690"/>
          <cell r="E7690"/>
          <cell r="F7690"/>
          <cell r="G7690"/>
          <cell r="H7690"/>
          <cell r="I7690"/>
          <cell r="J7690"/>
          <cell r="K7690"/>
          <cell r="L7690"/>
          <cell r="M7690"/>
          <cell r="N7690"/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 t="str">
            <v xml:space="preserve"> </v>
          </cell>
        </row>
        <row r="7691">
          <cell r="C7691"/>
          <cell r="D7691"/>
          <cell r="E7691"/>
          <cell r="F7691"/>
          <cell r="G7691"/>
          <cell r="H7691"/>
          <cell r="I7691"/>
          <cell r="J7691"/>
          <cell r="K7691"/>
          <cell r="L7691"/>
          <cell r="M7691"/>
          <cell r="N7691"/>
          <cell r="O7691"/>
          <cell r="P7691"/>
          <cell r="Q7691"/>
          <cell r="R7691"/>
          <cell r="S7691"/>
          <cell r="T7691"/>
          <cell r="U7691"/>
          <cell r="V7691"/>
          <cell r="W7691"/>
          <cell r="X7691"/>
          <cell r="Y7691" t="str">
            <v xml:space="preserve"> </v>
          </cell>
        </row>
        <row r="7692">
          <cell r="C7692"/>
          <cell r="D7692"/>
          <cell r="E7692"/>
          <cell r="F7692"/>
          <cell r="G7692"/>
          <cell r="H7692"/>
          <cell r="I7692"/>
          <cell r="J7692"/>
          <cell r="K7692"/>
          <cell r="L7692"/>
          <cell r="M7692"/>
          <cell r="N7692"/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 t="str">
            <v xml:space="preserve"> </v>
          </cell>
        </row>
        <row r="7693">
          <cell r="C7693"/>
          <cell r="D7693"/>
          <cell r="E7693"/>
          <cell r="F7693"/>
          <cell r="G7693"/>
          <cell r="H7693"/>
          <cell r="I7693"/>
          <cell r="J7693"/>
          <cell r="K7693"/>
          <cell r="L7693"/>
          <cell r="M7693"/>
          <cell r="N7693"/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 t="str">
            <v xml:space="preserve"> </v>
          </cell>
        </row>
        <row r="7694">
          <cell r="C7694"/>
          <cell r="D7694"/>
          <cell r="E7694"/>
          <cell r="F7694"/>
          <cell r="G7694"/>
          <cell r="H7694"/>
          <cell r="I7694"/>
          <cell r="J7694"/>
          <cell r="K7694"/>
          <cell r="L7694"/>
          <cell r="M7694"/>
          <cell r="N7694"/>
          <cell r="O7694"/>
          <cell r="P7694"/>
          <cell r="Q7694"/>
          <cell r="R7694"/>
          <cell r="S7694"/>
          <cell r="T7694"/>
          <cell r="U7694"/>
          <cell r="V7694"/>
          <cell r="W7694"/>
          <cell r="X7694"/>
          <cell r="Y7694" t="str">
            <v xml:space="preserve"> </v>
          </cell>
        </row>
        <row r="7695">
          <cell r="C7695"/>
          <cell r="D7695"/>
          <cell r="E7695"/>
          <cell r="F7695"/>
          <cell r="G7695"/>
          <cell r="H7695"/>
          <cell r="I7695"/>
          <cell r="J7695"/>
          <cell r="K7695"/>
          <cell r="L7695"/>
          <cell r="M7695"/>
          <cell r="N7695"/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 t="str">
            <v xml:space="preserve"> </v>
          </cell>
        </row>
        <row r="7696">
          <cell r="C7696"/>
          <cell r="D7696"/>
          <cell r="E7696"/>
          <cell r="F7696"/>
          <cell r="G7696"/>
          <cell r="H7696"/>
          <cell r="I7696"/>
          <cell r="J7696"/>
          <cell r="K7696"/>
          <cell r="L7696"/>
          <cell r="M7696"/>
          <cell r="N7696"/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 t="str">
            <v xml:space="preserve"> </v>
          </cell>
        </row>
        <row r="7697">
          <cell r="C7697"/>
          <cell r="D7697"/>
          <cell r="E7697"/>
          <cell r="F7697"/>
          <cell r="G7697"/>
          <cell r="H7697"/>
          <cell r="I7697"/>
          <cell r="J7697"/>
          <cell r="K7697"/>
          <cell r="L7697"/>
          <cell r="M7697"/>
          <cell r="N7697"/>
          <cell r="O7697"/>
          <cell r="P7697"/>
          <cell r="Q7697"/>
          <cell r="R7697"/>
          <cell r="S7697"/>
          <cell r="T7697"/>
          <cell r="U7697"/>
          <cell r="V7697"/>
          <cell r="W7697"/>
          <cell r="X7697"/>
          <cell r="Y7697" t="str">
            <v xml:space="preserve"> </v>
          </cell>
        </row>
        <row r="7698">
          <cell r="C7698"/>
          <cell r="D7698"/>
          <cell r="E7698"/>
          <cell r="F7698"/>
          <cell r="G7698"/>
          <cell r="H7698"/>
          <cell r="I7698"/>
          <cell r="J7698"/>
          <cell r="K7698"/>
          <cell r="L7698"/>
          <cell r="M7698"/>
          <cell r="N7698"/>
          <cell r="O7698"/>
          <cell r="P7698"/>
          <cell r="Q7698"/>
          <cell r="R7698"/>
          <cell r="S7698"/>
          <cell r="T7698"/>
          <cell r="U7698"/>
          <cell r="V7698"/>
          <cell r="W7698"/>
          <cell r="X7698"/>
          <cell r="Y7698" t="str">
            <v xml:space="preserve"> </v>
          </cell>
        </row>
        <row r="7699">
          <cell r="C7699"/>
          <cell r="D7699"/>
          <cell r="E7699"/>
          <cell r="F7699"/>
          <cell r="G7699"/>
          <cell r="H7699"/>
          <cell r="I7699"/>
          <cell r="J7699"/>
          <cell r="K7699"/>
          <cell r="L7699"/>
          <cell r="M7699"/>
          <cell r="N7699"/>
          <cell r="O7699"/>
          <cell r="P7699"/>
          <cell r="Q7699"/>
          <cell r="R7699"/>
          <cell r="S7699"/>
          <cell r="T7699"/>
          <cell r="U7699"/>
          <cell r="V7699"/>
          <cell r="W7699"/>
          <cell r="X7699"/>
          <cell r="Y7699" t="str">
            <v xml:space="preserve"> </v>
          </cell>
        </row>
        <row r="7700">
          <cell r="C7700"/>
          <cell r="D7700"/>
          <cell r="E7700"/>
          <cell r="F7700"/>
          <cell r="G7700"/>
          <cell r="H7700"/>
          <cell r="I7700"/>
          <cell r="J7700"/>
          <cell r="K7700"/>
          <cell r="L7700"/>
          <cell r="M7700"/>
          <cell r="N7700"/>
          <cell r="O7700"/>
          <cell r="P7700"/>
          <cell r="Q7700"/>
          <cell r="R7700"/>
          <cell r="S7700"/>
          <cell r="T7700"/>
          <cell r="U7700"/>
          <cell r="V7700"/>
          <cell r="W7700"/>
          <cell r="X7700"/>
          <cell r="Y7700" t="str">
            <v xml:space="preserve"> </v>
          </cell>
        </row>
        <row r="7701">
          <cell r="C7701"/>
          <cell r="D7701"/>
          <cell r="E7701"/>
          <cell r="F7701"/>
          <cell r="G7701"/>
          <cell r="H7701"/>
          <cell r="I7701"/>
          <cell r="J7701"/>
          <cell r="K7701"/>
          <cell r="L7701"/>
          <cell r="M7701"/>
          <cell r="N7701"/>
          <cell r="O7701"/>
          <cell r="P7701"/>
          <cell r="Q7701"/>
          <cell r="R7701"/>
          <cell r="S7701"/>
          <cell r="T7701"/>
          <cell r="U7701"/>
          <cell r="V7701"/>
          <cell r="W7701"/>
          <cell r="X7701"/>
          <cell r="Y7701" t="str">
            <v xml:space="preserve"> </v>
          </cell>
        </row>
        <row r="7702">
          <cell r="C7702"/>
          <cell r="D7702"/>
          <cell r="E7702"/>
          <cell r="F7702"/>
          <cell r="G7702"/>
          <cell r="H7702"/>
          <cell r="I7702"/>
          <cell r="J7702"/>
          <cell r="K7702"/>
          <cell r="L7702"/>
          <cell r="M7702"/>
          <cell r="N7702"/>
          <cell r="O7702"/>
          <cell r="P7702"/>
          <cell r="Q7702"/>
          <cell r="R7702"/>
          <cell r="S7702"/>
          <cell r="T7702"/>
          <cell r="U7702"/>
          <cell r="V7702"/>
          <cell r="W7702"/>
          <cell r="X7702"/>
          <cell r="Y7702" t="str">
            <v xml:space="preserve"> </v>
          </cell>
        </row>
        <row r="7703">
          <cell r="C7703"/>
          <cell r="D7703"/>
          <cell r="E7703"/>
          <cell r="F7703"/>
          <cell r="G7703"/>
          <cell r="H7703"/>
          <cell r="I7703"/>
          <cell r="J7703"/>
          <cell r="K7703"/>
          <cell r="L7703"/>
          <cell r="M7703"/>
          <cell r="N7703"/>
          <cell r="O7703"/>
          <cell r="P7703"/>
          <cell r="Q7703"/>
          <cell r="R7703"/>
          <cell r="S7703"/>
          <cell r="T7703"/>
          <cell r="U7703"/>
          <cell r="V7703"/>
          <cell r="W7703"/>
          <cell r="X7703"/>
          <cell r="Y7703" t="str">
            <v xml:space="preserve"> </v>
          </cell>
        </row>
        <row r="7704">
          <cell r="C7704"/>
          <cell r="D7704"/>
          <cell r="E7704"/>
          <cell r="F7704"/>
          <cell r="G7704"/>
          <cell r="H7704"/>
          <cell r="I7704"/>
          <cell r="J7704"/>
          <cell r="K7704"/>
          <cell r="L7704"/>
          <cell r="M7704"/>
          <cell r="N7704"/>
          <cell r="O7704"/>
          <cell r="P7704"/>
          <cell r="Q7704"/>
          <cell r="R7704"/>
          <cell r="S7704"/>
          <cell r="T7704"/>
          <cell r="U7704"/>
          <cell r="V7704"/>
          <cell r="W7704"/>
          <cell r="X7704"/>
          <cell r="Y7704" t="str">
            <v xml:space="preserve"> </v>
          </cell>
        </row>
        <row r="7705">
          <cell r="C7705"/>
          <cell r="D7705"/>
          <cell r="E7705"/>
          <cell r="F7705"/>
          <cell r="G7705"/>
          <cell r="H7705"/>
          <cell r="I7705"/>
          <cell r="J7705"/>
          <cell r="K7705"/>
          <cell r="L7705"/>
          <cell r="M7705"/>
          <cell r="N7705"/>
          <cell r="O7705"/>
          <cell r="P7705"/>
          <cell r="Q7705"/>
          <cell r="R7705"/>
          <cell r="S7705"/>
          <cell r="T7705"/>
          <cell r="U7705"/>
          <cell r="V7705"/>
          <cell r="W7705"/>
          <cell r="X7705"/>
          <cell r="Y7705" t="str">
            <v xml:space="preserve"> </v>
          </cell>
        </row>
        <row r="7706">
          <cell r="C7706"/>
          <cell r="D7706"/>
          <cell r="E7706"/>
          <cell r="F7706"/>
          <cell r="G7706"/>
          <cell r="H7706"/>
          <cell r="I7706"/>
          <cell r="J7706"/>
          <cell r="K7706"/>
          <cell r="L7706"/>
          <cell r="M7706"/>
          <cell r="N7706"/>
          <cell r="O7706"/>
          <cell r="P7706"/>
          <cell r="Q7706"/>
          <cell r="R7706"/>
          <cell r="S7706"/>
          <cell r="T7706"/>
          <cell r="U7706"/>
          <cell r="V7706"/>
          <cell r="W7706"/>
          <cell r="X7706"/>
          <cell r="Y7706" t="str">
            <v xml:space="preserve"> </v>
          </cell>
        </row>
        <row r="7707">
          <cell r="C7707"/>
          <cell r="D7707"/>
          <cell r="E7707"/>
          <cell r="F7707"/>
          <cell r="G7707"/>
          <cell r="H7707"/>
          <cell r="I7707"/>
          <cell r="J7707"/>
          <cell r="K7707"/>
          <cell r="L7707"/>
          <cell r="M7707"/>
          <cell r="N7707"/>
          <cell r="O7707"/>
          <cell r="P7707"/>
          <cell r="Q7707"/>
          <cell r="R7707"/>
          <cell r="S7707"/>
          <cell r="T7707"/>
          <cell r="U7707"/>
          <cell r="V7707"/>
          <cell r="W7707"/>
          <cell r="X7707"/>
          <cell r="Y7707" t="str">
            <v xml:space="preserve"> </v>
          </cell>
        </row>
        <row r="7708">
          <cell r="C7708"/>
          <cell r="D7708"/>
          <cell r="E7708"/>
          <cell r="F7708"/>
          <cell r="G7708"/>
          <cell r="H7708"/>
          <cell r="I7708"/>
          <cell r="J7708"/>
          <cell r="K7708"/>
          <cell r="L7708"/>
          <cell r="M7708"/>
          <cell r="N7708"/>
          <cell r="O7708"/>
          <cell r="P7708"/>
          <cell r="Q7708"/>
          <cell r="R7708"/>
          <cell r="S7708"/>
          <cell r="T7708"/>
          <cell r="U7708"/>
          <cell r="V7708"/>
          <cell r="W7708"/>
          <cell r="X7708"/>
          <cell r="Y7708" t="str">
            <v xml:space="preserve"> </v>
          </cell>
        </row>
        <row r="7709">
          <cell r="C7709"/>
          <cell r="D7709"/>
          <cell r="E7709"/>
          <cell r="F7709"/>
          <cell r="G7709"/>
          <cell r="H7709"/>
          <cell r="I7709"/>
          <cell r="J7709"/>
          <cell r="K7709"/>
          <cell r="L7709"/>
          <cell r="M7709"/>
          <cell r="N7709"/>
          <cell r="O7709"/>
          <cell r="P7709"/>
          <cell r="Q7709"/>
          <cell r="R7709"/>
          <cell r="S7709"/>
          <cell r="T7709"/>
          <cell r="U7709"/>
          <cell r="V7709"/>
          <cell r="W7709"/>
          <cell r="X7709"/>
          <cell r="Y7709" t="str">
            <v xml:space="preserve"> </v>
          </cell>
        </row>
        <row r="7710">
          <cell r="C7710"/>
          <cell r="D7710"/>
          <cell r="E7710"/>
          <cell r="F7710"/>
          <cell r="G7710"/>
          <cell r="H7710"/>
          <cell r="I7710"/>
          <cell r="J7710"/>
          <cell r="K7710"/>
          <cell r="L7710"/>
          <cell r="M7710"/>
          <cell r="N7710"/>
          <cell r="O7710"/>
          <cell r="P7710"/>
          <cell r="Q7710"/>
          <cell r="R7710"/>
          <cell r="S7710"/>
          <cell r="T7710"/>
          <cell r="U7710"/>
          <cell r="V7710"/>
          <cell r="W7710"/>
          <cell r="X7710"/>
          <cell r="Y7710" t="str">
            <v xml:space="preserve"> </v>
          </cell>
        </row>
        <row r="7711">
          <cell r="C7711"/>
          <cell r="D7711"/>
          <cell r="E7711"/>
          <cell r="F7711"/>
          <cell r="G7711"/>
          <cell r="H7711"/>
          <cell r="I7711"/>
          <cell r="J7711"/>
          <cell r="K7711"/>
          <cell r="L7711"/>
          <cell r="M7711"/>
          <cell r="N7711"/>
          <cell r="O7711"/>
          <cell r="P7711"/>
          <cell r="Q7711"/>
          <cell r="R7711"/>
          <cell r="S7711"/>
          <cell r="T7711"/>
          <cell r="U7711"/>
          <cell r="V7711"/>
          <cell r="W7711"/>
          <cell r="X7711"/>
          <cell r="Y7711" t="str">
            <v xml:space="preserve"> </v>
          </cell>
        </row>
        <row r="7712">
          <cell r="C7712"/>
          <cell r="D7712"/>
          <cell r="E7712"/>
          <cell r="F7712"/>
          <cell r="G7712"/>
          <cell r="H7712"/>
          <cell r="I7712"/>
          <cell r="J7712"/>
          <cell r="K7712"/>
          <cell r="L7712"/>
          <cell r="M7712"/>
          <cell r="N7712"/>
          <cell r="O7712"/>
          <cell r="P7712"/>
          <cell r="Q7712"/>
          <cell r="R7712"/>
          <cell r="S7712"/>
          <cell r="T7712"/>
          <cell r="U7712"/>
          <cell r="V7712"/>
          <cell r="W7712"/>
          <cell r="X7712"/>
          <cell r="Y7712" t="str">
            <v xml:space="preserve"> </v>
          </cell>
        </row>
        <row r="7713">
          <cell r="C7713"/>
          <cell r="D7713"/>
          <cell r="E7713"/>
          <cell r="F7713"/>
          <cell r="G7713"/>
          <cell r="H7713"/>
          <cell r="I7713"/>
          <cell r="J7713"/>
          <cell r="K7713"/>
          <cell r="L7713"/>
          <cell r="M7713"/>
          <cell r="N7713"/>
          <cell r="O7713"/>
          <cell r="P7713"/>
          <cell r="Q7713"/>
          <cell r="R7713"/>
          <cell r="S7713"/>
          <cell r="T7713"/>
          <cell r="U7713"/>
          <cell r="V7713"/>
          <cell r="W7713"/>
          <cell r="X7713"/>
          <cell r="Y7713" t="str">
            <v xml:space="preserve"> </v>
          </cell>
        </row>
        <row r="7714">
          <cell r="C7714"/>
          <cell r="D7714"/>
          <cell r="E7714"/>
          <cell r="F7714"/>
          <cell r="G7714"/>
          <cell r="H7714"/>
          <cell r="I7714"/>
          <cell r="J7714"/>
          <cell r="K7714"/>
          <cell r="L7714"/>
          <cell r="M7714"/>
          <cell r="N7714"/>
          <cell r="O7714"/>
          <cell r="P7714"/>
          <cell r="Q7714"/>
          <cell r="R7714"/>
          <cell r="S7714"/>
          <cell r="T7714"/>
          <cell r="U7714"/>
          <cell r="V7714"/>
          <cell r="W7714"/>
          <cell r="X7714"/>
          <cell r="Y7714" t="str">
            <v xml:space="preserve"> </v>
          </cell>
        </row>
        <row r="7715">
          <cell r="C7715"/>
          <cell r="D7715"/>
          <cell r="E7715"/>
          <cell r="F7715"/>
          <cell r="G7715"/>
          <cell r="H7715"/>
          <cell r="I7715"/>
          <cell r="J7715"/>
          <cell r="K7715"/>
          <cell r="L7715"/>
          <cell r="M7715"/>
          <cell r="N7715"/>
          <cell r="O7715"/>
          <cell r="P7715"/>
          <cell r="Q7715"/>
          <cell r="R7715"/>
          <cell r="S7715"/>
          <cell r="T7715"/>
          <cell r="U7715"/>
          <cell r="V7715"/>
          <cell r="W7715"/>
          <cell r="X7715"/>
          <cell r="Y7715" t="str">
            <v xml:space="preserve"> </v>
          </cell>
        </row>
        <row r="7716">
          <cell r="C7716"/>
          <cell r="D7716"/>
          <cell r="E7716"/>
          <cell r="F7716"/>
          <cell r="G7716"/>
          <cell r="H7716"/>
          <cell r="I7716"/>
          <cell r="J7716"/>
          <cell r="K7716"/>
          <cell r="L7716"/>
          <cell r="M7716"/>
          <cell r="N7716"/>
          <cell r="O7716"/>
          <cell r="P7716"/>
          <cell r="Q7716"/>
          <cell r="R7716"/>
          <cell r="S7716"/>
          <cell r="T7716"/>
          <cell r="U7716"/>
          <cell r="V7716"/>
          <cell r="W7716"/>
          <cell r="X7716"/>
          <cell r="Y7716" t="str">
            <v xml:space="preserve"> </v>
          </cell>
        </row>
        <row r="7717">
          <cell r="C7717"/>
          <cell r="D7717"/>
          <cell r="E7717"/>
          <cell r="F7717"/>
          <cell r="G7717"/>
          <cell r="H7717"/>
          <cell r="I7717"/>
          <cell r="J7717"/>
          <cell r="K7717"/>
          <cell r="L7717"/>
          <cell r="M7717"/>
          <cell r="N7717"/>
          <cell r="O7717"/>
          <cell r="P7717"/>
          <cell r="Q7717"/>
          <cell r="R7717"/>
          <cell r="S7717"/>
          <cell r="T7717"/>
          <cell r="U7717"/>
          <cell r="V7717"/>
          <cell r="W7717"/>
          <cell r="X7717"/>
          <cell r="Y7717" t="str">
            <v xml:space="preserve"> </v>
          </cell>
        </row>
        <row r="7718">
          <cell r="C7718"/>
          <cell r="D7718"/>
          <cell r="E7718"/>
          <cell r="F7718"/>
          <cell r="G7718"/>
          <cell r="H7718"/>
          <cell r="I7718"/>
          <cell r="J7718"/>
          <cell r="K7718"/>
          <cell r="L7718"/>
          <cell r="M7718"/>
          <cell r="N7718"/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 t="str">
            <v xml:space="preserve"> </v>
          </cell>
        </row>
        <row r="7719">
          <cell r="C7719"/>
          <cell r="D7719"/>
          <cell r="E7719"/>
          <cell r="F7719"/>
          <cell r="G7719"/>
          <cell r="H7719"/>
          <cell r="I7719"/>
          <cell r="J7719"/>
          <cell r="K7719"/>
          <cell r="L7719"/>
          <cell r="M7719"/>
          <cell r="N7719"/>
          <cell r="O7719"/>
          <cell r="P7719"/>
          <cell r="Q7719"/>
          <cell r="R7719"/>
          <cell r="S7719"/>
          <cell r="T7719"/>
          <cell r="U7719"/>
          <cell r="V7719"/>
          <cell r="W7719"/>
          <cell r="X7719"/>
          <cell r="Y7719" t="str">
            <v xml:space="preserve"> </v>
          </cell>
        </row>
        <row r="7720">
          <cell r="C7720"/>
          <cell r="D7720"/>
          <cell r="E7720"/>
          <cell r="F7720"/>
          <cell r="G7720"/>
          <cell r="H7720"/>
          <cell r="I7720"/>
          <cell r="J7720"/>
          <cell r="K7720"/>
          <cell r="L7720"/>
          <cell r="M7720"/>
          <cell r="N7720"/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 t="str">
            <v xml:space="preserve"> </v>
          </cell>
        </row>
        <row r="7721">
          <cell r="C7721"/>
          <cell r="D7721"/>
          <cell r="E7721"/>
          <cell r="F7721"/>
          <cell r="G7721"/>
          <cell r="H7721"/>
          <cell r="I7721"/>
          <cell r="J7721"/>
          <cell r="K7721"/>
          <cell r="L7721"/>
          <cell r="M7721"/>
          <cell r="N7721"/>
          <cell r="O7721"/>
          <cell r="P7721"/>
          <cell r="Q7721"/>
          <cell r="R7721"/>
          <cell r="S7721"/>
          <cell r="T7721"/>
          <cell r="U7721"/>
          <cell r="V7721"/>
          <cell r="W7721"/>
          <cell r="X7721"/>
          <cell r="Y7721" t="str">
            <v xml:space="preserve"> </v>
          </cell>
        </row>
        <row r="7722">
          <cell r="C7722"/>
          <cell r="D7722"/>
          <cell r="E7722"/>
          <cell r="F7722"/>
          <cell r="G7722"/>
          <cell r="H7722"/>
          <cell r="I7722"/>
          <cell r="J7722"/>
          <cell r="K7722"/>
          <cell r="L7722"/>
          <cell r="M7722"/>
          <cell r="N7722"/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 t="str">
            <v xml:space="preserve"> </v>
          </cell>
        </row>
        <row r="7723">
          <cell r="C7723"/>
          <cell r="D7723"/>
          <cell r="E7723"/>
          <cell r="F7723"/>
          <cell r="G7723"/>
          <cell r="H7723"/>
          <cell r="I7723"/>
          <cell r="J7723"/>
          <cell r="K7723"/>
          <cell r="L7723"/>
          <cell r="M7723"/>
          <cell r="N7723"/>
          <cell r="O7723"/>
          <cell r="P7723"/>
          <cell r="Q7723"/>
          <cell r="R7723"/>
          <cell r="S7723"/>
          <cell r="T7723"/>
          <cell r="U7723"/>
          <cell r="V7723"/>
          <cell r="W7723"/>
          <cell r="X7723"/>
          <cell r="Y7723" t="str">
            <v xml:space="preserve"> </v>
          </cell>
        </row>
        <row r="7724">
          <cell r="C7724"/>
          <cell r="D7724"/>
          <cell r="E7724"/>
          <cell r="F7724"/>
          <cell r="G7724"/>
          <cell r="H7724"/>
          <cell r="I7724"/>
          <cell r="J7724"/>
          <cell r="K7724"/>
          <cell r="L7724"/>
          <cell r="M7724"/>
          <cell r="N7724"/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 t="str">
            <v xml:space="preserve"> </v>
          </cell>
        </row>
        <row r="7725">
          <cell r="C7725"/>
          <cell r="D7725"/>
          <cell r="E7725"/>
          <cell r="F7725"/>
          <cell r="G7725"/>
          <cell r="H7725"/>
          <cell r="I7725"/>
          <cell r="J7725"/>
          <cell r="K7725"/>
          <cell r="L7725"/>
          <cell r="M7725"/>
          <cell r="N7725"/>
          <cell r="O7725"/>
          <cell r="P7725"/>
          <cell r="Q7725"/>
          <cell r="R7725"/>
          <cell r="S7725"/>
          <cell r="T7725"/>
          <cell r="U7725"/>
          <cell r="V7725"/>
          <cell r="W7725"/>
          <cell r="X7725"/>
          <cell r="Y7725" t="str">
            <v xml:space="preserve"> </v>
          </cell>
        </row>
        <row r="7726">
          <cell r="C7726"/>
          <cell r="D7726"/>
          <cell r="E7726"/>
          <cell r="F7726"/>
          <cell r="G7726"/>
          <cell r="H7726"/>
          <cell r="I7726"/>
          <cell r="J7726"/>
          <cell r="K7726"/>
          <cell r="L7726"/>
          <cell r="M7726"/>
          <cell r="N7726"/>
          <cell r="O7726"/>
          <cell r="P7726"/>
          <cell r="Q7726"/>
          <cell r="R7726"/>
          <cell r="S7726"/>
          <cell r="T7726"/>
          <cell r="U7726"/>
          <cell r="V7726"/>
          <cell r="W7726"/>
          <cell r="X7726"/>
          <cell r="Y7726" t="str">
            <v xml:space="preserve"> </v>
          </cell>
        </row>
        <row r="7727">
          <cell r="C7727"/>
          <cell r="D7727"/>
          <cell r="E7727"/>
          <cell r="F7727"/>
          <cell r="G7727"/>
          <cell r="H7727"/>
          <cell r="I7727"/>
          <cell r="J7727"/>
          <cell r="K7727"/>
          <cell r="L7727"/>
          <cell r="M7727"/>
          <cell r="N7727"/>
          <cell r="O7727"/>
          <cell r="P7727"/>
          <cell r="Q7727"/>
          <cell r="R7727"/>
          <cell r="S7727"/>
          <cell r="T7727"/>
          <cell r="U7727"/>
          <cell r="V7727"/>
          <cell r="W7727"/>
          <cell r="X7727"/>
          <cell r="Y7727" t="str">
            <v xml:space="preserve"> </v>
          </cell>
        </row>
        <row r="7728">
          <cell r="C7728"/>
          <cell r="D7728"/>
          <cell r="E7728"/>
          <cell r="F7728"/>
          <cell r="G7728"/>
          <cell r="H7728"/>
          <cell r="I7728"/>
          <cell r="J7728"/>
          <cell r="K7728"/>
          <cell r="L7728"/>
          <cell r="M7728"/>
          <cell r="N7728"/>
          <cell r="O7728"/>
          <cell r="P7728"/>
          <cell r="Q7728"/>
          <cell r="R7728"/>
          <cell r="S7728"/>
          <cell r="T7728"/>
          <cell r="U7728"/>
          <cell r="V7728"/>
          <cell r="W7728"/>
          <cell r="X7728"/>
          <cell r="Y7728" t="str">
            <v xml:space="preserve"> </v>
          </cell>
        </row>
        <row r="7729">
          <cell r="C7729"/>
          <cell r="D7729"/>
          <cell r="E7729"/>
          <cell r="F7729"/>
          <cell r="G7729"/>
          <cell r="H7729"/>
          <cell r="I7729"/>
          <cell r="J7729"/>
          <cell r="K7729"/>
          <cell r="L7729"/>
          <cell r="M7729"/>
          <cell r="N7729"/>
          <cell r="O7729"/>
          <cell r="P7729"/>
          <cell r="Q7729"/>
          <cell r="R7729"/>
          <cell r="S7729"/>
          <cell r="T7729"/>
          <cell r="U7729"/>
          <cell r="V7729"/>
          <cell r="W7729"/>
          <cell r="X7729"/>
          <cell r="Y7729" t="str">
            <v xml:space="preserve"> </v>
          </cell>
        </row>
        <row r="7730">
          <cell r="C7730"/>
          <cell r="D7730"/>
          <cell r="E7730"/>
          <cell r="F7730"/>
          <cell r="G7730"/>
          <cell r="H7730"/>
          <cell r="I7730"/>
          <cell r="J7730"/>
          <cell r="K7730"/>
          <cell r="L7730"/>
          <cell r="M7730"/>
          <cell r="N7730"/>
          <cell r="O7730"/>
          <cell r="P7730"/>
          <cell r="Q7730"/>
          <cell r="R7730"/>
          <cell r="S7730"/>
          <cell r="T7730"/>
          <cell r="U7730"/>
          <cell r="V7730"/>
          <cell r="W7730"/>
          <cell r="X7730"/>
          <cell r="Y7730" t="str">
            <v xml:space="preserve"> </v>
          </cell>
        </row>
        <row r="7731">
          <cell r="C7731"/>
          <cell r="D7731"/>
          <cell r="E7731"/>
          <cell r="F7731"/>
          <cell r="G7731"/>
          <cell r="H7731"/>
          <cell r="I7731"/>
          <cell r="J7731"/>
          <cell r="K7731"/>
          <cell r="L7731"/>
          <cell r="M7731"/>
          <cell r="N7731"/>
          <cell r="O7731"/>
          <cell r="P7731"/>
          <cell r="Q7731"/>
          <cell r="R7731"/>
          <cell r="S7731"/>
          <cell r="T7731"/>
          <cell r="U7731"/>
          <cell r="V7731"/>
          <cell r="W7731"/>
          <cell r="X7731"/>
          <cell r="Y7731" t="str">
            <v xml:space="preserve"> </v>
          </cell>
        </row>
        <row r="7732">
          <cell r="C7732"/>
          <cell r="D7732"/>
          <cell r="E7732"/>
          <cell r="F7732"/>
          <cell r="G7732"/>
          <cell r="H7732"/>
          <cell r="I7732"/>
          <cell r="J7732"/>
          <cell r="K7732"/>
          <cell r="L7732"/>
          <cell r="M7732"/>
          <cell r="N7732"/>
          <cell r="O7732"/>
          <cell r="P7732"/>
          <cell r="Q7732"/>
          <cell r="R7732"/>
          <cell r="S7732"/>
          <cell r="T7732"/>
          <cell r="U7732"/>
          <cell r="V7732"/>
          <cell r="W7732"/>
          <cell r="X7732"/>
          <cell r="Y7732" t="str">
            <v xml:space="preserve"> </v>
          </cell>
        </row>
        <row r="7733">
          <cell r="C7733"/>
          <cell r="D7733"/>
          <cell r="E7733"/>
          <cell r="F7733"/>
          <cell r="G7733"/>
          <cell r="H7733"/>
          <cell r="I7733"/>
          <cell r="J7733"/>
          <cell r="K7733"/>
          <cell r="L7733"/>
          <cell r="M7733"/>
          <cell r="N7733"/>
          <cell r="O7733"/>
          <cell r="P7733"/>
          <cell r="Q7733"/>
          <cell r="R7733"/>
          <cell r="S7733"/>
          <cell r="T7733"/>
          <cell r="U7733"/>
          <cell r="V7733"/>
          <cell r="W7733"/>
          <cell r="X7733"/>
          <cell r="Y7733" t="str">
            <v xml:space="preserve"> </v>
          </cell>
        </row>
        <row r="7734">
          <cell r="C7734"/>
          <cell r="D7734"/>
          <cell r="E7734"/>
          <cell r="F7734"/>
          <cell r="G7734"/>
          <cell r="H7734"/>
          <cell r="I7734"/>
          <cell r="J7734"/>
          <cell r="K7734"/>
          <cell r="L7734"/>
          <cell r="M7734"/>
          <cell r="N7734"/>
          <cell r="O7734"/>
          <cell r="P7734"/>
          <cell r="Q7734"/>
          <cell r="R7734"/>
          <cell r="S7734"/>
          <cell r="T7734"/>
          <cell r="U7734"/>
          <cell r="V7734"/>
          <cell r="W7734"/>
          <cell r="X7734"/>
          <cell r="Y7734" t="str">
            <v xml:space="preserve"> </v>
          </cell>
        </row>
        <row r="7735">
          <cell r="C7735"/>
          <cell r="D7735"/>
          <cell r="E7735"/>
          <cell r="F7735"/>
          <cell r="G7735"/>
          <cell r="H7735"/>
          <cell r="I7735"/>
          <cell r="J7735"/>
          <cell r="K7735"/>
          <cell r="L7735"/>
          <cell r="M7735"/>
          <cell r="N7735"/>
          <cell r="O7735"/>
          <cell r="P7735"/>
          <cell r="Q7735"/>
          <cell r="R7735"/>
          <cell r="S7735"/>
          <cell r="T7735"/>
          <cell r="U7735"/>
          <cell r="V7735"/>
          <cell r="W7735"/>
          <cell r="X7735"/>
          <cell r="Y7735" t="str">
            <v xml:space="preserve"> </v>
          </cell>
        </row>
        <row r="7736">
          <cell r="C7736"/>
          <cell r="D7736"/>
          <cell r="E7736"/>
          <cell r="F7736"/>
          <cell r="G7736"/>
          <cell r="H7736"/>
          <cell r="I7736"/>
          <cell r="J7736"/>
          <cell r="K7736"/>
          <cell r="L7736"/>
          <cell r="M7736"/>
          <cell r="N7736"/>
          <cell r="O7736"/>
          <cell r="P7736"/>
          <cell r="Q7736"/>
          <cell r="R7736"/>
          <cell r="S7736"/>
          <cell r="T7736"/>
          <cell r="U7736"/>
          <cell r="V7736"/>
          <cell r="W7736"/>
          <cell r="X7736"/>
          <cell r="Y7736" t="str">
            <v xml:space="preserve"> </v>
          </cell>
        </row>
        <row r="7737">
          <cell r="C7737"/>
          <cell r="D7737"/>
          <cell r="E7737"/>
          <cell r="F7737"/>
          <cell r="G7737"/>
          <cell r="H7737"/>
          <cell r="I7737"/>
          <cell r="J7737"/>
          <cell r="K7737"/>
          <cell r="L7737"/>
          <cell r="M7737"/>
          <cell r="N7737"/>
          <cell r="O7737"/>
          <cell r="P7737"/>
          <cell r="Q7737"/>
          <cell r="R7737"/>
          <cell r="S7737"/>
          <cell r="T7737"/>
          <cell r="U7737"/>
          <cell r="V7737"/>
          <cell r="W7737"/>
          <cell r="X7737"/>
          <cell r="Y7737" t="str">
            <v xml:space="preserve"> </v>
          </cell>
        </row>
        <row r="7738">
          <cell r="C7738"/>
          <cell r="D7738"/>
          <cell r="E7738"/>
          <cell r="F7738"/>
          <cell r="G7738"/>
          <cell r="H7738"/>
          <cell r="I7738"/>
          <cell r="J7738"/>
          <cell r="K7738"/>
          <cell r="L7738"/>
          <cell r="M7738"/>
          <cell r="N7738"/>
          <cell r="O7738"/>
          <cell r="P7738"/>
          <cell r="Q7738"/>
          <cell r="R7738"/>
          <cell r="S7738"/>
          <cell r="T7738"/>
          <cell r="U7738"/>
          <cell r="V7738"/>
          <cell r="W7738"/>
          <cell r="X7738"/>
          <cell r="Y7738" t="str">
            <v xml:space="preserve"> </v>
          </cell>
        </row>
        <row r="7739">
          <cell r="C7739"/>
          <cell r="D7739"/>
          <cell r="E7739"/>
          <cell r="F7739"/>
          <cell r="G7739"/>
          <cell r="H7739"/>
          <cell r="I7739"/>
          <cell r="J7739"/>
          <cell r="K7739"/>
          <cell r="L7739"/>
          <cell r="M7739"/>
          <cell r="N7739"/>
          <cell r="O7739"/>
          <cell r="P7739"/>
          <cell r="Q7739"/>
          <cell r="R7739"/>
          <cell r="S7739"/>
          <cell r="T7739"/>
          <cell r="U7739"/>
          <cell r="V7739"/>
          <cell r="W7739"/>
          <cell r="X7739"/>
          <cell r="Y7739" t="str">
            <v xml:space="preserve"> </v>
          </cell>
        </row>
        <row r="7740">
          <cell r="C7740"/>
          <cell r="D7740"/>
          <cell r="E7740"/>
          <cell r="F7740"/>
          <cell r="G7740"/>
          <cell r="H7740"/>
          <cell r="I7740"/>
          <cell r="J7740"/>
          <cell r="K7740"/>
          <cell r="L7740"/>
          <cell r="M7740"/>
          <cell r="N7740"/>
          <cell r="O7740"/>
          <cell r="P7740"/>
          <cell r="Q7740"/>
          <cell r="R7740"/>
          <cell r="S7740"/>
          <cell r="T7740"/>
          <cell r="U7740"/>
          <cell r="V7740"/>
          <cell r="W7740"/>
          <cell r="X7740"/>
          <cell r="Y7740" t="str">
            <v xml:space="preserve"> </v>
          </cell>
        </row>
        <row r="7741">
          <cell r="C7741"/>
          <cell r="D7741"/>
          <cell r="E7741"/>
          <cell r="F7741"/>
          <cell r="G7741"/>
          <cell r="H7741"/>
          <cell r="I7741"/>
          <cell r="J7741"/>
          <cell r="K7741"/>
          <cell r="L7741"/>
          <cell r="M7741"/>
          <cell r="N7741"/>
          <cell r="O7741"/>
          <cell r="P7741"/>
          <cell r="Q7741"/>
          <cell r="R7741"/>
          <cell r="S7741"/>
          <cell r="T7741"/>
          <cell r="U7741"/>
          <cell r="V7741"/>
          <cell r="W7741"/>
          <cell r="X7741"/>
          <cell r="Y7741" t="str">
            <v xml:space="preserve"> </v>
          </cell>
        </row>
        <row r="7742">
          <cell r="C7742"/>
          <cell r="D7742"/>
          <cell r="E7742"/>
          <cell r="F7742"/>
          <cell r="G7742"/>
          <cell r="H7742"/>
          <cell r="I7742"/>
          <cell r="J7742"/>
          <cell r="K7742"/>
          <cell r="L7742"/>
          <cell r="M7742"/>
          <cell r="N7742"/>
          <cell r="O7742"/>
          <cell r="P7742"/>
          <cell r="Q7742"/>
          <cell r="R7742"/>
          <cell r="S7742"/>
          <cell r="T7742"/>
          <cell r="U7742"/>
          <cell r="V7742"/>
          <cell r="W7742"/>
          <cell r="X7742"/>
          <cell r="Y7742" t="str">
            <v xml:space="preserve"> </v>
          </cell>
        </row>
        <row r="7743">
          <cell r="C7743"/>
          <cell r="D7743"/>
          <cell r="E7743"/>
          <cell r="F7743"/>
          <cell r="G7743"/>
          <cell r="H7743"/>
          <cell r="I7743"/>
          <cell r="J7743"/>
          <cell r="K7743"/>
          <cell r="L7743"/>
          <cell r="M7743"/>
          <cell r="N7743"/>
          <cell r="O7743"/>
          <cell r="P7743"/>
          <cell r="Q7743"/>
          <cell r="R7743"/>
          <cell r="S7743"/>
          <cell r="T7743"/>
          <cell r="U7743"/>
          <cell r="V7743"/>
          <cell r="W7743"/>
          <cell r="X7743"/>
          <cell r="Y7743" t="str">
            <v xml:space="preserve"> </v>
          </cell>
        </row>
        <row r="7744">
          <cell r="C7744"/>
          <cell r="D7744"/>
          <cell r="E7744"/>
          <cell r="F7744"/>
          <cell r="G7744"/>
          <cell r="H7744"/>
          <cell r="I7744"/>
          <cell r="J7744"/>
          <cell r="K7744"/>
          <cell r="L7744"/>
          <cell r="M7744"/>
          <cell r="N7744"/>
          <cell r="O7744"/>
          <cell r="P7744"/>
          <cell r="Q7744"/>
          <cell r="R7744"/>
          <cell r="S7744"/>
          <cell r="T7744"/>
          <cell r="U7744"/>
          <cell r="V7744"/>
          <cell r="W7744"/>
          <cell r="X7744"/>
          <cell r="Y7744" t="str">
            <v xml:space="preserve"> </v>
          </cell>
        </row>
        <row r="7745">
          <cell r="C7745"/>
          <cell r="D7745"/>
          <cell r="E7745"/>
          <cell r="F7745"/>
          <cell r="G7745"/>
          <cell r="H7745"/>
          <cell r="I7745"/>
          <cell r="J7745"/>
          <cell r="K7745"/>
          <cell r="L7745"/>
          <cell r="M7745"/>
          <cell r="N7745"/>
          <cell r="O7745"/>
          <cell r="P7745"/>
          <cell r="Q7745"/>
          <cell r="R7745"/>
          <cell r="S7745"/>
          <cell r="T7745"/>
          <cell r="U7745"/>
          <cell r="V7745"/>
          <cell r="W7745"/>
          <cell r="X7745"/>
          <cell r="Y7745" t="str">
            <v xml:space="preserve"> </v>
          </cell>
        </row>
        <row r="7746">
          <cell r="C7746"/>
          <cell r="D7746"/>
          <cell r="E7746"/>
          <cell r="F7746"/>
          <cell r="G7746"/>
          <cell r="H7746"/>
          <cell r="I7746"/>
          <cell r="J7746"/>
          <cell r="K7746"/>
          <cell r="L7746"/>
          <cell r="M7746"/>
          <cell r="N7746"/>
          <cell r="O7746"/>
          <cell r="P7746"/>
          <cell r="Q7746"/>
          <cell r="R7746"/>
          <cell r="S7746"/>
          <cell r="T7746"/>
          <cell r="U7746"/>
          <cell r="V7746"/>
          <cell r="W7746"/>
          <cell r="X7746"/>
          <cell r="Y7746" t="str">
            <v xml:space="preserve"> </v>
          </cell>
        </row>
        <row r="7747">
          <cell r="C7747"/>
          <cell r="D7747"/>
          <cell r="E7747"/>
          <cell r="F7747"/>
          <cell r="G7747"/>
          <cell r="H7747"/>
          <cell r="I7747"/>
          <cell r="J7747"/>
          <cell r="K7747"/>
          <cell r="L7747"/>
          <cell r="M7747"/>
          <cell r="N7747"/>
          <cell r="O7747"/>
          <cell r="P7747"/>
          <cell r="Q7747"/>
          <cell r="R7747"/>
          <cell r="S7747"/>
          <cell r="T7747"/>
          <cell r="U7747"/>
          <cell r="V7747"/>
          <cell r="W7747"/>
          <cell r="X7747"/>
          <cell r="Y7747" t="str">
            <v xml:space="preserve"> </v>
          </cell>
        </row>
        <row r="7748">
          <cell r="C7748"/>
          <cell r="D7748"/>
          <cell r="E7748"/>
          <cell r="F7748"/>
          <cell r="G7748"/>
          <cell r="H7748"/>
          <cell r="I7748"/>
          <cell r="J7748"/>
          <cell r="K7748"/>
          <cell r="L7748"/>
          <cell r="M7748"/>
          <cell r="N7748"/>
          <cell r="O7748"/>
          <cell r="P7748"/>
          <cell r="Q7748"/>
          <cell r="R7748"/>
          <cell r="S7748"/>
          <cell r="T7748"/>
          <cell r="U7748"/>
          <cell r="V7748"/>
          <cell r="W7748"/>
          <cell r="X7748"/>
          <cell r="Y7748" t="str">
            <v xml:space="preserve"> </v>
          </cell>
        </row>
        <row r="7749">
          <cell r="C7749"/>
          <cell r="D7749"/>
          <cell r="E7749"/>
          <cell r="F7749"/>
          <cell r="G7749"/>
          <cell r="H7749"/>
          <cell r="I7749"/>
          <cell r="J7749"/>
          <cell r="K7749"/>
          <cell r="L7749"/>
          <cell r="M7749"/>
          <cell r="N7749"/>
          <cell r="O7749"/>
          <cell r="P7749"/>
          <cell r="Q7749"/>
          <cell r="R7749"/>
          <cell r="S7749"/>
          <cell r="T7749"/>
          <cell r="U7749"/>
          <cell r="V7749"/>
          <cell r="W7749"/>
          <cell r="X7749"/>
          <cell r="Y7749" t="str">
            <v xml:space="preserve"> </v>
          </cell>
        </row>
        <row r="7750">
          <cell r="C7750"/>
          <cell r="D7750"/>
          <cell r="E7750"/>
          <cell r="F7750"/>
          <cell r="G7750"/>
          <cell r="H7750"/>
          <cell r="I7750"/>
          <cell r="J7750"/>
          <cell r="K7750"/>
          <cell r="L7750"/>
          <cell r="M7750"/>
          <cell r="N7750"/>
          <cell r="O7750"/>
          <cell r="P7750"/>
          <cell r="Q7750"/>
          <cell r="R7750"/>
          <cell r="S7750"/>
          <cell r="T7750"/>
          <cell r="U7750"/>
          <cell r="V7750"/>
          <cell r="W7750"/>
          <cell r="X7750"/>
          <cell r="Y7750" t="str">
            <v xml:space="preserve"> </v>
          </cell>
        </row>
        <row r="7751">
          <cell r="C7751"/>
          <cell r="D7751"/>
          <cell r="E7751"/>
          <cell r="F7751"/>
          <cell r="G7751"/>
          <cell r="H7751"/>
          <cell r="I7751"/>
          <cell r="J7751"/>
          <cell r="K7751"/>
          <cell r="L7751"/>
          <cell r="M7751"/>
          <cell r="N7751"/>
          <cell r="O7751"/>
          <cell r="P7751"/>
          <cell r="Q7751"/>
          <cell r="R7751"/>
          <cell r="S7751"/>
          <cell r="T7751"/>
          <cell r="U7751"/>
          <cell r="V7751"/>
          <cell r="W7751"/>
          <cell r="X7751"/>
          <cell r="Y7751" t="str">
            <v xml:space="preserve"> </v>
          </cell>
        </row>
        <row r="7752">
          <cell r="C7752"/>
          <cell r="D7752"/>
          <cell r="E7752"/>
          <cell r="F7752"/>
          <cell r="G7752"/>
          <cell r="H7752"/>
          <cell r="I7752"/>
          <cell r="J7752"/>
          <cell r="K7752"/>
          <cell r="L7752"/>
          <cell r="M7752"/>
          <cell r="N7752"/>
          <cell r="O7752"/>
          <cell r="P7752"/>
          <cell r="Q7752"/>
          <cell r="R7752"/>
          <cell r="S7752"/>
          <cell r="T7752"/>
          <cell r="U7752"/>
          <cell r="V7752"/>
          <cell r="W7752"/>
          <cell r="X7752"/>
          <cell r="Y7752" t="str">
            <v xml:space="preserve"> </v>
          </cell>
        </row>
        <row r="7753">
          <cell r="C7753"/>
          <cell r="D7753"/>
          <cell r="E7753"/>
          <cell r="F7753"/>
          <cell r="G7753"/>
          <cell r="H7753"/>
          <cell r="I7753"/>
          <cell r="J7753"/>
          <cell r="K7753"/>
          <cell r="L7753"/>
          <cell r="M7753"/>
          <cell r="N7753"/>
          <cell r="O7753"/>
          <cell r="P7753"/>
          <cell r="Q7753"/>
          <cell r="R7753"/>
          <cell r="S7753"/>
          <cell r="T7753"/>
          <cell r="U7753"/>
          <cell r="V7753"/>
          <cell r="W7753"/>
          <cell r="X7753"/>
          <cell r="Y7753" t="str">
            <v xml:space="preserve"> </v>
          </cell>
        </row>
        <row r="7754">
          <cell r="C7754"/>
          <cell r="D7754"/>
          <cell r="E7754"/>
          <cell r="F7754"/>
          <cell r="G7754"/>
          <cell r="H7754"/>
          <cell r="I7754"/>
          <cell r="J7754"/>
          <cell r="K7754"/>
          <cell r="L7754"/>
          <cell r="M7754"/>
          <cell r="N7754"/>
          <cell r="O7754"/>
          <cell r="P7754"/>
          <cell r="Q7754"/>
          <cell r="R7754"/>
          <cell r="S7754"/>
          <cell r="T7754"/>
          <cell r="U7754"/>
          <cell r="V7754"/>
          <cell r="W7754"/>
          <cell r="X7754"/>
          <cell r="Y7754" t="str">
            <v xml:space="preserve"> </v>
          </cell>
        </row>
        <row r="7755">
          <cell r="C7755"/>
          <cell r="D7755"/>
          <cell r="E7755"/>
          <cell r="F7755"/>
          <cell r="G7755"/>
          <cell r="H7755"/>
          <cell r="I7755"/>
          <cell r="J7755"/>
          <cell r="K7755"/>
          <cell r="L7755"/>
          <cell r="M7755"/>
          <cell r="N7755"/>
          <cell r="O7755"/>
          <cell r="P7755"/>
          <cell r="Q7755"/>
          <cell r="R7755"/>
          <cell r="S7755"/>
          <cell r="T7755"/>
          <cell r="U7755"/>
          <cell r="V7755"/>
          <cell r="W7755"/>
          <cell r="X7755"/>
          <cell r="Y7755" t="str">
            <v xml:space="preserve"> </v>
          </cell>
        </row>
        <row r="7756">
          <cell r="C7756"/>
          <cell r="D7756"/>
          <cell r="E7756"/>
          <cell r="F7756"/>
          <cell r="G7756"/>
          <cell r="H7756"/>
          <cell r="I7756"/>
          <cell r="J7756"/>
          <cell r="K7756"/>
          <cell r="L7756"/>
          <cell r="M7756"/>
          <cell r="N7756"/>
          <cell r="O7756"/>
          <cell r="P7756"/>
          <cell r="Q7756"/>
          <cell r="R7756"/>
          <cell r="S7756"/>
          <cell r="T7756"/>
          <cell r="U7756"/>
          <cell r="V7756"/>
          <cell r="W7756"/>
          <cell r="X7756"/>
          <cell r="Y7756" t="str">
            <v xml:space="preserve"> </v>
          </cell>
        </row>
        <row r="7757">
          <cell r="C7757"/>
          <cell r="D7757"/>
          <cell r="E7757"/>
          <cell r="F7757"/>
          <cell r="G7757"/>
          <cell r="H7757"/>
          <cell r="I7757"/>
          <cell r="J7757"/>
          <cell r="K7757"/>
          <cell r="L7757"/>
          <cell r="M7757"/>
          <cell r="N7757"/>
          <cell r="O7757"/>
          <cell r="P7757"/>
          <cell r="Q7757"/>
          <cell r="R7757"/>
          <cell r="S7757"/>
          <cell r="T7757"/>
          <cell r="U7757"/>
          <cell r="V7757"/>
          <cell r="W7757"/>
          <cell r="X7757"/>
          <cell r="Y7757" t="str">
            <v xml:space="preserve"> </v>
          </cell>
        </row>
        <row r="7758">
          <cell r="C7758"/>
          <cell r="D7758"/>
          <cell r="E7758"/>
          <cell r="F7758"/>
          <cell r="G7758"/>
          <cell r="H7758"/>
          <cell r="I7758"/>
          <cell r="J7758"/>
          <cell r="K7758"/>
          <cell r="L7758"/>
          <cell r="M7758"/>
          <cell r="N7758"/>
          <cell r="O7758"/>
          <cell r="P7758"/>
          <cell r="Q7758"/>
          <cell r="R7758"/>
          <cell r="S7758"/>
          <cell r="T7758"/>
          <cell r="U7758"/>
          <cell r="V7758"/>
          <cell r="W7758"/>
          <cell r="X7758"/>
          <cell r="Y7758" t="str">
            <v xml:space="preserve"> </v>
          </cell>
        </row>
        <row r="7759">
          <cell r="C7759"/>
          <cell r="D7759"/>
          <cell r="E7759"/>
          <cell r="F7759"/>
          <cell r="G7759"/>
          <cell r="H7759"/>
          <cell r="I7759"/>
          <cell r="J7759"/>
          <cell r="K7759"/>
          <cell r="L7759"/>
          <cell r="M7759"/>
          <cell r="N7759"/>
          <cell r="O7759"/>
          <cell r="P7759"/>
          <cell r="Q7759"/>
          <cell r="R7759"/>
          <cell r="S7759"/>
          <cell r="T7759"/>
          <cell r="U7759"/>
          <cell r="V7759"/>
          <cell r="W7759"/>
          <cell r="X7759"/>
          <cell r="Y7759" t="str">
            <v xml:space="preserve"> </v>
          </cell>
        </row>
        <row r="7760">
          <cell r="C7760"/>
          <cell r="D7760"/>
          <cell r="E7760"/>
          <cell r="F7760"/>
          <cell r="G7760"/>
          <cell r="H7760"/>
          <cell r="I7760"/>
          <cell r="J7760"/>
          <cell r="K7760"/>
          <cell r="L7760"/>
          <cell r="M7760"/>
          <cell r="N7760"/>
          <cell r="O7760"/>
          <cell r="P7760"/>
          <cell r="Q7760"/>
          <cell r="R7760"/>
          <cell r="S7760"/>
          <cell r="T7760"/>
          <cell r="U7760"/>
          <cell r="V7760"/>
          <cell r="W7760"/>
          <cell r="X7760"/>
          <cell r="Y7760" t="str">
            <v xml:space="preserve"> </v>
          </cell>
        </row>
        <row r="7761">
          <cell r="C7761"/>
          <cell r="D7761"/>
          <cell r="E7761"/>
          <cell r="F7761"/>
          <cell r="G7761"/>
          <cell r="H7761"/>
          <cell r="I7761"/>
          <cell r="J7761"/>
          <cell r="K7761"/>
          <cell r="L7761"/>
          <cell r="M7761"/>
          <cell r="N7761"/>
          <cell r="O7761"/>
          <cell r="P7761"/>
          <cell r="Q7761"/>
          <cell r="R7761"/>
          <cell r="S7761"/>
          <cell r="T7761"/>
          <cell r="U7761"/>
          <cell r="V7761"/>
          <cell r="W7761"/>
          <cell r="X7761"/>
          <cell r="Y7761" t="str">
            <v xml:space="preserve"> </v>
          </cell>
        </row>
        <row r="7762">
          <cell r="C7762"/>
          <cell r="D7762"/>
          <cell r="E7762"/>
          <cell r="F7762"/>
          <cell r="G7762"/>
          <cell r="H7762"/>
          <cell r="I7762"/>
          <cell r="J7762"/>
          <cell r="K7762"/>
          <cell r="L7762"/>
          <cell r="M7762"/>
          <cell r="N7762"/>
          <cell r="O7762"/>
          <cell r="P7762"/>
          <cell r="Q7762"/>
          <cell r="R7762"/>
          <cell r="S7762"/>
          <cell r="T7762"/>
          <cell r="U7762"/>
          <cell r="V7762"/>
          <cell r="W7762"/>
          <cell r="X7762"/>
          <cell r="Y7762" t="str">
            <v xml:space="preserve"> </v>
          </cell>
        </row>
        <row r="7763">
          <cell r="C7763"/>
          <cell r="D7763"/>
          <cell r="E7763"/>
          <cell r="F7763"/>
          <cell r="G7763"/>
          <cell r="H7763"/>
          <cell r="I7763"/>
          <cell r="J7763"/>
          <cell r="K7763"/>
          <cell r="L7763"/>
          <cell r="M7763"/>
          <cell r="N7763"/>
          <cell r="O7763"/>
          <cell r="P7763"/>
          <cell r="Q7763"/>
          <cell r="R7763"/>
          <cell r="S7763"/>
          <cell r="T7763"/>
          <cell r="U7763"/>
          <cell r="V7763"/>
          <cell r="W7763"/>
          <cell r="X7763"/>
          <cell r="Y7763" t="str">
            <v xml:space="preserve"> </v>
          </cell>
        </row>
        <row r="7764">
          <cell r="C7764"/>
          <cell r="D7764"/>
          <cell r="E7764"/>
          <cell r="F7764"/>
          <cell r="G7764"/>
          <cell r="H7764"/>
          <cell r="I7764"/>
          <cell r="J7764"/>
          <cell r="K7764"/>
          <cell r="L7764"/>
          <cell r="M7764"/>
          <cell r="N7764"/>
          <cell r="O7764"/>
          <cell r="P7764"/>
          <cell r="Q7764"/>
          <cell r="R7764"/>
          <cell r="S7764"/>
          <cell r="T7764"/>
          <cell r="U7764"/>
          <cell r="V7764"/>
          <cell r="W7764"/>
          <cell r="X7764"/>
          <cell r="Y7764" t="str">
            <v xml:space="preserve"> </v>
          </cell>
        </row>
        <row r="7765">
          <cell r="C7765"/>
          <cell r="D7765"/>
          <cell r="E7765"/>
          <cell r="F7765"/>
          <cell r="G7765"/>
          <cell r="H7765"/>
          <cell r="I7765"/>
          <cell r="J7765"/>
          <cell r="K7765"/>
          <cell r="L7765"/>
          <cell r="M7765"/>
          <cell r="N7765"/>
          <cell r="O7765"/>
          <cell r="P7765"/>
          <cell r="Q7765"/>
          <cell r="R7765"/>
          <cell r="S7765"/>
          <cell r="T7765"/>
          <cell r="U7765"/>
          <cell r="V7765"/>
          <cell r="W7765"/>
          <cell r="X7765"/>
          <cell r="Y7765" t="str">
            <v xml:space="preserve"> </v>
          </cell>
        </row>
        <row r="7766">
          <cell r="C7766"/>
          <cell r="D7766"/>
          <cell r="E7766"/>
          <cell r="F7766"/>
          <cell r="G7766"/>
          <cell r="H7766"/>
          <cell r="I7766"/>
          <cell r="J7766"/>
          <cell r="K7766"/>
          <cell r="L7766"/>
          <cell r="M7766"/>
          <cell r="N7766"/>
          <cell r="O7766"/>
          <cell r="P7766"/>
          <cell r="Q7766"/>
          <cell r="R7766"/>
          <cell r="S7766"/>
          <cell r="T7766"/>
          <cell r="U7766"/>
          <cell r="V7766"/>
          <cell r="W7766"/>
          <cell r="X7766"/>
          <cell r="Y7766" t="str">
            <v xml:space="preserve"> </v>
          </cell>
        </row>
        <row r="7767">
          <cell r="C7767"/>
          <cell r="D7767"/>
          <cell r="E7767"/>
          <cell r="F7767"/>
          <cell r="G7767"/>
          <cell r="H7767"/>
          <cell r="I7767"/>
          <cell r="J7767"/>
          <cell r="K7767"/>
          <cell r="L7767"/>
          <cell r="M7767"/>
          <cell r="N7767"/>
          <cell r="O7767"/>
          <cell r="P7767"/>
          <cell r="Q7767"/>
          <cell r="R7767"/>
          <cell r="S7767"/>
          <cell r="T7767"/>
          <cell r="U7767"/>
          <cell r="V7767"/>
          <cell r="W7767"/>
          <cell r="X7767"/>
          <cell r="Y7767" t="str">
            <v xml:space="preserve"> </v>
          </cell>
        </row>
        <row r="7768">
          <cell r="C7768"/>
          <cell r="D7768"/>
          <cell r="E7768"/>
          <cell r="F7768"/>
          <cell r="G7768"/>
          <cell r="H7768"/>
          <cell r="I7768"/>
          <cell r="J7768"/>
          <cell r="K7768"/>
          <cell r="L7768"/>
          <cell r="M7768"/>
          <cell r="N7768"/>
          <cell r="O7768"/>
          <cell r="P7768"/>
          <cell r="Q7768"/>
          <cell r="R7768"/>
          <cell r="S7768"/>
          <cell r="T7768"/>
          <cell r="U7768"/>
          <cell r="V7768"/>
          <cell r="W7768"/>
          <cell r="X7768"/>
          <cell r="Y7768" t="str">
            <v xml:space="preserve"> </v>
          </cell>
        </row>
        <row r="7769">
          <cell r="C7769"/>
          <cell r="D7769"/>
          <cell r="E7769"/>
          <cell r="F7769"/>
          <cell r="G7769"/>
          <cell r="H7769"/>
          <cell r="I7769"/>
          <cell r="J7769"/>
          <cell r="K7769"/>
          <cell r="L7769"/>
          <cell r="M7769"/>
          <cell r="N7769"/>
          <cell r="O7769"/>
          <cell r="P7769"/>
          <cell r="Q7769"/>
          <cell r="R7769"/>
          <cell r="S7769"/>
          <cell r="T7769"/>
          <cell r="U7769"/>
          <cell r="V7769"/>
          <cell r="W7769"/>
          <cell r="X7769"/>
          <cell r="Y7769" t="str">
            <v xml:space="preserve"> </v>
          </cell>
        </row>
        <row r="7770">
          <cell r="C7770"/>
          <cell r="D7770"/>
          <cell r="E7770"/>
          <cell r="F7770"/>
          <cell r="G7770"/>
          <cell r="H7770"/>
          <cell r="I7770"/>
          <cell r="J7770"/>
          <cell r="K7770"/>
          <cell r="L7770"/>
          <cell r="M7770"/>
          <cell r="N7770"/>
          <cell r="O7770"/>
          <cell r="P7770"/>
          <cell r="Q7770"/>
          <cell r="R7770"/>
          <cell r="S7770"/>
          <cell r="T7770"/>
          <cell r="U7770"/>
          <cell r="V7770"/>
          <cell r="W7770"/>
          <cell r="X7770"/>
          <cell r="Y7770" t="str">
            <v xml:space="preserve"> </v>
          </cell>
        </row>
        <row r="7771">
          <cell r="C7771"/>
          <cell r="D7771"/>
          <cell r="E7771"/>
          <cell r="F7771"/>
          <cell r="G7771"/>
          <cell r="H7771"/>
          <cell r="I7771"/>
          <cell r="J7771"/>
          <cell r="K7771"/>
          <cell r="L7771"/>
          <cell r="M7771"/>
          <cell r="N7771"/>
          <cell r="O7771"/>
          <cell r="P7771"/>
          <cell r="Q7771"/>
          <cell r="R7771"/>
          <cell r="S7771"/>
          <cell r="T7771"/>
          <cell r="U7771"/>
          <cell r="V7771"/>
          <cell r="W7771"/>
          <cell r="X7771"/>
          <cell r="Y7771" t="str">
            <v xml:space="preserve"> </v>
          </cell>
        </row>
        <row r="7772">
          <cell r="C7772"/>
          <cell r="D7772"/>
          <cell r="E7772"/>
          <cell r="F7772"/>
          <cell r="G7772"/>
          <cell r="H7772"/>
          <cell r="I7772"/>
          <cell r="J7772"/>
          <cell r="K7772"/>
          <cell r="L7772"/>
          <cell r="M7772"/>
          <cell r="N7772"/>
          <cell r="O7772"/>
          <cell r="P7772"/>
          <cell r="Q7772"/>
          <cell r="R7772"/>
          <cell r="S7772"/>
          <cell r="T7772"/>
          <cell r="U7772"/>
          <cell r="V7772"/>
          <cell r="W7772"/>
          <cell r="X7772"/>
          <cell r="Y7772" t="str">
            <v xml:space="preserve"> </v>
          </cell>
        </row>
        <row r="7773">
          <cell r="C7773"/>
          <cell r="D7773"/>
          <cell r="E7773"/>
          <cell r="F7773"/>
          <cell r="G7773"/>
          <cell r="H7773"/>
          <cell r="I7773"/>
          <cell r="J7773"/>
          <cell r="K7773"/>
          <cell r="L7773"/>
          <cell r="M7773"/>
          <cell r="N7773"/>
          <cell r="O7773"/>
          <cell r="P7773"/>
          <cell r="Q7773"/>
          <cell r="R7773"/>
          <cell r="S7773"/>
          <cell r="T7773"/>
          <cell r="U7773"/>
          <cell r="V7773"/>
          <cell r="W7773"/>
          <cell r="X7773"/>
          <cell r="Y7773" t="str">
            <v xml:space="preserve"> </v>
          </cell>
        </row>
        <row r="7774">
          <cell r="C7774"/>
          <cell r="D7774"/>
          <cell r="E7774"/>
          <cell r="F7774"/>
          <cell r="G7774"/>
          <cell r="H7774"/>
          <cell r="I7774"/>
          <cell r="J7774"/>
          <cell r="K7774"/>
          <cell r="L7774"/>
          <cell r="M7774"/>
          <cell r="N7774"/>
          <cell r="O7774"/>
          <cell r="P7774"/>
          <cell r="Q7774"/>
          <cell r="R7774"/>
          <cell r="S7774"/>
          <cell r="T7774"/>
          <cell r="U7774"/>
          <cell r="V7774"/>
          <cell r="W7774"/>
          <cell r="X7774"/>
          <cell r="Y7774" t="str">
            <v xml:space="preserve"> </v>
          </cell>
        </row>
        <row r="7775">
          <cell r="C7775"/>
          <cell r="D7775"/>
          <cell r="E7775"/>
          <cell r="F7775"/>
          <cell r="G7775"/>
          <cell r="H7775"/>
          <cell r="I7775"/>
          <cell r="J7775"/>
          <cell r="K7775"/>
          <cell r="L7775"/>
          <cell r="M7775"/>
          <cell r="N7775"/>
          <cell r="O7775"/>
          <cell r="P7775"/>
          <cell r="Q7775"/>
          <cell r="R7775"/>
          <cell r="S7775"/>
          <cell r="T7775"/>
          <cell r="U7775"/>
          <cell r="V7775"/>
          <cell r="W7775"/>
          <cell r="X7775"/>
          <cell r="Y7775" t="str">
            <v xml:space="preserve"> </v>
          </cell>
        </row>
        <row r="7776">
          <cell r="C7776"/>
          <cell r="D7776"/>
          <cell r="E7776"/>
          <cell r="F7776"/>
          <cell r="G7776"/>
          <cell r="H7776"/>
          <cell r="I7776"/>
          <cell r="J7776"/>
          <cell r="K7776"/>
          <cell r="L7776"/>
          <cell r="M7776"/>
          <cell r="N7776"/>
          <cell r="O7776"/>
          <cell r="P7776"/>
          <cell r="Q7776"/>
          <cell r="R7776"/>
          <cell r="S7776"/>
          <cell r="T7776"/>
          <cell r="U7776"/>
          <cell r="V7776"/>
          <cell r="W7776"/>
          <cell r="X7776"/>
          <cell r="Y7776" t="str">
            <v xml:space="preserve"> </v>
          </cell>
        </row>
        <row r="7777">
          <cell r="C7777"/>
          <cell r="D7777"/>
          <cell r="E7777"/>
          <cell r="F7777"/>
          <cell r="G7777"/>
          <cell r="H7777"/>
          <cell r="I7777"/>
          <cell r="J7777"/>
          <cell r="K7777"/>
          <cell r="L7777"/>
          <cell r="M7777"/>
          <cell r="N7777"/>
          <cell r="O7777"/>
          <cell r="P7777"/>
          <cell r="Q7777"/>
          <cell r="R7777"/>
          <cell r="S7777"/>
          <cell r="T7777"/>
          <cell r="U7777"/>
          <cell r="V7777"/>
          <cell r="W7777"/>
          <cell r="X7777"/>
          <cell r="Y7777" t="str">
            <v xml:space="preserve"> </v>
          </cell>
        </row>
        <row r="7778">
          <cell r="C7778"/>
          <cell r="D7778"/>
          <cell r="E7778"/>
          <cell r="F7778"/>
          <cell r="G7778"/>
          <cell r="H7778"/>
          <cell r="I7778"/>
          <cell r="J7778"/>
          <cell r="K7778"/>
          <cell r="L7778"/>
          <cell r="M7778"/>
          <cell r="N7778"/>
          <cell r="O7778"/>
          <cell r="P7778"/>
          <cell r="Q7778"/>
          <cell r="R7778"/>
          <cell r="S7778"/>
          <cell r="T7778"/>
          <cell r="U7778"/>
          <cell r="V7778"/>
          <cell r="W7778"/>
          <cell r="X7778"/>
          <cell r="Y7778" t="str">
            <v xml:space="preserve"> </v>
          </cell>
        </row>
        <row r="7779">
          <cell r="C7779"/>
          <cell r="D7779"/>
          <cell r="E7779"/>
          <cell r="F7779"/>
          <cell r="G7779"/>
          <cell r="H7779"/>
          <cell r="I7779"/>
          <cell r="J7779"/>
          <cell r="K7779"/>
          <cell r="L7779"/>
          <cell r="M7779"/>
          <cell r="N7779"/>
          <cell r="O7779"/>
          <cell r="P7779"/>
          <cell r="Q7779"/>
          <cell r="R7779"/>
          <cell r="S7779"/>
          <cell r="T7779"/>
          <cell r="U7779"/>
          <cell r="V7779"/>
          <cell r="W7779"/>
          <cell r="X7779"/>
          <cell r="Y7779" t="str">
            <v xml:space="preserve"> </v>
          </cell>
        </row>
        <row r="7780">
          <cell r="C7780"/>
          <cell r="D7780"/>
          <cell r="E7780"/>
          <cell r="F7780"/>
          <cell r="G7780"/>
          <cell r="H7780"/>
          <cell r="I7780"/>
          <cell r="J7780"/>
          <cell r="K7780"/>
          <cell r="L7780"/>
          <cell r="M7780"/>
          <cell r="N7780"/>
          <cell r="O7780"/>
          <cell r="P7780"/>
          <cell r="Q7780"/>
          <cell r="R7780"/>
          <cell r="S7780"/>
          <cell r="T7780"/>
          <cell r="U7780"/>
          <cell r="V7780"/>
          <cell r="W7780"/>
          <cell r="X7780"/>
          <cell r="Y7780" t="str">
            <v xml:space="preserve"> </v>
          </cell>
        </row>
        <row r="7781">
          <cell r="C7781"/>
          <cell r="D7781"/>
          <cell r="E7781"/>
          <cell r="F7781"/>
          <cell r="G7781"/>
          <cell r="H7781"/>
          <cell r="I7781"/>
          <cell r="J7781"/>
          <cell r="K7781"/>
          <cell r="L7781"/>
          <cell r="M7781"/>
          <cell r="N7781"/>
          <cell r="O7781"/>
          <cell r="P7781"/>
          <cell r="Q7781"/>
          <cell r="R7781"/>
          <cell r="S7781"/>
          <cell r="T7781"/>
          <cell r="U7781"/>
          <cell r="V7781"/>
          <cell r="W7781"/>
          <cell r="X7781"/>
          <cell r="Y7781" t="str">
            <v xml:space="preserve"> </v>
          </cell>
        </row>
        <row r="7782">
          <cell r="C7782"/>
          <cell r="D7782"/>
          <cell r="E7782"/>
          <cell r="F7782"/>
          <cell r="G7782"/>
          <cell r="H7782"/>
          <cell r="I7782"/>
          <cell r="J7782"/>
          <cell r="K7782"/>
          <cell r="L7782"/>
          <cell r="M7782"/>
          <cell r="N7782"/>
          <cell r="O7782"/>
          <cell r="P7782"/>
          <cell r="Q7782"/>
          <cell r="R7782"/>
          <cell r="S7782"/>
          <cell r="T7782"/>
          <cell r="U7782"/>
          <cell r="V7782"/>
          <cell r="W7782"/>
          <cell r="X7782"/>
          <cell r="Y7782" t="str">
            <v xml:space="preserve"> </v>
          </cell>
        </row>
        <row r="7783">
          <cell r="C7783"/>
          <cell r="D7783"/>
          <cell r="E7783"/>
          <cell r="F7783"/>
          <cell r="G7783"/>
          <cell r="H7783"/>
          <cell r="I7783"/>
          <cell r="J7783"/>
          <cell r="K7783"/>
          <cell r="L7783"/>
          <cell r="M7783"/>
          <cell r="N7783"/>
          <cell r="O7783"/>
          <cell r="P7783"/>
          <cell r="Q7783"/>
          <cell r="R7783"/>
          <cell r="S7783"/>
          <cell r="T7783"/>
          <cell r="U7783"/>
          <cell r="V7783"/>
          <cell r="W7783"/>
          <cell r="X7783"/>
          <cell r="Y7783" t="str">
            <v xml:space="preserve"> </v>
          </cell>
        </row>
        <row r="7784">
          <cell r="C7784"/>
          <cell r="D7784"/>
          <cell r="E7784"/>
          <cell r="F7784"/>
          <cell r="G7784"/>
          <cell r="H7784"/>
          <cell r="I7784"/>
          <cell r="J7784"/>
          <cell r="K7784"/>
          <cell r="L7784"/>
          <cell r="M7784"/>
          <cell r="N7784"/>
          <cell r="O7784"/>
          <cell r="P7784"/>
          <cell r="Q7784"/>
          <cell r="R7784"/>
          <cell r="S7784"/>
          <cell r="T7784"/>
          <cell r="U7784"/>
          <cell r="V7784"/>
          <cell r="W7784"/>
          <cell r="X7784"/>
          <cell r="Y7784" t="str">
            <v xml:space="preserve"> </v>
          </cell>
        </row>
        <row r="7785">
          <cell r="C7785"/>
          <cell r="D7785"/>
          <cell r="E7785"/>
          <cell r="F7785"/>
          <cell r="G7785"/>
          <cell r="H7785"/>
          <cell r="I7785"/>
          <cell r="J7785"/>
          <cell r="K7785"/>
          <cell r="L7785"/>
          <cell r="M7785"/>
          <cell r="N7785"/>
          <cell r="O7785"/>
          <cell r="P7785"/>
          <cell r="Q7785"/>
          <cell r="R7785"/>
          <cell r="S7785"/>
          <cell r="T7785"/>
          <cell r="U7785"/>
          <cell r="V7785"/>
          <cell r="W7785"/>
          <cell r="X7785"/>
          <cell r="Y7785" t="str">
            <v xml:space="preserve"> </v>
          </cell>
        </row>
        <row r="7786">
          <cell r="C7786"/>
          <cell r="D7786"/>
          <cell r="E7786"/>
          <cell r="F7786"/>
          <cell r="G7786"/>
          <cell r="H7786"/>
          <cell r="I7786"/>
          <cell r="J7786"/>
          <cell r="K7786"/>
          <cell r="L7786"/>
          <cell r="M7786"/>
          <cell r="N7786"/>
          <cell r="O7786"/>
          <cell r="P7786"/>
          <cell r="Q7786"/>
          <cell r="R7786"/>
          <cell r="S7786"/>
          <cell r="T7786"/>
          <cell r="U7786"/>
          <cell r="V7786"/>
          <cell r="W7786"/>
          <cell r="X7786"/>
          <cell r="Y7786" t="str">
            <v xml:space="preserve"> </v>
          </cell>
        </row>
        <row r="7787">
          <cell r="C7787"/>
          <cell r="D7787"/>
          <cell r="E7787"/>
          <cell r="F7787"/>
          <cell r="G7787"/>
          <cell r="H7787"/>
          <cell r="I7787"/>
          <cell r="J7787"/>
          <cell r="K7787"/>
          <cell r="L7787"/>
          <cell r="M7787"/>
          <cell r="N7787"/>
          <cell r="O7787"/>
          <cell r="P7787"/>
          <cell r="Q7787"/>
          <cell r="R7787"/>
          <cell r="S7787"/>
          <cell r="T7787"/>
          <cell r="U7787"/>
          <cell r="V7787"/>
          <cell r="W7787"/>
          <cell r="X7787"/>
          <cell r="Y7787" t="str">
            <v xml:space="preserve"> </v>
          </cell>
        </row>
        <row r="7788">
          <cell r="C7788"/>
          <cell r="D7788"/>
          <cell r="E7788"/>
          <cell r="F7788"/>
          <cell r="G7788"/>
          <cell r="H7788"/>
          <cell r="I7788"/>
          <cell r="J7788"/>
          <cell r="K7788"/>
          <cell r="L7788"/>
          <cell r="M7788"/>
          <cell r="N7788"/>
          <cell r="O7788"/>
          <cell r="P7788"/>
          <cell r="Q7788"/>
          <cell r="R7788"/>
          <cell r="S7788"/>
          <cell r="T7788"/>
          <cell r="U7788"/>
          <cell r="V7788"/>
          <cell r="W7788"/>
          <cell r="X7788"/>
          <cell r="Y7788" t="str">
            <v xml:space="preserve"> </v>
          </cell>
        </row>
        <row r="7789">
          <cell r="C7789"/>
          <cell r="D7789"/>
          <cell r="E7789"/>
          <cell r="F7789"/>
          <cell r="G7789"/>
          <cell r="H7789"/>
          <cell r="I7789"/>
          <cell r="J7789"/>
          <cell r="K7789"/>
          <cell r="L7789"/>
          <cell r="M7789"/>
          <cell r="N7789"/>
          <cell r="O7789"/>
          <cell r="P7789"/>
          <cell r="Q7789"/>
          <cell r="R7789"/>
          <cell r="S7789"/>
          <cell r="T7789"/>
          <cell r="U7789"/>
          <cell r="V7789"/>
          <cell r="W7789"/>
          <cell r="X7789"/>
          <cell r="Y7789" t="str">
            <v xml:space="preserve"> </v>
          </cell>
        </row>
        <row r="7790">
          <cell r="C7790"/>
          <cell r="D7790"/>
          <cell r="E7790"/>
          <cell r="F7790"/>
          <cell r="G7790"/>
          <cell r="H7790"/>
          <cell r="I7790"/>
          <cell r="J7790"/>
          <cell r="K7790"/>
          <cell r="L7790"/>
          <cell r="M7790"/>
          <cell r="N7790"/>
          <cell r="O7790"/>
          <cell r="P7790"/>
          <cell r="Q7790"/>
          <cell r="R7790"/>
          <cell r="S7790"/>
          <cell r="T7790"/>
          <cell r="U7790"/>
          <cell r="V7790"/>
          <cell r="W7790"/>
          <cell r="X7790"/>
          <cell r="Y7790" t="str">
            <v xml:space="preserve"> </v>
          </cell>
        </row>
        <row r="7791">
          <cell r="C7791"/>
          <cell r="D7791"/>
          <cell r="E7791"/>
          <cell r="F7791"/>
          <cell r="G7791"/>
          <cell r="H7791"/>
          <cell r="I7791"/>
          <cell r="J7791"/>
          <cell r="K7791"/>
          <cell r="L7791"/>
          <cell r="M7791"/>
          <cell r="N7791"/>
          <cell r="O7791"/>
          <cell r="P7791"/>
          <cell r="Q7791"/>
          <cell r="R7791"/>
          <cell r="S7791"/>
          <cell r="T7791"/>
          <cell r="U7791"/>
          <cell r="V7791"/>
          <cell r="W7791"/>
          <cell r="X7791"/>
          <cell r="Y7791" t="str">
            <v xml:space="preserve"> </v>
          </cell>
        </row>
        <row r="7792">
          <cell r="C7792"/>
          <cell r="D7792"/>
          <cell r="E7792"/>
          <cell r="F7792"/>
          <cell r="G7792"/>
          <cell r="H7792"/>
          <cell r="I7792"/>
          <cell r="J7792"/>
          <cell r="K7792"/>
          <cell r="L7792"/>
          <cell r="M7792"/>
          <cell r="N7792"/>
          <cell r="O7792"/>
          <cell r="P7792"/>
          <cell r="Q7792"/>
          <cell r="R7792"/>
          <cell r="S7792"/>
          <cell r="T7792"/>
          <cell r="U7792"/>
          <cell r="V7792"/>
          <cell r="W7792"/>
          <cell r="X7792"/>
          <cell r="Y7792" t="str">
            <v xml:space="preserve"> </v>
          </cell>
        </row>
        <row r="7793">
          <cell r="C7793"/>
          <cell r="D7793"/>
          <cell r="E7793"/>
          <cell r="F7793"/>
          <cell r="G7793"/>
          <cell r="H7793"/>
          <cell r="I7793"/>
          <cell r="J7793"/>
          <cell r="K7793"/>
          <cell r="L7793"/>
          <cell r="M7793"/>
          <cell r="N7793"/>
          <cell r="O7793"/>
          <cell r="P7793"/>
          <cell r="Q7793"/>
          <cell r="R7793"/>
          <cell r="S7793"/>
          <cell r="T7793"/>
          <cell r="U7793"/>
          <cell r="V7793"/>
          <cell r="W7793"/>
          <cell r="X7793"/>
          <cell r="Y7793" t="str">
            <v xml:space="preserve"> </v>
          </cell>
        </row>
        <row r="7794">
          <cell r="C7794"/>
          <cell r="D7794"/>
          <cell r="E7794"/>
          <cell r="F7794"/>
          <cell r="G7794"/>
          <cell r="H7794"/>
          <cell r="I7794"/>
          <cell r="J7794"/>
          <cell r="K7794"/>
          <cell r="L7794"/>
          <cell r="M7794"/>
          <cell r="N7794"/>
          <cell r="O7794"/>
          <cell r="P7794"/>
          <cell r="Q7794"/>
          <cell r="R7794"/>
          <cell r="S7794"/>
          <cell r="T7794"/>
          <cell r="U7794"/>
          <cell r="V7794"/>
          <cell r="W7794"/>
          <cell r="X7794"/>
          <cell r="Y7794" t="str">
            <v xml:space="preserve"> </v>
          </cell>
        </row>
        <row r="7795">
          <cell r="C7795"/>
          <cell r="D7795"/>
          <cell r="E7795"/>
          <cell r="F7795"/>
          <cell r="G7795"/>
          <cell r="H7795"/>
          <cell r="I7795"/>
          <cell r="J7795"/>
          <cell r="K7795"/>
          <cell r="L7795"/>
          <cell r="M7795"/>
          <cell r="N7795"/>
          <cell r="O7795"/>
          <cell r="P7795"/>
          <cell r="Q7795"/>
          <cell r="R7795"/>
          <cell r="S7795"/>
          <cell r="T7795"/>
          <cell r="U7795"/>
          <cell r="V7795"/>
          <cell r="W7795"/>
          <cell r="X7795"/>
          <cell r="Y7795" t="str">
            <v xml:space="preserve"> </v>
          </cell>
        </row>
        <row r="7796">
          <cell r="C7796"/>
          <cell r="D7796"/>
          <cell r="E7796"/>
          <cell r="F7796"/>
          <cell r="G7796"/>
          <cell r="H7796"/>
          <cell r="I7796"/>
          <cell r="J7796"/>
          <cell r="K7796"/>
          <cell r="L7796"/>
          <cell r="M7796"/>
          <cell r="N7796"/>
          <cell r="O7796"/>
          <cell r="P7796"/>
          <cell r="Q7796"/>
          <cell r="R7796"/>
          <cell r="S7796"/>
          <cell r="T7796"/>
          <cell r="U7796"/>
          <cell r="V7796"/>
          <cell r="W7796"/>
          <cell r="X7796"/>
          <cell r="Y7796" t="str">
            <v xml:space="preserve"> </v>
          </cell>
        </row>
        <row r="7797">
          <cell r="C7797"/>
          <cell r="D7797"/>
          <cell r="E7797"/>
          <cell r="F7797"/>
          <cell r="G7797"/>
          <cell r="H7797"/>
          <cell r="I7797"/>
          <cell r="J7797"/>
          <cell r="K7797"/>
          <cell r="L7797"/>
          <cell r="M7797"/>
          <cell r="N7797"/>
          <cell r="O7797"/>
          <cell r="P7797"/>
          <cell r="Q7797"/>
          <cell r="R7797"/>
          <cell r="S7797"/>
          <cell r="T7797"/>
          <cell r="U7797"/>
          <cell r="V7797"/>
          <cell r="W7797"/>
          <cell r="X7797"/>
          <cell r="Y7797" t="str">
            <v xml:space="preserve"> </v>
          </cell>
        </row>
        <row r="7798">
          <cell r="C7798"/>
          <cell r="D7798"/>
          <cell r="E7798"/>
          <cell r="F7798"/>
          <cell r="G7798"/>
          <cell r="H7798"/>
          <cell r="I7798"/>
          <cell r="J7798"/>
          <cell r="K7798"/>
          <cell r="L7798"/>
          <cell r="M7798"/>
          <cell r="N7798"/>
          <cell r="O7798"/>
          <cell r="P7798"/>
          <cell r="Q7798"/>
          <cell r="R7798"/>
          <cell r="S7798"/>
          <cell r="T7798"/>
          <cell r="U7798"/>
          <cell r="V7798"/>
          <cell r="W7798"/>
          <cell r="X7798"/>
          <cell r="Y7798" t="str">
            <v xml:space="preserve"> </v>
          </cell>
        </row>
        <row r="7799">
          <cell r="C7799"/>
          <cell r="D7799"/>
          <cell r="E7799"/>
          <cell r="F7799"/>
          <cell r="G7799"/>
          <cell r="H7799"/>
          <cell r="I7799"/>
          <cell r="J7799"/>
          <cell r="K7799"/>
          <cell r="L7799"/>
          <cell r="M7799"/>
          <cell r="N7799"/>
          <cell r="O7799"/>
          <cell r="P7799"/>
          <cell r="Q7799"/>
          <cell r="R7799"/>
          <cell r="S7799"/>
          <cell r="T7799"/>
          <cell r="U7799"/>
          <cell r="V7799"/>
          <cell r="W7799"/>
          <cell r="X7799"/>
          <cell r="Y7799" t="str">
            <v xml:space="preserve"> </v>
          </cell>
        </row>
        <row r="7800">
          <cell r="C7800"/>
          <cell r="D7800"/>
          <cell r="E7800"/>
          <cell r="F7800"/>
          <cell r="G7800"/>
          <cell r="H7800"/>
          <cell r="I7800"/>
          <cell r="J7800"/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  <cell r="U7800"/>
          <cell r="V7800"/>
          <cell r="W7800"/>
          <cell r="X7800"/>
          <cell r="Y7800" t="str">
            <v xml:space="preserve"> </v>
          </cell>
        </row>
        <row r="7801">
          <cell r="C7801"/>
          <cell r="D7801"/>
          <cell r="E7801"/>
          <cell r="F7801"/>
          <cell r="G7801"/>
          <cell r="H7801"/>
          <cell r="I7801"/>
          <cell r="J7801"/>
          <cell r="K7801"/>
          <cell r="L7801"/>
          <cell r="M7801"/>
          <cell r="N7801"/>
          <cell r="O7801"/>
          <cell r="P7801"/>
          <cell r="Q7801"/>
          <cell r="R7801"/>
          <cell r="S7801"/>
          <cell r="T7801"/>
          <cell r="U7801"/>
          <cell r="V7801"/>
          <cell r="W7801"/>
          <cell r="X7801"/>
          <cell r="Y7801" t="str">
            <v xml:space="preserve"> </v>
          </cell>
        </row>
        <row r="7802">
          <cell r="C7802"/>
          <cell r="D7802"/>
          <cell r="E7802"/>
          <cell r="F7802"/>
          <cell r="G7802"/>
          <cell r="H7802"/>
          <cell r="I7802"/>
          <cell r="J7802"/>
          <cell r="K7802"/>
          <cell r="L7802"/>
          <cell r="M7802"/>
          <cell r="N7802"/>
          <cell r="O7802"/>
          <cell r="P7802"/>
          <cell r="Q7802"/>
          <cell r="R7802"/>
          <cell r="S7802"/>
          <cell r="T7802"/>
          <cell r="U7802"/>
          <cell r="V7802"/>
          <cell r="W7802"/>
          <cell r="X7802"/>
          <cell r="Y7802" t="str">
            <v xml:space="preserve"> </v>
          </cell>
        </row>
        <row r="7803">
          <cell r="C7803"/>
          <cell r="D7803"/>
          <cell r="E7803"/>
          <cell r="F7803"/>
          <cell r="G7803"/>
          <cell r="H7803"/>
          <cell r="I7803"/>
          <cell r="J7803"/>
          <cell r="K7803"/>
          <cell r="L7803"/>
          <cell r="M7803"/>
          <cell r="N7803"/>
          <cell r="O7803"/>
          <cell r="P7803"/>
          <cell r="Q7803"/>
          <cell r="R7803"/>
          <cell r="S7803"/>
          <cell r="T7803"/>
          <cell r="U7803"/>
          <cell r="V7803"/>
          <cell r="W7803"/>
          <cell r="X7803"/>
          <cell r="Y7803" t="str">
            <v xml:space="preserve"> </v>
          </cell>
        </row>
        <row r="7804">
          <cell r="C7804"/>
          <cell r="D7804"/>
          <cell r="E7804"/>
          <cell r="F7804"/>
          <cell r="G7804"/>
          <cell r="H7804"/>
          <cell r="I7804"/>
          <cell r="J7804"/>
          <cell r="K7804"/>
          <cell r="L7804"/>
          <cell r="M7804"/>
          <cell r="N7804"/>
          <cell r="O7804"/>
          <cell r="P7804"/>
          <cell r="Q7804"/>
          <cell r="R7804"/>
          <cell r="S7804"/>
          <cell r="T7804"/>
          <cell r="U7804"/>
          <cell r="V7804"/>
          <cell r="W7804"/>
          <cell r="X7804"/>
          <cell r="Y7804" t="str">
            <v xml:space="preserve"> </v>
          </cell>
        </row>
        <row r="7805">
          <cell r="C7805"/>
          <cell r="D7805"/>
          <cell r="E7805"/>
          <cell r="F7805"/>
          <cell r="G7805"/>
          <cell r="H7805"/>
          <cell r="I7805"/>
          <cell r="J7805"/>
          <cell r="K7805"/>
          <cell r="L7805"/>
          <cell r="M7805"/>
          <cell r="N7805"/>
          <cell r="O7805"/>
          <cell r="P7805"/>
          <cell r="Q7805"/>
          <cell r="R7805"/>
          <cell r="S7805"/>
          <cell r="T7805"/>
          <cell r="U7805"/>
          <cell r="V7805"/>
          <cell r="W7805"/>
          <cell r="X7805"/>
          <cell r="Y7805" t="str">
            <v xml:space="preserve"> </v>
          </cell>
        </row>
        <row r="7806">
          <cell r="C7806"/>
          <cell r="D7806"/>
          <cell r="E7806"/>
          <cell r="F7806"/>
          <cell r="G7806"/>
          <cell r="H7806"/>
          <cell r="I7806"/>
          <cell r="J7806"/>
          <cell r="K7806"/>
          <cell r="L7806"/>
          <cell r="M7806"/>
          <cell r="N7806"/>
          <cell r="O7806"/>
          <cell r="P7806"/>
          <cell r="Q7806"/>
          <cell r="R7806"/>
          <cell r="S7806"/>
          <cell r="T7806"/>
          <cell r="U7806"/>
          <cell r="V7806"/>
          <cell r="W7806"/>
          <cell r="X7806"/>
          <cell r="Y7806" t="str">
            <v xml:space="preserve"> </v>
          </cell>
        </row>
        <row r="7807">
          <cell r="C7807"/>
          <cell r="D7807"/>
          <cell r="E7807"/>
          <cell r="F7807"/>
          <cell r="G7807"/>
          <cell r="H7807"/>
          <cell r="I7807"/>
          <cell r="J7807"/>
          <cell r="K7807"/>
          <cell r="L7807"/>
          <cell r="M7807"/>
          <cell r="N7807"/>
          <cell r="O7807"/>
          <cell r="P7807"/>
          <cell r="Q7807"/>
          <cell r="R7807"/>
          <cell r="S7807"/>
          <cell r="T7807"/>
          <cell r="U7807"/>
          <cell r="V7807"/>
          <cell r="W7807"/>
          <cell r="X7807"/>
          <cell r="Y7807" t="str">
            <v xml:space="preserve"> </v>
          </cell>
        </row>
        <row r="7808">
          <cell r="C7808"/>
          <cell r="D7808"/>
          <cell r="E7808"/>
          <cell r="F7808"/>
          <cell r="G7808"/>
          <cell r="H7808"/>
          <cell r="I7808"/>
          <cell r="J7808"/>
          <cell r="K7808"/>
          <cell r="L7808"/>
          <cell r="M7808"/>
          <cell r="N7808"/>
          <cell r="O7808"/>
          <cell r="P7808"/>
          <cell r="Q7808"/>
          <cell r="R7808"/>
          <cell r="S7808"/>
          <cell r="T7808"/>
          <cell r="U7808"/>
          <cell r="V7808"/>
          <cell r="W7808"/>
          <cell r="X7808"/>
          <cell r="Y7808" t="str">
            <v xml:space="preserve"> </v>
          </cell>
        </row>
        <row r="7809">
          <cell r="C7809"/>
          <cell r="D7809"/>
          <cell r="E7809"/>
          <cell r="F7809"/>
          <cell r="G7809"/>
          <cell r="H7809"/>
          <cell r="I7809"/>
          <cell r="J7809"/>
          <cell r="K7809"/>
          <cell r="L7809"/>
          <cell r="M7809"/>
          <cell r="N7809"/>
          <cell r="O7809"/>
          <cell r="P7809"/>
          <cell r="Q7809"/>
          <cell r="R7809"/>
          <cell r="S7809"/>
          <cell r="T7809"/>
          <cell r="U7809"/>
          <cell r="V7809"/>
          <cell r="W7809"/>
          <cell r="X7809"/>
          <cell r="Y7809" t="str">
            <v xml:space="preserve"> </v>
          </cell>
        </row>
        <row r="7810">
          <cell r="C7810"/>
          <cell r="D7810"/>
          <cell r="E7810"/>
          <cell r="F7810"/>
          <cell r="G7810"/>
          <cell r="H7810"/>
          <cell r="I7810"/>
          <cell r="J7810"/>
          <cell r="K7810"/>
          <cell r="L7810"/>
          <cell r="M7810"/>
          <cell r="N7810"/>
          <cell r="O7810"/>
          <cell r="P7810"/>
          <cell r="Q7810"/>
          <cell r="R7810"/>
          <cell r="S7810"/>
          <cell r="T7810"/>
          <cell r="U7810"/>
          <cell r="V7810"/>
          <cell r="W7810"/>
          <cell r="X7810"/>
          <cell r="Y7810" t="str">
            <v xml:space="preserve"> </v>
          </cell>
        </row>
        <row r="7811">
          <cell r="C7811"/>
          <cell r="D7811"/>
          <cell r="E7811"/>
          <cell r="F7811"/>
          <cell r="G7811"/>
          <cell r="H7811"/>
          <cell r="I7811"/>
          <cell r="J7811"/>
          <cell r="K7811"/>
          <cell r="L7811"/>
          <cell r="M7811"/>
          <cell r="N7811"/>
          <cell r="O7811"/>
          <cell r="P7811"/>
          <cell r="Q7811"/>
          <cell r="R7811"/>
          <cell r="S7811"/>
          <cell r="T7811"/>
          <cell r="U7811"/>
          <cell r="V7811"/>
          <cell r="W7811"/>
          <cell r="X7811"/>
          <cell r="Y7811" t="str">
            <v xml:space="preserve"> </v>
          </cell>
        </row>
        <row r="7812">
          <cell r="C7812"/>
          <cell r="D7812"/>
          <cell r="E7812"/>
          <cell r="F7812"/>
          <cell r="G7812"/>
          <cell r="H7812"/>
          <cell r="I7812"/>
          <cell r="J7812"/>
          <cell r="K7812"/>
          <cell r="L7812"/>
          <cell r="M7812"/>
          <cell r="N7812"/>
          <cell r="O7812"/>
          <cell r="P7812"/>
          <cell r="Q7812"/>
          <cell r="R7812"/>
          <cell r="S7812"/>
          <cell r="T7812"/>
          <cell r="U7812"/>
          <cell r="V7812"/>
          <cell r="W7812"/>
          <cell r="X7812"/>
          <cell r="Y7812" t="str">
            <v xml:space="preserve"> </v>
          </cell>
        </row>
        <row r="7813">
          <cell r="C7813"/>
          <cell r="D7813"/>
          <cell r="E7813"/>
          <cell r="F7813"/>
          <cell r="G7813"/>
          <cell r="H7813"/>
          <cell r="I7813"/>
          <cell r="J7813"/>
          <cell r="K7813"/>
          <cell r="L7813"/>
          <cell r="M7813"/>
          <cell r="N7813"/>
          <cell r="O7813"/>
          <cell r="P7813"/>
          <cell r="Q7813"/>
          <cell r="R7813"/>
          <cell r="S7813"/>
          <cell r="T7813"/>
          <cell r="U7813"/>
          <cell r="V7813"/>
          <cell r="W7813"/>
          <cell r="X7813"/>
          <cell r="Y7813" t="str">
            <v xml:space="preserve"> </v>
          </cell>
        </row>
        <row r="7814">
          <cell r="C7814"/>
          <cell r="D7814"/>
          <cell r="E7814"/>
          <cell r="F7814"/>
          <cell r="G7814"/>
          <cell r="H7814"/>
          <cell r="I7814"/>
          <cell r="J7814"/>
          <cell r="K7814"/>
          <cell r="L7814"/>
          <cell r="M7814"/>
          <cell r="N7814"/>
          <cell r="O7814"/>
          <cell r="P7814"/>
          <cell r="Q7814"/>
          <cell r="R7814"/>
          <cell r="S7814"/>
          <cell r="T7814"/>
          <cell r="U7814"/>
          <cell r="V7814"/>
          <cell r="W7814"/>
          <cell r="X7814"/>
          <cell r="Y7814" t="str">
            <v xml:space="preserve"> </v>
          </cell>
        </row>
        <row r="7815">
          <cell r="C7815"/>
          <cell r="D7815"/>
          <cell r="E7815"/>
          <cell r="F7815"/>
          <cell r="G7815"/>
          <cell r="H7815"/>
          <cell r="I7815"/>
          <cell r="J7815"/>
          <cell r="K7815"/>
          <cell r="L7815"/>
          <cell r="M7815"/>
          <cell r="N7815"/>
          <cell r="O7815"/>
          <cell r="P7815"/>
          <cell r="Q7815"/>
          <cell r="R7815"/>
          <cell r="S7815"/>
          <cell r="T7815"/>
          <cell r="U7815"/>
          <cell r="V7815"/>
          <cell r="W7815"/>
          <cell r="X7815"/>
          <cell r="Y7815" t="str">
            <v xml:space="preserve"> </v>
          </cell>
        </row>
        <row r="7816">
          <cell r="C7816"/>
          <cell r="D7816"/>
          <cell r="E7816"/>
          <cell r="F7816"/>
          <cell r="G7816"/>
          <cell r="H7816"/>
          <cell r="I7816"/>
          <cell r="J7816"/>
          <cell r="K7816"/>
          <cell r="L7816"/>
          <cell r="M7816"/>
          <cell r="N7816"/>
          <cell r="O7816"/>
          <cell r="P7816"/>
          <cell r="Q7816"/>
          <cell r="R7816"/>
          <cell r="S7816"/>
          <cell r="T7816"/>
          <cell r="U7816"/>
          <cell r="V7816"/>
          <cell r="W7816"/>
          <cell r="X7816"/>
          <cell r="Y7816" t="str">
            <v xml:space="preserve"> </v>
          </cell>
        </row>
        <row r="7817">
          <cell r="C7817"/>
          <cell r="D7817"/>
          <cell r="E7817"/>
          <cell r="F7817"/>
          <cell r="G7817"/>
          <cell r="H7817"/>
          <cell r="I7817"/>
          <cell r="J7817"/>
          <cell r="K7817"/>
          <cell r="L7817"/>
          <cell r="M7817"/>
          <cell r="N7817"/>
          <cell r="O7817"/>
          <cell r="P7817"/>
          <cell r="Q7817"/>
          <cell r="R7817"/>
          <cell r="S7817"/>
          <cell r="T7817"/>
          <cell r="U7817"/>
          <cell r="V7817"/>
          <cell r="W7817"/>
          <cell r="X7817"/>
          <cell r="Y7817" t="str">
            <v xml:space="preserve"> </v>
          </cell>
        </row>
        <row r="7818">
          <cell r="C7818"/>
          <cell r="D7818"/>
          <cell r="E7818"/>
          <cell r="F7818"/>
          <cell r="G7818"/>
          <cell r="H7818"/>
          <cell r="I7818"/>
          <cell r="J7818"/>
          <cell r="K7818"/>
          <cell r="L7818"/>
          <cell r="M7818"/>
          <cell r="N7818"/>
          <cell r="O7818"/>
          <cell r="P7818"/>
          <cell r="Q7818"/>
          <cell r="R7818"/>
          <cell r="S7818"/>
          <cell r="T7818"/>
          <cell r="U7818"/>
          <cell r="V7818"/>
          <cell r="W7818"/>
          <cell r="X7818"/>
          <cell r="Y7818" t="str">
            <v xml:space="preserve"> </v>
          </cell>
        </row>
        <row r="7819">
          <cell r="C7819"/>
          <cell r="D7819"/>
          <cell r="E7819"/>
          <cell r="F7819"/>
          <cell r="G7819"/>
          <cell r="H7819"/>
          <cell r="I7819"/>
          <cell r="J7819"/>
          <cell r="K7819"/>
          <cell r="L7819"/>
          <cell r="M7819"/>
          <cell r="N7819"/>
          <cell r="O7819"/>
          <cell r="P7819"/>
          <cell r="Q7819"/>
          <cell r="R7819"/>
          <cell r="S7819"/>
          <cell r="T7819"/>
          <cell r="U7819"/>
          <cell r="V7819"/>
          <cell r="W7819"/>
          <cell r="X7819"/>
          <cell r="Y7819" t="str">
            <v xml:space="preserve"> </v>
          </cell>
        </row>
        <row r="7820">
          <cell r="C7820"/>
          <cell r="D7820"/>
          <cell r="E7820"/>
          <cell r="F7820"/>
          <cell r="G7820"/>
          <cell r="H7820"/>
          <cell r="I7820"/>
          <cell r="J7820"/>
          <cell r="K7820"/>
          <cell r="L7820"/>
          <cell r="M7820"/>
          <cell r="N7820"/>
          <cell r="O7820"/>
          <cell r="P7820"/>
          <cell r="Q7820"/>
          <cell r="R7820"/>
          <cell r="S7820"/>
          <cell r="T7820"/>
          <cell r="U7820"/>
          <cell r="V7820"/>
          <cell r="W7820"/>
          <cell r="X7820"/>
          <cell r="Y7820" t="str">
            <v xml:space="preserve"> </v>
          </cell>
        </row>
        <row r="7821">
          <cell r="C7821"/>
          <cell r="D7821"/>
          <cell r="E7821"/>
          <cell r="F7821"/>
          <cell r="G7821"/>
          <cell r="H7821"/>
          <cell r="I7821"/>
          <cell r="J7821"/>
          <cell r="K7821"/>
          <cell r="L7821"/>
          <cell r="M7821"/>
          <cell r="N7821"/>
          <cell r="O7821"/>
          <cell r="P7821"/>
          <cell r="Q7821"/>
          <cell r="R7821"/>
          <cell r="S7821"/>
          <cell r="T7821"/>
          <cell r="U7821"/>
          <cell r="V7821"/>
          <cell r="W7821"/>
          <cell r="X7821"/>
          <cell r="Y7821" t="str">
            <v xml:space="preserve"> </v>
          </cell>
        </row>
        <row r="7822">
          <cell r="C7822"/>
          <cell r="D7822"/>
          <cell r="E7822"/>
          <cell r="F7822"/>
          <cell r="G7822"/>
          <cell r="H7822"/>
          <cell r="I7822"/>
          <cell r="J7822"/>
          <cell r="K7822"/>
          <cell r="L7822"/>
          <cell r="M7822"/>
          <cell r="N7822"/>
          <cell r="O7822"/>
          <cell r="P7822"/>
          <cell r="Q7822"/>
          <cell r="R7822"/>
          <cell r="S7822"/>
          <cell r="T7822"/>
          <cell r="U7822"/>
          <cell r="V7822"/>
          <cell r="W7822"/>
          <cell r="X7822"/>
          <cell r="Y7822" t="str">
            <v xml:space="preserve"> </v>
          </cell>
        </row>
        <row r="7823">
          <cell r="C7823"/>
          <cell r="D7823"/>
          <cell r="E7823"/>
          <cell r="F7823"/>
          <cell r="G7823"/>
          <cell r="H7823"/>
          <cell r="I7823"/>
          <cell r="J7823"/>
          <cell r="K7823"/>
          <cell r="L7823"/>
          <cell r="M7823"/>
          <cell r="N7823"/>
          <cell r="O7823"/>
          <cell r="P7823"/>
          <cell r="Q7823"/>
          <cell r="R7823"/>
          <cell r="S7823"/>
          <cell r="T7823"/>
          <cell r="U7823"/>
          <cell r="V7823"/>
          <cell r="W7823"/>
          <cell r="X7823"/>
          <cell r="Y7823" t="str">
            <v xml:space="preserve"> </v>
          </cell>
        </row>
        <row r="7824">
          <cell r="C7824"/>
          <cell r="D7824"/>
          <cell r="E7824"/>
          <cell r="F7824"/>
          <cell r="G7824"/>
          <cell r="H7824"/>
          <cell r="I7824"/>
          <cell r="J7824"/>
          <cell r="K7824"/>
          <cell r="L7824"/>
          <cell r="M7824"/>
          <cell r="N7824"/>
          <cell r="O7824"/>
          <cell r="P7824"/>
          <cell r="Q7824"/>
          <cell r="R7824"/>
          <cell r="S7824"/>
          <cell r="T7824"/>
          <cell r="U7824"/>
          <cell r="V7824"/>
          <cell r="W7824"/>
          <cell r="X7824"/>
          <cell r="Y7824" t="str">
            <v xml:space="preserve"> </v>
          </cell>
        </row>
        <row r="7825">
          <cell r="C7825"/>
          <cell r="D7825"/>
          <cell r="E7825"/>
          <cell r="F7825"/>
          <cell r="G7825"/>
          <cell r="H7825"/>
          <cell r="I7825"/>
          <cell r="J7825"/>
          <cell r="K7825"/>
          <cell r="L7825"/>
          <cell r="M7825"/>
          <cell r="N7825"/>
          <cell r="O7825"/>
          <cell r="P7825"/>
          <cell r="Q7825"/>
          <cell r="R7825"/>
          <cell r="S7825"/>
          <cell r="T7825"/>
          <cell r="U7825"/>
          <cell r="V7825"/>
          <cell r="W7825"/>
          <cell r="X7825"/>
          <cell r="Y7825" t="str">
            <v xml:space="preserve"> </v>
          </cell>
        </row>
        <row r="7826">
          <cell r="C7826"/>
          <cell r="D7826"/>
          <cell r="E7826"/>
          <cell r="F7826"/>
          <cell r="G7826"/>
          <cell r="H7826"/>
          <cell r="I7826"/>
          <cell r="J7826"/>
          <cell r="K7826"/>
          <cell r="L7826"/>
          <cell r="M7826"/>
          <cell r="N7826"/>
          <cell r="O7826"/>
          <cell r="P7826"/>
          <cell r="Q7826"/>
          <cell r="R7826"/>
          <cell r="S7826"/>
          <cell r="T7826"/>
          <cell r="U7826"/>
          <cell r="V7826"/>
          <cell r="W7826"/>
          <cell r="X7826"/>
          <cell r="Y7826" t="str">
            <v xml:space="preserve"> </v>
          </cell>
        </row>
        <row r="7827">
          <cell r="C7827"/>
          <cell r="D7827"/>
          <cell r="E7827"/>
          <cell r="F7827"/>
          <cell r="G7827"/>
          <cell r="H7827"/>
          <cell r="I7827"/>
          <cell r="J7827"/>
          <cell r="K7827"/>
          <cell r="L7827"/>
          <cell r="M7827"/>
          <cell r="N7827"/>
          <cell r="O7827"/>
          <cell r="P7827"/>
          <cell r="Q7827"/>
          <cell r="R7827"/>
          <cell r="S7827"/>
          <cell r="T7827"/>
          <cell r="U7827"/>
          <cell r="V7827"/>
          <cell r="W7827"/>
          <cell r="X7827"/>
          <cell r="Y7827" t="str">
            <v xml:space="preserve"> </v>
          </cell>
        </row>
        <row r="7828">
          <cell r="C7828"/>
          <cell r="D7828"/>
          <cell r="E7828"/>
          <cell r="F7828"/>
          <cell r="G7828"/>
          <cell r="H7828"/>
          <cell r="I7828"/>
          <cell r="J7828"/>
          <cell r="K7828"/>
          <cell r="L7828"/>
          <cell r="M7828"/>
          <cell r="N7828"/>
          <cell r="O7828"/>
          <cell r="P7828"/>
          <cell r="Q7828"/>
          <cell r="R7828"/>
          <cell r="S7828"/>
          <cell r="T7828"/>
          <cell r="U7828"/>
          <cell r="V7828"/>
          <cell r="W7828"/>
          <cell r="X7828"/>
          <cell r="Y7828" t="str">
            <v xml:space="preserve"> </v>
          </cell>
        </row>
        <row r="7829">
          <cell r="C7829"/>
          <cell r="D7829"/>
          <cell r="E7829"/>
          <cell r="F7829"/>
          <cell r="G7829"/>
          <cell r="H7829"/>
          <cell r="I7829"/>
          <cell r="J7829"/>
          <cell r="K7829"/>
          <cell r="L7829"/>
          <cell r="M7829"/>
          <cell r="N7829"/>
          <cell r="O7829"/>
          <cell r="P7829"/>
          <cell r="Q7829"/>
          <cell r="R7829"/>
          <cell r="S7829"/>
          <cell r="T7829"/>
          <cell r="U7829"/>
          <cell r="V7829"/>
          <cell r="W7829"/>
          <cell r="X7829"/>
          <cell r="Y7829" t="str">
            <v xml:space="preserve"> </v>
          </cell>
        </row>
        <row r="7830">
          <cell r="C7830"/>
          <cell r="D7830"/>
          <cell r="E7830"/>
          <cell r="F7830"/>
          <cell r="G7830"/>
          <cell r="H7830"/>
          <cell r="I7830"/>
          <cell r="J7830"/>
          <cell r="K7830"/>
          <cell r="L7830"/>
          <cell r="M7830"/>
          <cell r="N7830"/>
          <cell r="O7830"/>
          <cell r="P7830"/>
          <cell r="Q7830"/>
          <cell r="R7830"/>
          <cell r="S7830"/>
          <cell r="T7830"/>
          <cell r="U7830"/>
          <cell r="V7830"/>
          <cell r="W7830"/>
          <cell r="X7830"/>
          <cell r="Y7830" t="str">
            <v xml:space="preserve"> </v>
          </cell>
        </row>
        <row r="7831">
          <cell r="C7831"/>
          <cell r="D7831"/>
          <cell r="E7831"/>
          <cell r="F7831"/>
          <cell r="G7831"/>
          <cell r="H7831"/>
          <cell r="I7831"/>
          <cell r="J7831"/>
          <cell r="K7831"/>
          <cell r="L7831"/>
          <cell r="M7831"/>
          <cell r="N7831"/>
          <cell r="O7831"/>
          <cell r="P7831"/>
          <cell r="Q7831"/>
          <cell r="R7831"/>
          <cell r="S7831"/>
          <cell r="T7831"/>
          <cell r="U7831"/>
          <cell r="V7831"/>
          <cell r="W7831"/>
          <cell r="X7831"/>
          <cell r="Y7831" t="str">
            <v xml:space="preserve"> </v>
          </cell>
        </row>
        <row r="7832">
          <cell r="C7832"/>
          <cell r="D7832"/>
          <cell r="E7832"/>
          <cell r="F7832"/>
          <cell r="G7832"/>
          <cell r="H7832"/>
          <cell r="I7832"/>
          <cell r="J7832"/>
          <cell r="K7832"/>
          <cell r="L7832"/>
          <cell r="M7832"/>
          <cell r="N7832"/>
          <cell r="O7832"/>
          <cell r="P7832"/>
          <cell r="Q7832"/>
          <cell r="R7832"/>
          <cell r="S7832"/>
          <cell r="T7832"/>
          <cell r="U7832"/>
          <cell r="V7832"/>
          <cell r="W7832"/>
          <cell r="X7832"/>
          <cell r="Y7832" t="str">
            <v xml:space="preserve"> </v>
          </cell>
        </row>
        <row r="7833">
          <cell r="C7833"/>
          <cell r="D7833"/>
          <cell r="E7833"/>
          <cell r="F7833"/>
          <cell r="G7833"/>
          <cell r="H7833"/>
          <cell r="I7833"/>
          <cell r="J7833"/>
          <cell r="K7833"/>
          <cell r="L7833"/>
          <cell r="M7833"/>
          <cell r="N7833"/>
          <cell r="O7833"/>
          <cell r="P7833"/>
          <cell r="Q7833"/>
          <cell r="R7833"/>
          <cell r="S7833"/>
          <cell r="T7833"/>
          <cell r="U7833"/>
          <cell r="V7833"/>
          <cell r="W7833"/>
          <cell r="X7833"/>
          <cell r="Y7833" t="str">
            <v xml:space="preserve"> </v>
          </cell>
        </row>
        <row r="7834">
          <cell r="C7834"/>
          <cell r="D7834"/>
          <cell r="E7834"/>
          <cell r="F7834"/>
          <cell r="G7834"/>
          <cell r="H7834"/>
          <cell r="I7834"/>
          <cell r="J7834"/>
          <cell r="K7834"/>
          <cell r="L7834"/>
          <cell r="M7834"/>
          <cell r="N7834"/>
          <cell r="O7834"/>
          <cell r="P7834"/>
          <cell r="Q7834"/>
          <cell r="R7834"/>
          <cell r="S7834"/>
          <cell r="T7834"/>
          <cell r="U7834"/>
          <cell r="V7834"/>
          <cell r="W7834"/>
          <cell r="X7834"/>
          <cell r="Y7834" t="str">
            <v xml:space="preserve"> </v>
          </cell>
        </row>
        <row r="7835">
          <cell r="C7835"/>
          <cell r="D7835"/>
          <cell r="E7835"/>
          <cell r="F7835"/>
          <cell r="G7835"/>
          <cell r="H7835"/>
          <cell r="I7835"/>
          <cell r="J7835"/>
          <cell r="K7835"/>
          <cell r="L7835"/>
          <cell r="M7835"/>
          <cell r="N7835"/>
          <cell r="O7835"/>
          <cell r="P7835"/>
          <cell r="Q7835"/>
          <cell r="R7835"/>
          <cell r="S7835"/>
          <cell r="T7835"/>
          <cell r="U7835"/>
          <cell r="V7835"/>
          <cell r="W7835"/>
          <cell r="X7835"/>
          <cell r="Y7835" t="str">
            <v xml:space="preserve"> </v>
          </cell>
        </row>
        <row r="7836">
          <cell r="C7836"/>
          <cell r="D7836"/>
          <cell r="E7836"/>
          <cell r="F7836"/>
          <cell r="G7836"/>
          <cell r="H7836"/>
          <cell r="I7836"/>
          <cell r="J7836"/>
          <cell r="K7836"/>
          <cell r="L7836"/>
          <cell r="M7836"/>
          <cell r="N7836"/>
          <cell r="O7836"/>
          <cell r="P7836"/>
          <cell r="Q7836"/>
          <cell r="R7836"/>
          <cell r="S7836"/>
          <cell r="T7836"/>
          <cell r="U7836"/>
          <cell r="V7836"/>
          <cell r="W7836"/>
          <cell r="X7836"/>
          <cell r="Y7836" t="str">
            <v xml:space="preserve"> </v>
          </cell>
        </row>
        <row r="7837">
          <cell r="C7837"/>
          <cell r="D7837"/>
          <cell r="E7837"/>
          <cell r="F7837"/>
          <cell r="G7837"/>
          <cell r="H7837"/>
          <cell r="I7837"/>
          <cell r="J7837"/>
          <cell r="K7837"/>
          <cell r="L7837"/>
          <cell r="M7837"/>
          <cell r="N7837"/>
          <cell r="O7837"/>
          <cell r="P7837"/>
          <cell r="Q7837"/>
          <cell r="R7837"/>
          <cell r="S7837"/>
          <cell r="T7837"/>
          <cell r="U7837"/>
          <cell r="V7837"/>
          <cell r="W7837"/>
          <cell r="X7837"/>
          <cell r="Y7837" t="str">
            <v xml:space="preserve"> </v>
          </cell>
        </row>
        <row r="7838">
          <cell r="C7838"/>
          <cell r="D7838"/>
          <cell r="E7838"/>
          <cell r="F7838"/>
          <cell r="G7838"/>
          <cell r="H7838"/>
          <cell r="I7838"/>
          <cell r="J7838"/>
          <cell r="K7838"/>
          <cell r="L7838"/>
          <cell r="M7838"/>
          <cell r="N7838"/>
          <cell r="O7838"/>
          <cell r="P7838"/>
          <cell r="Q7838"/>
          <cell r="R7838"/>
          <cell r="S7838"/>
          <cell r="T7838"/>
          <cell r="U7838"/>
          <cell r="V7838"/>
          <cell r="W7838"/>
          <cell r="X7838"/>
          <cell r="Y7838" t="str">
            <v xml:space="preserve"> </v>
          </cell>
        </row>
        <row r="7839">
          <cell r="C7839"/>
          <cell r="D7839"/>
          <cell r="E7839"/>
          <cell r="F7839"/>
          <cell r="G7839"/>
          <cell r="H7839"/>
          <cell r="I7839"/>
          <cell r="J7839"/>
          <cell r="K7839"/>
          <cell r="L7839"/>
          <cell r="M7839"/>
          <cell r="N7839"/>
          <cell r="O7839"/>
          <cell r="P7839"/>
          <cell r="Q7839"/>
          <cell r="R7839"/>
          <cell r="S7839"/>
          <cell r="T7839"/>
          <cell r="U7839"/>
          <cell r="V7839"/>
          <cell r="W7839"/>
          <cell r="X7839"/>
          <cell r="Y7839" t="str">
            <v xml:space="preserve"> </v>
          </cell>
        </row>
        <row r="7840">
          <cell r="C7840"/>
          <cell r="D7840"/>
          <cell r="E7840"/>
          <cell r="F7840"/>
          <cell r="G7840"/>
          <cell r="H7840"/>
          <cell r="I7840"/>
          <cell r="J7840"/>
          <cell r="K7840"/>
          <cell r="L7840"/>
          <cell r="M7840"/>
          <cell r="N7840"/>
          <cell r="O7840"/>
          <cell r="P7840"/>
          <cell r="Q7840"/>
          <cell r="R7840"/>
          <cell r="S7840"/>
          <cell r="T7840"/>
          <cell r="U7840"/>
          <cell r="V7840"/>
          <cell r="W7840"/>
          <cell r="X7840"/>
          <cell r="Y7840" t="str">
            <v xml:space="preserve"> </v>
          </cell>
        </row>
        <row r="7841">
          <cell r="C7841"/>
          <cell r="D7841"/>
          <cell r="E7841"/>
          <cell r="F7841"/>
          <cell r="G7841"/>
          <cell r="H7841"/>
          <cell r="I7841"/>
          <cell r="J7841"/>
          <cell r="K7841"/>
          <cell r="L7841"/>
          <cell r="M7841"/>
          <cell r="N7841"/>
          <cell r="O7841"/>
          <cell r="P7841"/>
          <cell r="Q7841"/>
          <cell r="R7841"/>
          <cell r="S7841"/>
          <cell r="T7841"/>
          <cell r="U7841"/>
          <cell r="V7841"/>
          <cell r="W7841"/>
          <cell r="X7841"/>
          <cell r="Y7841" t="str">
            <v xml:space="preserve"> </v>
          </cell>
        </row>
        <row r="7842">
          <cell r="C7842"/>
          <cell r="D7842"/>
          <cell r="E7842"/>
          <cell r="F7842"/>
          <cell r="G7842"/>
          <cell r="H7842"/>
          <cell r="I7842"/>
          <cell r="J7842"/>
          <cell r="K7842"/>
          <cell r="L7842"/>
          <cell r="M7842"/>
          <cell r="N7842"/>
          <cell r="O7842"/>
          <cell r="P7842"/>
          <cell r="Q7842"/>
          <cell r="R7842"/>
          <cell r="S7842"/>
          <cell r="T7842"/>
          <cell r="U7842"/>
          <cell r="V7842"/>
          <cell r="W7842"/>
          <cell r="X7842"/>
          <cell r="Y7842" t="str">
            <v xml:space="preserve"> </v>
          </cell>
        </row>
        <row r="7843">
          <cell r="C7843"/>
          <cell r="D7843"/>
          <cell r="E7843"/>
          <cell r="F7843"/>
          <cell r="G7843"/>
          <cell r="H7843"/>
          <cell r="I7843"/>
          <cell r="J7843"/>
          <cell r="K7843"/>
          <cell r="L7843"/>
          <cell r="M7843"/>
          <cell r="N7843"/>
          <cell r="O7843"/>
          <cell r="P7843"/>
          <cell r="Q7843"/>
          <cell r="R7843"/>
          <cell r="S7843"/>
          <cell r="T7843"/>
          <cell r="U7843"/>
          <cell r="V7843"/>
          <cell r="W7843"/>
          <cell r="X7843"/>
          <cell r="Y7843" t="str">
            <v xml:space="preserve"> </v>
          </cell>
        </row>
        <row r="7844">
          <cell r="C7844"/>
          <cell r="D7844"/>
          <cell r="E7844"/>
          <cell r="F7844"/>
          <cell r="G7844"/>
          <cell r="H7844"/>
          <cell r="I7844"/>
          <cell r="J7844"/>
          <cell r="K7844"/>
          <cell r="L7844"/>
          <cell r="M7844"/>
          <cell r="N7844"/>
          <cell r="O7844"/>
          <cell r="P7844"/>
          <cell r="Q7844"/>
          <cell r="R7844"/>
          <cell r="S7844"/>
          <cell r="T7844"/>
          <cell r="U7844"/>
          <cell r="V7844"/>
          <cell r="W7844"/>
          <cell r="X7844"/>
          <cell r="Y7844" t="str">
            <v xml:space="preserve"> </v>
          </cell>
        </row>
        <row r="7845">
          <cell r="C7845"/>
          <cell r="D7845"/>
          <cell r="E7845"/>
          <cell r="F7845"/>
          <cell r="G7845"/>
          <cell r="H7845"/>
          <cell r="I7845"/>
          <cell r="J7845"/>
          <cell r="K7845"/>
          <cell r="L7845"/>
          <cell r="M7845"/>
          <cell r="N7845"/>
          <cell r="O7845"/>
          <cell r="P7845"/>
          <cell r="Q7845"/>
          <cell r="R7845"/>
          <cell r="S7845"/>
          <cell r="T7845"/>
          <cell r="U7845"/>
          <cell r="V7845"/>
          <cell r="W7845"/>
          <cell r="X7845"/>
          <cell r="Y7845" t="str">
            <v xml:space="preserve"> </v>
          </cell>
        </row>
        <row r="7846">
          <cell r="C7846"/>
          <cell r="D7846"/>
          <cell r="E7846"/>
          <cell r="F7846"/>
          <cell r="G7846"/>
          <cell r="H7846"/>
          <cell r="I7846"/>
          <cell r="J7846"/>
          <cell r="K7846"/>
          <cell r="L7846"/>
          <cell r="M7846"/>
          <cell r="N7846"/>
          <cell r="O7846"/>
          <cell r="P7846"/>
          <cell r="Q7846"/>
          <cell r="R7846"/>
          <cell r="S7846"/>
          <cell r="T7846"/>
          <cell r="U7846"/>
          <cell r="V7846"/>
          <cell r="W7846"/>
          <cell r="X7846"/>
          <cell r="Y7846" t="str">
            <v xml:space="preserve"> </v>
          </cell>
        </row>
        <row r="7847">
          <cell r="C7847"/>
          <cell r="D7847"/>
          <cell r="E7847"/>
          <cell r="F7847"/>
          <cell r="G7847"/>
          <cell r="H7847"/>
          <cell r="I7847"/>
          <cell r="J7847"/>
          <cell r="K7847"/>
          <cell r="L7847"/>
          <cell r="M7847"/>
          <cell r="N7847"/>
          <cell r="O7847"/>
          <cell r="P7847"/>
          <cell r="Q7847"/>
          <cell r="R7847"/>
          <cell r="S7847"/>
          <cell r="T7847"/>
          <cell r="U7847"/>
          <cell r="V7847"/>
          <cell r="W7847"/>
          <cell r="X7847"/>
          <cell r="Y7847" t="str">
            <v xml:space="preserve"> </v>
          </cell>
        </row>
        <row r="7848">
          <cell r="C7848"/>
          <cell r="D7848"/>
          <cell r="E7848"/>
          <cell r="F7848"/>
          <cell r="G7848"/>
          <cell r="H7848"/>
          <cell r="I7848"/>
          <cell r="J7848"/>
          <cell r="K7848"/>
          <cell r="L7848"/>
          <cell r="M7848"/>
          <cell r="N7848"/>
          <cell r="O7848"/>
          <cell r="P7848"/>
          <cell r="Q7848"/>
          <cell r="R7848"/>
          <cell r="S7848"/>
          <cell r="T7848"/>
          <cell r="U7848"/>
          <cell r="V7848"/>
          <cell r="W7848"/>
          <cell r="X7848"/>
          <cell r="Y7848" t="str">
            <v xml:space="preserve"> </v>
          </cell>
        </row>
        <row r="7849">
          <cell r="C7849"/>
          <cell r="D7849"/>
          <cell r="E7849"/>
          <cell r="F7849"/>
          <cell r="G7849"/>
          <cell r="H7849"/>
          <cell r="I7849"/>
          <cell r="J7849"/>
          <cell r="K7849"/>
          <cell r="L7849"/>
          <cell r="M7849"/>
          <cell r="N7849"/>
          <cell r="O7849"/>
          <cell r="P7849"/>
          <cell r="Q7849"/>
          <cell r="R7849"/>
          <cell r="S7849"/>
          <cell r="T7849"/>
          <cell r="U7849"/>
          <cell r="V7849"/>
          <cell r="W7849"/>
          <cell r="X7849"/>
          <cell r="Y7849" t="str">
            <v xml:space="preserve"> </v>
          </cell>
        </row>
        <row r="7850">
          <cell r="C7850"/>
          <cell r="D7850"/>
          <cell r="E7850"/>
          <cell r="F7850"/>
          <cell r="G7850"/>
          <cell r="H7850"/>
          <cell r="I7850"/>
          <cell r="J7850"/>
          <cell r="K7850"/>
          <cell r="L7850"/>
          <cell r="M7850"/>
          <cell r="N7850"/>
          <cell r="O7850"/>
          <cell r="P7850"/>
          <cell r="Q7850"/>
          <cell r="R7850"/>
          <cell r="S7850"/>
          <cell r="T7850"/>
          <cell r="U7850"/>
          <cell r="V7850"/>
          <cell r="W7850"/>
          <cell r="X7850"/>
          <cell r="Y7850" t="str">
            <v xml:space="preserve"> </v>
          </cell>
        </row>
        <row r="7851">
          <cell r="C7851"/>
          <cell r="D7851"/>
          <cell r="E7851"/>
          <cell r="F7851"/>
          <cell r="G7851"/>
          <cell r="H7851"/>
          <cell r="I7851"/>
          <cell r="J7851"/>
          <cell r="K7851"/>
          <cell r="L7851"/>
          <cell r="M7851"/>
          <cell r="N7851"/>
          <cell r="O7851"/>
          <cell r="P7851"/>
          <cell r="Q7851"/>
          <cell r="R7851"/>
          <cell r="S7851"/>
          <cell r="T7851"/>
          <cell r="U7851"/>
          <cell r="V7851"/>
          <cell r="W7851"/>
          <cell r="X7851"/>
          <cell r="Y7851" t="str">
            <v xml:space="preserve"> </v>
          </cell>
        </row>
        <row r="7852">
          <cell r="C7852"/>
          <cell r="D7852"/>
          <cell r="E7852"/>
          <cell r="F7852"/>
          <cell r="G7852"/>
          <cell r="H7852"/>
          <cell r="I7852"/>
          <cell r="J7852"/>
          <cell r="K7852"/>
          <cell r="L7852"/>
          <cell r="M7852"/>
          <cell r="N7852"/>
          <cell r="O7852"/>
          <cell r="P7852"/>
          <cell r="Q7852"/>
          <cell r="R7852"/>
          <cell r="S7852"/>
          <cell r="T7852"/>
          <cell r="U7852"/>
          <cell r="V7852"/>
          <cell r="W7852"/>
          <cell r="X7852"/>
          <cell r="Y7852" t="str">
            <v xml:space="preserve"> </v>
          </cell>
        </row>
        <row r="7853">
          <cell r="C7853"/>
          <cell r="D7853"/>
          <cell r="E7853"/>
          <cell r="F7853"/>
          <cell r="G7853"/>
          <cell r="H7853"/>
          <cell r="I7853"/>
          <cell r="J7853"/>
          <cell r="K7853"/>
          <cell r="L7853"/>
          <cell r="M7853"/>
          <cell r="N7853"/>
          <cell r="O7853"/>
          <cell r="P7853"/>
          <cell r="Q7853"/>
          <cell r="R7853"/>
          <cell r="S7853"/>
          <cell r="T7853"/>
          <cell r="U7853"/>
          <cell r="V7853"/>
          <cell r="W7853"/>
          <cell r="X7853"/>
          <cell r="Y7853" t="str">
            <v xml:space="preserve"> </v>
          </cell>
        </row>
        <row r="7854">
          <cell r="C7854"/>
          <cell r="D7854"/>
          <cell r="E7854"/>
          <cell r="F7854"/>
          <cell r="G7854"/>
          <cell r="H7854"/>
          <cell r="I7854"/>
          <cell r="J7854"/>
          <cell r="K7854"/>
          <cell r="L7854"/>
          <cell r="M7854"/>
          <cell r="N7854"/>
          <cell r="O7854"/>
          <cell r="P7854"/>
          <cell r="Q7854"/>
          <cell r="R7854"/>
          <cell r="S7854"/>
          <cell r="T7854"/>
          <cell r="U7854"/>
          <cell r="V7854"/>
          <cell r="W7854"/>
          <cell r="X7854"/>
          <cell r="Y7854" t="str">
            <v xml:space="preserve"> </v>
          </cell>
        </row>
        <row r="7855">
          <cell r="C7855"/>
          <cell r="D7855"/>
          <cell r="E7855"/>
          <cell r="F7855"/>
          <cell r="G7855"/>
          <cell r="H7855"/>
          <cell r="I7855"/>
          <cell r="J7855"/>
          <cell r="K7855"/>
          <cell r="L7855"/>
          <cell r="M7855"/>
          <cell r="N7855"/>
          <cell r="O7855"/>
          <cell r="P7855"/>
          <cell r="Q7855"/>
          <cell r="R7855"/>
          <cell r="S7855"/>
          <cell r="T7855"/>
          <cell r="U7855"/>
          <cell r="V7855"/>
          <cell r="W7855"/>
          <cell r="X7855"/>
          <cell r="Y7855" t="str">
            <v xml:space="preserve"> </v>
          </cell>
        </row>
        <row r="7856">
          <cell r="C7856"/>
          <cell r="D7856"/>
          <cell r="E7856"/>
          <cell r="F7856"/>
          <cell r="G7856"/>
          <cell r="H7856"/>
          <cell r="I7856"/>
          <cell r="J7856"/>
          <cell r="K7856"/>
          <cell r="L7856"/>
          <cell r="M7856"/>
          <cell r="N7856"/>
          <cell r="O7856"/>
          <cell r="P7856"/>
          <cell r="Q7856"/>
          <cell r="R7856"/>
          <cell r="S7856"/>
          <cell r="T7856"/>
          <cell r="U7856"/>
          <cell r="V7856"/>
          <cell r="W7856"/>
          <cell r="X7856"/>
          <cell r="Y7856" t="str">
            <v xml:space="preserve"> </v>
          </cell>
        </row>
        <row r="7857">
          <cell r="C7857"/>
          <cell r="D7857"/>
          <cell r="E7857"/>
          <cell r="F7857"/>
          <cell r="G7857"/>
          <cell r="H7857"/>
          <cell r="I7857"/>
          <cell r="J7857"/>
          <cell r="K7857"/>
          <cell r="L7857"/>
          <cell r="M7857"/>
          <cell r="N7857"/>
          <cell r="O7857"/>
          <cell r="P7857"/>
          <cell r="Q7857"/>
          <cell r="R7857"/>
          <cell r="S7857"/>
          <cell r="T7857"/>
          <cell r="U7857"/>
          <cell r="V7857"/>
          <cell r="W7857"/>
          <cell r="X7857"/>
          <cell r="Y7857" t="str">
            <v xml:space="preserve"> </v>
          </cell>
        </row>
        <row r="7858">
          <cell r="C7858"/>
          <cell r="D7858"/>
          <cell r="E7858"/>
          <cell r="F7858"/>
          <cell r="G7858"/>
          <cell r="H7858"/>
          <cell r="I7858"/>
          <cell r="J7858"/>
          <cell r="K7858"/>
          <cell r="L7858"/>
          <cell r="M7858"/>
          <cell r="N7858"/>
          <cell r="O7858"/>
          <cell r="P7858"/>
          <cell r="Q7858"/>
          <cell r="R7858"/>
          <cell r="S7858"/>
          <cell r="T7858"/>
          <cell r="U7858"/>
          <cell r="V7858"/>
          <cell r="W7858"/>
          <cell r="X7858"/>
          <cell r="Y7858" t="str">
            <v xml:space="preserve"> </v>
          </cell>
        </row>
        <row r="7859">
          <cell r="C7859"/>
          <cell r="D7859"/>
          <cell r="E7859"/>
          <cell r="F7859"/>
          <cell r="G7859"/>
          <cell r="H7859"/>
          <cell r="I7859"/>
          <cell r="J7859"/>
          <cell r="K7859"/>
          <cell r="L7859"/>
          <cell r="M7859"/>
          <cell r="N7859"/>
          <cell r="O7859"/>
          <cell r="P7859"/>
          <cell r="Q7859"/>
          <cell r="R7859"/>
          <cell r="S7859"/>
          <cell r="T7859"/>
          <cell r="U7859"/>
          <cell r="V7859"/>
          <cell r="W7859"/>
          <cell r="X7859"/>
          <cell r="Y7859" t="str">
            <v xml:space="preserve"> </v>
          </cell>
        </row>
        <row r="7860">
          <cell r="C7860"/>
          <cell r="D7860"/>
          <cell r="E7860"/>
          <cell r="F7860"/>
          <cell r="G7860"/>
          <cell r="H7860"/>
          <cell r="I7860"/>
          <cell r="J7860"/>
          <cell r="K7860"/>
          <cell r="L7860"/>
          <cell r="M7860"/>
          <cell r="N7860"/>
          <cell r="O7860"/>
          <cell r="P7860"/>
          <cell r="Q7860"/>
          <cell r="R7860"/>
          <cell r="S7860"/>
          <cell r="T7860"/>
          <cell r="U7860"/>
          <cell r="V7860"/>
          <cell r="W7860"/>
          <cell r="X7860"/>
          <cell r="Y7860" t="str">
            <v xml:space="preserve"> </v>
          </cell>
        </row>
        <row r="7861">
          <cell r="C7861"/>
          <cell r="D7861"/>
          <cell r="E7861"/>
          <cell r="F7861"/>
          <cell r="G7861"/>
          <cell r="H7861"/>
          <cell r="I7861"/>
          <cell r="J7861"/>
          <cell r="K7861"/>
          <cell r="L7861"/>
          <cell r="M7861"/>
          <cell r="N7861"/>
          <cell r="O7861"/>
          <cell r="P7861"/>
          <cell r="Q7861"/>
          <cell r="R7861"/>
          <cell r="S7861"/>
          <cell r="T7861"/>
          <cell r="U7861"/>
          <cell r="V7861"/>
          <cell r="W7861"/>
          <cell r="X7861"/>
          <cell r="Y7861" t="str">
            <v xml:space="preserve"> </v>
          </cell>
        </row>
        <row r="7862">
          <cell r="C7862"/>
          <cell r="D7862"/>
          <cell r="E7862"/>
          <cell r="F7862"/>
          <cell r="G7862"/>
          <cell r="H7862"/>
          <cell r="I7862"/>
          <cell r="J7862"/>
          <cell r="K7862"/>
          <cell r="L7862"/>
          <cell r="M7862"/>
          <cell r="N7862"/>
          <cell r="O7862"/>
          <cell r="P7862"/>
          <cell r="Q7862"/>
          <cell r="R7862"/>
          <cell r="S7862"/>
          <cell r="T7862"/>
          <cell r="U7862"/>
          <cell r="V7862"/>
          <cell r="W7862"/>
          <cell r="X7862"/>
          <cell r="Y7862" t="str">
            <v xml:space="preserve"> </v>
          </cell>
        </row>
        <row r="7863">
          <cell r="C7863"/>
          <cell r="D7863"/>
          <cell r="E7863"/>
          <cell r="F7863"/>
          <cell r="G7863"/>
          <cell r="H7863"/>
          <cell r="I7863"/>
          <cell r="J7863"/>
          <cell r="K7863"/>
          <cell r="L7863"/>
          <cell r="M7863"/>
          <cell r="N7863"/>
          <cell r="O7863"/>
          <cell r="P7863"/>
          <cell r="Q7863"/>
          <cell r="R7863"/>
          <cell r="S7863"/>
          <cell r="T7863"/>
          <cell r="U7863"/>
          <cell r="V7863"/>
          <cell r="W7863"/>
          <cell r="X7863"/>
          <cell r="Y7863" t="str">
            <v xml:space="preserve"> </v>
          </cell>
        </row>
        <row r="7864">
          <cell r="C7864"/>
          <cell r="D7864"/>
          <cell r="E7864"/>
          <cell r="F7864"/>
          <cell r="G7864"/>
          <cell r="H7864"/>
          <cell r="I7864"/>
          <cell r="J7864"/>
          <cell r="K7864"/>
          <cell r="L7864"/>
          <cell r="M7864"/>
          <cell r="N7864"/>
          <cell r="O7864"/>
          <cell r="P7864"/>
          <cell r="Q7864"/>
          <cell r="R7864"/>
          <cell r="S7864"/>
          <cell r="T7864"/>
          <cell r="U7864"/>
          <cell r="V7864"/>
          <cell r="W7864"/>
          <cell r="X7864"/>
          <cell r="Y7864" t="str">
            <v xml:space="preserve"> </v>
          </cell>
        </row>
        <row r="7865">
          <cell r="C7865"/>
          <cell r="D7865"/>
          <cell r="E7865"/>
          <cell r="F7865"/>
          <cell r="G7865"/>
          <cell r="H7865"/>
          <cell r="I7865"/>
          <cell r="J7865"/>
          <cell r="K7865"/>
          <cell r="L7865"/>
          <cell r="M7865"/>
          <cell r="N7865"/>
          <cell r="O7865"/>
          <cell r="P7865"/>
          <cell r="Q7865"/>
          <cell r="R7865"/>
          <cell r="S7865"/>
          <cell r="T7865"/>
          <cell r="U7865"/>
          <cell r="V7865"/>
          <cell r="W7865"/>
          <cell r="X7865"/>
          <cell r="Y7865" t="str">
            <v xml:space="preserve"> </v>
          </cell>
        </row>
        <row r="7866">
          <cell r="C7866"/>
          <cell r="D7866"/>
          <cell r="E7866"/>
          <cell r="F7866"/>
          <cell r="G7866"/>
          <cell r="H7866"/>
          <cell r="I7866"/>
          <cell r="J7866"/>
          <cell r="K7866"/>
          <cell r="L7866"/>
          <cell r="M7866"/>
          <cell r="N7866"/>
          <cell r="O7866"/>
          <cell r="P7866"/>
          <cell r="Q7866"/>
          <cell r="R7866"/>
          <cell r="S7866"/>
          <cell r="T7866"/>
          <cell r="U7866"/>
          <cell r="V7866"/>
          <cell r="W7866"/>
          <cell r="X7866"/>
          <cell r="Y7866" t="str">
            <v xml:space="preserve"> </v>
          </cell>
        </row>
        <row r="7867">
          <cell r="C7867"/>
          <cell r="D7867"/>
          <cell r="E7867"/>
          <cell r="F7867"/>
          <cell r="G7867"/>
          <cell r="H7867"/>
          <cell r="I7867"/>
          <cell r="J7867"/>
          <cell r="K7867"/>
          <cell r="L7867"/>
          <cell r="M7867"/>
          <cell r="N7867"/>
          <cell r="O7867"/>
          <cell r="P7867"/>
          <cell r="Q7867"/>
          <cell r="R7867"/>
          <cell r="S7867"/>
          <cell r="T7867"/>
          <cell r="U7867"/>
          <cell r="V7867"/>
          <cell r="W7867"/>
          <cell r="X7867"/>
          <cell r="Y7867" t="str">
            <v xml:space="preserve"> </v>
          </cell>
        </row>
        <row r="7868">
          <cell r="C7868"/>
          <cell r="D7868"/>
          <cell r="E7868"/>
          <cell r="F7868"/>
          <cell r="G7868"/>
          <cell r="H7868"/>
          <cell r="I7868"/>
          <cell r="J7868"/>
          <cell r="K7868"/>
          <cell r="L7868"/>
          <cell r="M7868"/>
          <cell r="N7868"/>
          <cell r="O7868"/>
          <cell r="P7868"/>
          <cell r="Q7868"/>
          <cell r="R7868"/>
          <cell r="S7868"/>
          <cell r="T7868"/>
          <cell r="U7868"/>
          <cell r="V7868"/>
          <cell r="W7868"/>
          <cell r="X7868"/>
          <cell r="Y7868" t="str">
            <v xml:space="preserve"> </v>
          </cell>
        </row>
        <row r="7869">
          <cell r="C7869"/>
          <cell r="D7869"/>
          <cell r="E7869"/>
          <cell r="F7869"/>
          <cell r="G7869"/>
          <cell r="H7869"/>
          <cell r="I7869"/>
          <cell r="J7869"/>
          <cell r="K7869"/>
          <cell r="L7869"/>
          <cell r="M7869"/>
          <cell r="N7869"/>
          <cell r="O7869"/>
          <cell r="P7869"/>
          <cell r="Q7869"/>
          <cell r="R7869"/>
          <cell r="S7869"/>
          <cell r="T7869"/>
          <cell r="U7869"/>
          <cell r="V7869"/>
          <cell r="W7869"/>
          <cell r="X7869"/>
          <cell r="Y7869" t="str">
            <v xml:space="preserve"> </v>
          </cell>
        </row>
        <row r="7870">
          <cell r="C7870"/>
          <cell r="D7870"/>
          <cell r="E7870"/>
          <cell r="F7870"/>
          <cell r="G7870"/>
          <cell r="H7870"/>
          <cell r="I7870"/>
          <cell r="J7870"/>
          <cell r="K7870"/>
          <cell r="L7870"/>
          <cell r="M7870"/>
          <cell r="N7870"/>
          <cell r="O7870"/>
          <cell r="P7870"/>
          <cell r="Q7870"/>
          <cell r="R7870"/>
          <cell r="S7870"/>
          <cell r="T7870"/>
          <cell r="U7870"/>
          <cell r="V7870"/>
          <cell r="W7870"/>
          <cell r="X7870"/>
          <cell r="Y7870" t="str">
            <v xml:space="preserve"> </v>
          </cell>
        </row>
        <row r="7871">
          <cell r="C7871"/>
          <cell r="D7871"/>
          <cell r="E7871"/>
          <cell r="F7871"/>
          <cell r="G7871"/>
          <cell r="H7871"/>
          <cell r="I7871"/>
          <cell r="J7871"/>
          <cell r="K7871"/>
          <cell r="L7871"/>
          <cell r="M7871"/>
          <cell r="N7871"/>
          <cell r="O7871"/>
          <cell r="P7871"/>
          <cell r="Q7871"/>
          <cell r="R7871"/>
          <cell r="S7871"/>
          <cell r="T7871"/>
          <cell r="U7871"/>
          <cell r="V7871"/>
          <cell r="W7871"/>
          <cell r="X7871"/>
          <cell r="Y7871" t="str">
            <v xml:space="preserve"> </v>
          </cell>
        </row>
        <row r="7872">
          <cell r="C7872"/>
          <cell r="D7872"/>
          <cell r="E7872"/>
          <cell r="F7872"/>
          <cell r="G7872"/>
          <cell r="H7872"/>
          <cell r="I7872"/>
          <cell r="J7872"/>
          <cell r="K7872"/>
          <cell r="L7872"/>
          <cell r="M7872"/>
          <cell r="N7872"/>
          <cell r="O7872"/>
          <cell r="P7872"/>
          <cell r="Q7872"/>
          <cell r="R7872"/>
          <cell r="S7872"/>
          <cell r="T7872"/>
          <cell r="U7872"/>
          <cell r="V7872"/>
          <cell r="W7872"/>
          <cell r="X7872"/>
          <cell r="Y7872" t="str">
            <v xml:space="preserve"> </v>
          </cell>
        </row>
        <row r="7873">
          <cell r="C7873"/>
          <cell r="D7873"/>
          <cell r="E7873"/>
          <cell r="F7873"/>
          <cell r="G7873"/>
          <cell r="H7873"/>
          <cell r="I7873"/>
          <cell r="J7873"/>
          <cell r="K7873"/>
          <cell r="L7873"/>
          <cell r="M7873"/>
          <cell r="N7873"/>
          <cell r="O7873"/>
          <cell r="P7873"/>
          <cell r="Q7873"/>
          <cell r="R7873"/>
          <cell r="S7873"/>
          <cell r="T7873"/>
          <cell r="U7873"/>
          <cell r="V7873"/>
          <cell r="W7873"/>
          <cell r="X7873"/>
          <cell r="Y7873" t="str">
            <v xml:space="preserve"> </v>
          </cell>
        </row>
        <row r="7874">
          <cell r="C7874"/>
          <cell r="D7874"/>
          <cell r="E7874"/>
          <cell r="F7874"/>
          <cell r="G7874"/>
          <cell r="H7874"/>
          <cell r="I7874"/>
          <cell r="J7874"/>
          <cell r="K7874"/>
          <cell r="L7874"/>
          <cell r="M7874"/>
          <cell r="N7874"/>
          <cell r="O7874"/>
          <cell r="P7874"/>
          <cell r="Q7874"/>
          <cell r="R7874"/>
          <cell r="S7874"/>
          <cell r="T7874"/>
          <cell r="U7874"/>
          <cell r="V7874"/>
          <cell r="W7874"/>
          <cell r="X7874"/>
          <cell r="Y7874" t="str">
            <v xml:space="preserve"> </v>
          </cell>
        </row>
        <row r="7875">
          <cell r="C7875"/>
          <cell r="D7875"/>
          <cell r="E7875"/>
          <cell r="F7875"/>
          <cell r="G7875"/>
          <cell r="H7875"/>
          <cell r="I7875"/>
          <cell r="J7875"/>
          <cell r="K7875"/>
          <cell r="L7875"/>
          <cell r="M7875"/>
          <cell r="N7875"/>
          <cell r="O7875"/>
          <cell r="P7875"/>
          <cell r="Q7875"/>
          <cell r="R7875"/>
          <cell r="S7875"/>
          <cell r="T7875"/>
          <cell r="U7875"/>
          <cell r="V7875"/>
          <cell r="W7875"/>
          <cell r="X7875"/>
          <cell r="Y7875" t="str">
            <v xml:space="preserve"> </v>
          </cell>
        </row>
        <row r="7876">
          <cell r="C7876"/>
          <cell r="D7876"/>
          <cell r="E7876"/>
          <cell r="F7876"/>
          <cell r="G7876"/>
          <cell r="H7876"/>
          <cell r="I7876"/>
          <cell r="J7876"/>
          <cell r="K7876"/>
          <cell r="L7876"/>
          <cell r="M7876"/>
          <cell r="N7876"/>
          <cell r="O7876"/>
          <cell r="P7876"/>
          <cell r="Q7876"/>
          <cell r="R7876"/>
          <cell r="S7876"/>
          <cell r="T7876"/>
          <cell r="U7876"/>
          <cell r="V7876"/>
          <cell r="W7876"/>
          <cell r="X7876"/>
          <cell r="Y7876" t="str">
            <v xml:space="preserve"> </v>
          </cell>
        </row>
        <row r="7877">
          <cell r="C7877"/>
          <cell r="D7877"/>
          <cell r="E7877"/>
          <cell r="F7877"/>
          <cell r="G7877"/>
          <cell r="H7877"/>
          <cell r="I7877"/>
          <cell r="J7877"/>
          <cell r="K7877"/>
          <cell r="L7877"/>
          <cell r="M7877"/>
          <cell r="N7877"/>
          <cell r="O7877"/>
          <cell r="P7877"/>
          <cell r="Q7877"/>
          <cell r="R7877"/>
          <cell r="S7877"/>
          <cell r="T7877"/>
          <cell r="U7877"/>
          <cell r="V7877"/>
          <cell r="W7877"/>
          <cell r="X7877"/>
          <cell r="Y7877" t="str">
            <v xml:space="preserve"> </v>
          </cell>
        </row>
        <row r="7878">
          <cell r="C7878"/>
          <cell r="D7878"/>
          <cell r="E7878"/>
          <cell r="F7878"/>
          <cell r="G7878"/>
          <cell r="H7878"/>
          <cell r="I7878"/>
          <cell r="J7878"/>
          <cell r="K7878"/>
          <cell r="L7878"/>
          <cell r="M7878"/>
          <cell r="N7878"/>
          <cell r="O7878"/>
          <cell r="P7878"/>
          <cell r="Q7878"/>
          <cell r="R7878"/>
          <cell r="S7878"/>
          <cell r="T7878"/>
          <cell r="U7878"/>
          <cell r="V7878"/>
          <cell r="W7878"/>
          <cell r="X7878"/>
          <cell r="Y7878" t="str">
            <v xml:space="preserve"> </v>
          </cell>
        </row>
        <row r="7879">
          <cell r="C7879"/>
          <cell r="D7879"/>
          <cell r="E7879"/>
          <cell r="F7879"/>
          <cell r="G7879"/>
          <cell r="H7879"/>
          <cell r="I7879"/>
          <cell r="J7879"/>
          <cell r="K7879"/>
          <cell r="L7879"/>
          <cell r="M7879"/>
          <cell r="N7879"/>
          <cell r="O7879"/>
          <cell r="P7879"/>
          <cell r="Q7879"/>
          <cell r="R7879"/>
          <cell r="S7879"/>
          <cell r="T7879"/>
          <cell r="U7879"/>
          <cell r="V7879"/>
          <cell r="W7879"/>
          <cell r="X7879"/>
          <cell r="Y7879" t="str">
            <v xml:space="preserve"> </v>
          </cell>
        </row>
        <row r="7880">
          <cell r="C7880"/>
          <cell r="D7880"/>
          <cell r="E7880"/>
          <cell r="F7880"/>
          <cell r="G7880"/>
          <cell r="H7880"/>
          <cell r="I7880"/>
          <cell r="J7880"/>
          <cell r="K7880"/>
          <cell r="L7880"/>
          <cell r="M7880"/>
          <cell r="N7880"/>
          <cell r="O7880"/>
          <cell r="P7880"/>
          <cell r="Q7880"/>
          <cell r="R7880"/>
          <cell r="S7880"/>
          <cell r="T7880"/>
          <cell r="U7880"/>
          <cell r="V7880"/>
          <cell r="W7880"/>
          <cell r="X7880"/>
          <cell r="Y7880" t="str">
            <v xml:space="preserve"> </v>
          </cell>
        </row>
        <row r="7881">
          <cell r="C7881"/>
          <cell r="D7881"/>
          <cell r="E7881"/>
          <cell r="F7881"/>
          <cell r="G7881"/>
          <cell r="H7881"/>
          <cell r="I7881"/>
          <cell r="J7881"/>
          <cell r="K7881"/>
          <cell r="L7881"/>
          <cell r="M7881"/>
          <cell r="N7881"/>
          <cell r="O7881"/>
          <cell r="P7881"/>
          <cell r="Q7881"/>
          <cell r="R7881"/>
          <cell r="S7881"/>
          <cell r="T7881"/>
          <cell r="U7881"/>
          <cell r="V7881"/>
          <cell r="W7881"/>
          <cell r="X7881"/>
          <cell r="Y7881" t="str">
            <v xml:space="preserve"> </v>
          </cell>
        </row>
        <row r="7882">
          <cell r="C7882"/>
          <cell r="D7882"/>
          <cell r="E7882"/>
          <cell r="F7882"/>
          <cell r="G7882"/>
          <cell r="H7882"/>
          <cell r="I7882"/>
          <cell r="J7882"/>
          <cell r="K7882"/>
          <cell r="L7882"/>
          <cell r="M7882"/>
          <cell r="N7882"/>
          <cell r="O7882"/>
          <cell r="P7882"/>
          <cell r="Q7882"/>
          <cell r="R7882"/>
          <cell r="S7882"/>
          <cell r="T7882"/>
          <cell r="U7882"/>
          <cell r="V7882"/>
          <cell r="W7882"/>
          <cell r="X7882"/>
          <cell r="Y7882" t="str">
            <v xml:space="preserve"> </v>
          </cell>
        </row>
        <row r="7883">
          <cell r="C7883"/>
          <cell r="D7883"/>
          <cell r="E7883"/>
          <cell r="F7883"/>
          <cell r="G7883"/>
          <cell r="H7883"/>
          <cell r="I7883"/>
          <cell r="J7883"/>
          <cell r="K7883"/>
          <cell r="L7883"/>
          <cell r="M7883"/>
          <cell r="N7883"/>
          <cell r="O7883"/>
          <cell r="P7883"/>
          <cell r="Q7883"/>
          <cell r="R7883"/>
          <cell r="S7883"/>
          <cell r="T7883"/>
          <cell r="U7883"/>
          <cell r="V7883"/>
          <cell r="W7883"/>
          <cell r="X7883"/>
          <cell r="Y7883" t="str">
            <v xml:space="preserve"> </v>
          </cell>
        </row>
        <row r="7884">
          <cell r="C7884"/>
          <cell r="D7884"/>
          <cell r="E7884"/>
          <cell r="F7884"/>
          <cell r="G7884"/>
          <cell r="H7884"/>
          <cell r="I7884"/>
          <cell r="J7884"/>
          <cell r="K7884"/>
          <cell r="L7884"/>
          <cell r="M7884"/>
          <cell r="N7884"/>
          <cell r="O7884"/>
          <cell r="P7884"/>
          <cell r="Q7884"/>
          <cell r="R7884"/>
          <cell r="S7884"/>
          <cell r="T7884"/>
          <cell r="U7884"/>
          <cell r="V7884"/>
          <cell r="W7884"/>
          <cell r="X7884"/>
          <cell r="Y7884" t="str">
            <v xml:space="preserve"> </v>
          </cell>
        </row>
        <row r="7885">
          <cell r="C7885"/>
          <cell r="D7885"/>
          <cell r="E7885"/>
          <cell r="F7885"/>
          <cell r="G7885"/>
          <cell r="H7885"/>
          <cell r="I7885"/>
          <cell r="J7885"/>
          <cell r="K7885"/>
          <cell r="L7885"/>
          <cell r="M7885"/>
          <cell r="N7885"/>
          <cell r="O7885"/>
          <cell r="P7885"/>
          <cell r="Q7885"/>
          <cell r="R7885"/>
          <cell r="S7885"/>
          <cell r="T7885"/>
          <cell r="U7885"/>
          <cell r="V7885"/>
          <cell r="W7885"/>
          <cell r="X7885"/>
          <cell r="Y7885" t="str">
            <v xml:space="preserve"> </v>
          </cell>
        </row>
        <row r="7886">
          <cell r="C7886"/>
          <cell r="D7886"/>
          <cell r="E7886"/>
          <cell r="F7886"/>
          <cell r="G7886"/>
          <cell r="H7886"/>
          <cell r="I7886"/>
          <cell r="J7886"/>
          <cell r="K7886"/>
          <cell r="L7886"/>
          <cell r="M7886"/>
          <cell r="N7886"/>
          <cell r="O7886"/>
          <cell r="P7886"/>
          <cell r="Q7886"/>
          <cell r="R7886"/>
          <cell r="S7886"/>
          <cell r="T7886"/>
          <cell r="U7886"/>
          <cell r="V7886"/>
          <cell r="W7886"/>
          <cell r="X7886"/>
          <cell r="Y7886" t="str">
            <v xml:space="preserve"> </v>
          </cell>
        </row>
        <row r="7887">
          <cell r="C7887"/>
          <cell r="D7887"/>
          <cell r="E7887"/>
          <cell r="F7887"/>
          <cell r="G7887"/>
          <cell r="H7887"/>
          <cell r="I7887"/>
          <cell r="J7887"/>
          <cell r="K7887"/>
          <cell r="L7887"/>
          <cell r="M7887"/>
          <cell r="N7887"/>
          <cell r="O7887"/>
          <cell r="P7887"/>
          <cell r="Q7887"/>
          <cell r="R7887"/>
          <cell r="S7887"/>
          <cell r="T7887"/>
          <cell r="U7887"/>
          <cell r="V7887"/>
          <cell r="W7887"/>
          <cell r="X7887"/>
          <cell r="Y7887" t="str">
            <v xml:space="preserve"> </v>
          </cell>
        </row>
        <row r="7888">
          <cell r="C7888"/>
          <cell r="D7888"/>
          <cell r="E7888"/>
          <cell r="F7888"/>
          <cell r="G7888"/>
          <cell r="H7888"/>
          <cell r="I7888"/>
          <cell r="J7888"/>
          <cell r="K7888"/>
          <cell r="L7888"/>
          <cell r="M7888"/>
          <cell r="N7888"/>
          <cell r="O7888"/>
          <cell r="P7888"/>
          <cell r="Q7888"/>
          <cell r="R7888"/>
          <cell r="S7888"/>
          <cell r="T7888"/>
          <cell r="U7888"/>
          <cell r="V7888"/>
          <cell r="W7888"/>
          <cell r="X7888"/>
          <cell r="Y7888" t="str">
            <v xml:space="preserve"> </v>
          </cell>
        </row>
        <row r="7889">
          <cell r="C7889"/>
          <cell r="D7889"/>
          <cell r="E7889"/>
          <cell r="F7889"/>
          <cell r="G7889"/>
          <cell r="H7889"/>
          <cell r="I7889"/>
          <cell r="J7889"/>
          <cell r="K7889"/>
          <cell r="L7889"/>
          <cell r="M7889"/>
          <cell r="N7889"/>
          <cell r="O7889"/>
          <cell r="P7889"/>
          <cell r="Q7889"/>
          <cell r="R7889"/>
          <cell r="S7889"/>
          <cell r="T7889"/>
          <cell r="U7889"/>
          <cell r="V7889"/>
          <cell r="W7889"/>
          <cell r="X7889"/>
          <cell r="Y7889" t="str">
            <v xml:space="preserve"> </v>
          </cell>
        </row>
        <row r="7890">
          <cell r="C7890"/>
          <cell r="D7890"/>
          <cell r="E7890"/>
          <cell r="F7890"/>
          <cell r="G7890"/>
          <cell r="H7890"/>
          <cell r="I7890"/>
          <cell r="J7890"/>
          <cell r="K7890"/>
          <cell r="L7890"/>
          <cell r="M7890"/>
          <cell r="N7890"/>
          <cell r="O7890"/>
          <cell r="P7890"/>
          <cell r="Q7890"/>
          <cell r="R7890"/>
          <cell r="S7890"/>
          <cell r="T7890"/>
          <cell r="U7890"/>
          <cell r="V7890"/>
          <cell r="W7890"/>
          <cell r="X7890"/>
          <cell r="Y7890" t="str">
            <v xml:space="preserve"> </v>
          </cell>
        </row>
        <row r="7891">
          <cell r="C7891"/>
          <cell r="D7891"/>
          <cell r="E7891"/>
          <cell r="F7891"/>
          <cell r="G7891"/>
          <cell r="H7891"/>
          <cell r="I7891"/>
          <cell r="J7891"/>
          <cell r="K7891"/>
          <cell r="L7891"/>
          <cell r="M7891"/>
          <cell r="N7891"/>
          <cell r="O7891"/>
          <cell r="P7891"/>
          <cell r="Q7891"/>
          <cell r="R7891"/>
          <cell r="S7891"/>
          <cell r="T7891"/>
          <cell r="U7891"/>
          <cell r="V7891"/>
          <cell r="W7891"/>
          <cell r="X7891"/>
          <cell r="Y7891" t="str">
            <v xml:space="preserve"> </v>
          </cell>
        </row>
        <row r="7892">
          <cell r="C7892"/>
          <cell r="D7892"/>
          <cell r="E7892"/>
          <cell r="F7892"/>
          <cell r="G7892"/>
          <cell r="H7892"/>
          <cell r="I7892"/>
          <cell r="J7892"/>
          <cell r="K7892"/>
          <cell r="L7892"/>
          <cell r="M7892"/>
          <cell r="N7892"/>
          <cell r="O7892"/>
          <cell r="P7892"/>
          <cell r="Q7892"/>
          <cell r="R7892"/>
          <cell r="S7892"/>
          <cell r="T7892"/>
          <cell r="U7892"/>
          <cell r="V7892"/>
          <cell r="W7892"/>
          <cell r="X7892"/>
          <cell r="Y7892" t="str">
            <v xml:space="preserve"> </v>
          </cell>
        </row>
        <row r="7893">
          <cell r="C7893"/>
          <cell r="D7893"/>
          <cell r="E7893"/>
          <cell r="F7893"/>
          <cell r="G7893"/>
          <cell r="H7893"/>
          <cell r="I7893"/>
          <cell r="J7893"/>
          <cell r="K7893"/>
          <cell r="L7893"/>
          <cell r="M7893"/>
          <cell r="N7893"/>
          <cell r="O7893"/>
          <cell r="P7893"/>
          <cell r="Q7893"/>
          <cell r="R7893"/>
          <cell r="S7893"/>
          <cell r="T7893"/>
          <cell r="U7893"/>
          <cell r="V7893"/>
          <cell r="W7893"/>
          <cell r="X7893"/>
          <cell r="Y7893" t="str">
            <v xml:space="preserve"> </v>
          </cell>
        </row>
        <row r="7894">
          <cell r="C7894"/>
          <cell r="D7894"/>
          <cell r="E7894"/>
          <cell r="F7894"/>
          <cell r="G7894"/>
          <cell r="H7894"/>
          <cell r="I7894"/>
          <cell r="J7894"/>
          <cell r="K7894"/>
          <cell r="L7894"/>
          <cell r="M7894"/>
          <cell r="N7894"/>
          <cell r="O7894"/>
          <cell r="P7894"/>
          <cell r="Q7894"/>
          <cell r="R7894"/>
          <cell r="S7894"/>
          <cell r="T7894"/>
          <cell r="U7894"/>
          <cell r="V7894"/>
          <cell r="W7894"/>
          <cell r="X7894"/>
          <cell r="Y7894" t="str">
            <v xml:space="preserve"> </v>
          </cell>
        </row>
        <row r="7895">
          <cell r="C7895"/>
          <cell r="D7895"/>
          <cell r="E7895"/>
          <cell r="F7895"/>
          <cell r="G7895"/>
          <cell r="H7895"/>
          <cell r="I7895"/>
          <cell r="J7895"/>
          <cell r="K7895"/>
          <cell r="L7895"/>
          <cell r="M7895"/>
          <cell r="N7895"/>
          <cell r="O7895"/>
          <cell r="P7895"/>
          <cell r="Q7895"/>
          <cell r="R7895"/>
          <cell r="S7895"/>
          <cell r="T7895"/>
          <cell r="U7895"/>
          <cell r="V7895"/>
          <cell r="W7895"/>
          <cell r="X7895"/>
          <cell r="Y7895" t="str">
            <v xml:space="preserve"> </v>
          </cell>
        </row>
        <row r="7896">
          <cell r="C7896"/>
          <cell r="D7896"/>
          <cell r="E7896"/>
          <cell r="F7896"/>
          <cell r="G7896"/>
          <cell r="H7896"/>
          <cell r="I7896"/>
          <cell r="J7896"/>
          <cell r="K7896"/>
          <cell r="L7896"/>
          <cell r="M7896"/>
          <cell r="N7896"/>
          <cell r="O7896"/>
          <cell r="P7896"/>
          <cell r="Q7896"/>
          <cell r="R7896"/>
          <cell r="S7896"/>
          <cell r="T7896"/>
          <cell r="U7896"/>
          <cell r="V7896"/>
          <cell r="W7896"/>
          <cell r="X7896"/>
          <cell r="Y7896" t="str">
            <v xml:space="preserve"> </v>
          </cell>
        </row>
        <row r="7897">
          <cell r="C7897"/>
          <cell r="D7897"/>
          <cell r="E7897"/>
          <cell r="F7897"/>
          <cell r="G7897"/>
          <cell r="H7897"/>
          <cell r="I7897"/>
          <cell r="J7897"/>
          <cell r="K7897"/>
          <cell r="L7897"/>
          <cell r="M7897"/>
          <cell r="N7897"/>
          <cell r="O7897"/>
          <cell r="P7897"/>
          <cell r="Q7897"/>
          <cell r="R7897"/>
          <cell r="S7897"/>
          <cell r="T7897"/>
          <cell r="U7897"/>
          <cell r="V7897"/>
          <cell r="W7897"/>
          <cell r="X7897"/>
          <cell r="Y7897" t="str">
            <v xml:space="preserve"> </v>
          </cell>
        </row>
        <row r="7898">
          <cell r="C7898"/>
          <cell r="D7898"/>
          <cell r="E7898"/>
          <cell r="F7898"/>
          <cell r="G7898"/>
          <cell r="H7898"/>
          <cell r="I7898"/>
          <cell r="J7898"/>
          <cell r="K7898"/>
          <cell r="L7898"/>
          <cell r="M7898"/>
          <cell r="N7898"/>
          <cell r="O7898"/>
          <cell r="P7898"/>
          <cell r="Q7898"/>
          <cell r="R7898"/>
          <cell r="S7898"/>
          <cell r="T7898"/>
          <cell r="U7898"/>
          <cell r="V7898"/>
          <cell r="W7898"/>
          <cell r="X7898"/>
          <cell r="Y7898" t="str">
            <v xml:space="preserve"> </v>
          </cell>
        </row>
        <row r="7899">
          <cell r="C7899"/>
          <cell r="D7899"/>
          <cell r="E7899"/>
          <cell r="F7899"/>
          <cell r="G7899"/>
          <cell r="H7899"/>
          <cell r="I7899"/>
          <cell r="J7899"/>
          <cell r="K7899"/>
          <cell r="L7899"/>
          <cell r="M7899"/>
          <cell r="N7899"/>
          <cell r="O7899"/>
          <cell r="P7899"/>
          <cell r="Q7899"/>
          <cell r="R7899"/>
          <cell r="S7899"/>
          <cell r="T7899"/>
          <cell r="U7899"/>
          <cell r="V7899"/>
          <cell r="W7899"/>
          <cell r="X7899"/>
          <cell r="Y7899" t="str">
            <v xml:space="preserve"> </v>
          </cell>
        </row>
        <row r="7900">
          <cell r="C7900"/>
          <cell r="D7900"/>
          <cell r="E7900"/>
          <cell r="F7900"/>
          <cell r="G7900"/>
          <cell r="H7900"/>
          <cell r="I7900"/>
          <cell r="J7900"/>
          <cell r="K7900"/>
          <cell r="L7900"/>
          <cell r="M7900"/>
          <cell r="N7900"/>
          <cell r="O7900"/>
          <cell r="P7900"/>
          <cell r="Q7900"/>
          <cell r="R7900"/>
          <cell r="S7900"/>
          <cell r="T7900"/>
          <cell r="U7900"/>
          <cell r="V7900"/>
          <cell r="W7900"/>
          <cell r="X7900"/>
          <cell r="Y7900" t="str">
            <v xml:space="preserve"> </v>
          </cell>
        </row>
        <row r="7901">
          <cell r="C7901"/>
          <cell r="D7901"/>
          <cell r="E7901"/>
          <cell r="F7901"/>
          <cell r="G7901"/>
          <cell r="H7901"/>
          <cell r="I7901"/>
          <cell r="J7901"/>
          <cell r="K7901"/>
          <cell r="L7901"/>
          <cell r="M7901"/>
          <cell r="N7901"/>
          <cell r="O7901"/>
          <cell r="P7901"/>
          <cell r="Q7901"/>
          <cell r="R7901"/>
          <cell r="S7901"/>
          <cell r="T7901"/>
          <cell r="U7901"/>
          <cell r="V7901"/>
          <cell r="W7901"/>
          <cell r="X7901"/>
          <cell r="Y7901" t="str">
            <v xml:space="preserve"> </v>
          </cell>
        </row>
        <row r="7902">
          <cell r="C7902"/>
          <cell r="D7902"/>
          <cell r="E7902"/>
          <cell r="F7902"/>
          <cell r="G7902"/>
          <cell r="H7902"/>
          <cell r="I7902"/>
          <cell r="J7902"/>
          <cell r="K7902"/>
          <cell r="L7902"/>
          <cell r="M7902"/>
          <cell r="N7902"/>
          <cell r="O7902"/>
          <cell r="P7902"/>
          <cell r="Q7902"/>
          <cell r="R7902"/>
          <cell r="S7902"/>
          <cell r="T7902"/>
          <cell r="U7902"/>
          <cell r="V7902"/>
          <cell r="W7902"/>
          <cell r="X7902"/>
          <cell r="Y7902" t="str">
            <v xml:space="preserve"> </v>
          </cell>
        </row>
        <row r="7903">
          <cell r="C7903"/>
          <cell r="D7903"/>
          <cell r="E7903"/>
          <cell r="F7903"/>
          <cell r="G7903"/>
          <cell r="H7903"/>
          <cell r="I7903"/>
          <cell r="J7903"/>
          <cell r="K7903"/>
          <cell r="L7903"/>
          <cell r="M7903"/>
          <cell r="N7903"/>
          <cell r="O7903"/>
          <cell r="P7903"/>
          <cell r="Q7903"/>
          <cell r="R7903"/>
          <cell r="S7903"/>
          <cell r="T7903"/>
          <cell r="U7903"/>
          <cell r="V7903"/>
          <cell r="W7903"/>
          <cell r="X7903"/>
          <cell r="Y7903" t="str">
            <v xml:space="preserve"> </v>
          </cell>
        </row>
        <row r="7904">
          <cell r="C7904"/>
          <cell r="D7904"/>
          <cell r="E7904"/>
          <cell r="F7904"/>
          <cell r="G7904"/>
          <cell r="H7904"/>
          <cell r="I7904"/>
          <cell r="J7904"/>
          <cell r="K7904"/>
          <cell r="L7904"/>
          <cell r="M7904"/>
          <cell r="N7904"/>
          <cell r="O7904"/>
          <cell r="P7904"/>
          <cell r="Q7904"/>
          <cell r="R7904"/>
          <cell r="S7904"/>
          <cell r="T7904"/>
          <cell r="U7904"/>
          <cell r="V7904"/>
          <cell r="W7904"/>
          <cell r="X7904"/>
          <cell r="Y7904" t="str">
            <v xml:space="preserve"> </v>
          </cell>
        </row>
        <row r="7905">
          <cell r="C7905"/>
          <cell r="D7905"/>
          <cell r="E7905"/>
          <cell r="F7905"/>
          <cell r="G7905"/>
          <cell r="H7905"/>
          <cell r="I7905"/>
          <cell r="J7905"/>
          <cell r="K7905"/>
          <cell r="L7905"/>
          <cell r="M7905"/>
          <cell r="N7905"/>
          <cell r="O7905"/>
          <cell r="P7905"/>
          <cell r="Q7905"/>
          <cell r="R7905"/>
          <cell r="S7905"/>
          <cell r="T7905"/>
          <cell r="U7905"/>
          <cell r="V7905"/>
          <cell r="W7905"/>
          <cell r="X7905"/>
          <cell r="Y7905" t="str">
            <v xml:space="preserve"> </v>
          </cell>
        </row>
        <row r="7906">
          <cell r="C7906"/>
          <cell r="D7906"/>
          <cell r="E7906"/>
          <cell r="F7906"/>
          <cell r="G7906"/>
          <cell r="H7906"/>
          <cell r="I7906"/>
          <cell r="J7906"/>
          <cell r="K7906"/>
          <cell r="L7906"/>
          <cell r="M7906"/>
          <cell r="N7906"/>
          <cell r="O7906"/>
          <cell r="P7906"/>
          <cell r="Q7906"/>
          <cell r="R7906"/>
          <cell r="S7906"/>
          <cell r="T7906"/>
          <cell r="U7906"/>
          <cell r="V7906"/>
          <cell r="W7906"/>
          <cell r="X7906"/>
          <cell r="Y7906" t="str">
            <v xml:space="preserve"> </v>
          </cell>
        </row>
        <row r="7907">
          <cell r="C7907"/>
          <cell r="D7907"/>
          <cell r="E7907"/>
          <cell r="F7907"/>
          <cell r="G7907"/>
          <cell r="H7907"/>
          <cell r="I7907"/>
          <cell r="J7907"/>
          <cell r="K7907"/>
          <cell r="L7907"/>
          <cell r="M7907"/>
          <cell r="N7907"/>
          <cell r="O7907"/>
          <cell r="P7907"/>
          <cell r="Q7907"/>
          <cell r="R7907"/>
          <cell r="S7907"/>
          <cell r="T7907"/>
          <cell r="U7907"/>
          <cell r="V7907"/>
          <cell r="W7907"/>
          <cell r="X7907"/>
          <cell r="Y7907" t="str">
            <v xml:space="preserve"> </v>
          </cell>
        </row>
        <row r="7908">
          <cell r="C7908"/>
          <cell r="D7908"/>
          <cell r="E7908"/>
          <cell r="F7908"/>
          <cell r="G7908"/>
          <cell r="H7908"/>
          <cell r="I7908"/>
          <cell r="J7908"/>
          <cell r="K7908"/>
          <cell r="L7908"/>
          <cell r="M7908"/>
          <cell r="N7908"/>
          <cell r="O7908"/>
          <cell r="P7908"/>
          <cell r="Q7908"/>
          <cell r="R7908"/>
          <cell r="S7908"/>
          <cell r="T7908"/>
          <cell r="U7908"/>
          <cell r="V7908"/>
          <cell r="W7908"/>
          <cell r="X7908"/>
          <cell r="Y7908" t="str">
            <v xml:space="preserve"> </v>
          </cell>
        </row>
        <row r="7909">
          <cell r="C7909"/>
          <cell r="D7909"/>
          <cell r="E7909"/>
          <cell r="F7909"/>
          <cell r="G7909"/>
          <cell r="H7909"/>
          <cell r="I7909"/>
          <cell r="J7909"/>
          <cell r="K7909"/>
          <cell r="L7909"/>
          <cell r="M7909"/>
          <cell r="N7909"/>
          <cell r="O7909"/>
          <cell r="P7909"/>
          <cell r="Q7909"/>
          <cell r="R7909"/>
          <cell r="S7909"/>
          <cell r="T7909"/>
          <cell r="U7909"/>
          <cell r="V7909"/>
          <cell r="W7909"/>
          <cell r="X7909"/>
          <cell r="Y7909" t="str">
            <v xml:space="preserve"> </v>
          </cell>
        </row>
        <row r="7910">
          <cell r="C7910"/>
          <cell r="D7910"/>
          <cell r="E7910"/>
          <cell r="F7910"/>
          <cell r="G7910"/>
          <cell r="H7910"/>
          <cell r="I7910"/>
          <cell r="J7910"/>
          <cell r="K7910"/>
          <cell r="L7910"/>
          <cell r="M7910"/>
          <cell r="N7910"/>
          <cell r="O7910"/>
          <cell r="P7910"/>
          <cell r="Q7910"/>
          <cell r="R7910"/>
          <cell r="S7910"/>
          <cell r="T7910"/>
          <cell r="U7910"/>
          <cell r="V7910"/>
          <cell r="W7910"/>
          <cell r="X7910"/>
          <cell r="Y7910" t="str">
            <v xml:space="preserve"> </v>
          </cell>
        </row>
        <row r="7911">
          <cell r="C7911"/>
          <cell r="D7911"/>
          <cell r="E7911"/>
          <cell r="F7911"/>
          <cell r="G7911"/>
          <cell r="H7911"/>
          <cell r="I7911"/>
          <cell r="J7911"/>
          <cell r="K7911"/>
          <cell r="L7911"/>
          <cell r="M7911"/>
          <cell r="N7911"/>
          <cell r="O7911"/>
          <cell r="P7911"/>
          <cell r="Q7911"/>
          <cell r="R7911"/>
          <cell r="S7911"/>
          <cell r="T7911"/>
          <cell r="U7911"/>
          <cell r="V7911"/>
          <cell r="W7911"/>
          <cell r="X7911"/>
          <cell r="Y7911" t="str">
            <v xml:space="preserve"> </v>
          </cell>
        </row>
        <row r="7912">
          <cell r="C7912"/>
          <cell r="D7912"/>
          <cell r="E7912"/>
          <cell r="F7912"/>
          <cell r="G7912"/>
          <cell r="H7912"/>
          <cell r="I7912"/>
          <cell r="J7912"/>
          <cell r="K7912"/>
          <cell r="L7912"/>
          <cell r="M7912"/>
          <cell r="N7912"/>
          <cell r="O7912"/>
          <cell r="P7912"/>
          <cell r="Q7912"/>
          <cell r="R7912"/>
          <cell r="S7912"/>
          <cell r="T7912"/>
          <cell r="U7912"/>
          <cell r="V7912"/>
          <cell r="W7912"/>
          <cell r="X7912"/>
          <cell r="Y7912" t="str">
            <v xml:space="preserve"> </v>
          </cell>
        </row>
        <row r="7913">
          <cell r="C7913"/>
          <cell r="D7913"/>
          <cell r="E7913"/>
          <cell r="F7913"/>
          <cell r="G7913"/>
          <cell r="H7913"/>
          <cell r="I7913"/>
          <cell r="J7913"/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  <cell r="U7913"/>
          <cell r="V7913"/>
          <cell r="W7913"/>
          <cell r="X7913"/>
          <cell r="Y7913" t="str">
            <v xml:space="preserve"> </v>
          </cell>
        </row>
        <row r="7914">
          <cell r="C7914"/>
          <cell r="D7914"/>
          <cell r="E7914"/>
          <cell r="F7914"/>
          <cell r="G7914"/>
          <cell r="H7914"/>
          <cell r="I7914"/>
          <cell r="J7914"/>
          <cell r="K7914"/>
          <cell r="L7914"/>
          <cell r="M7914"/>
          <cell r="N7914"/>
          <cell r="O7914"/>
          <cell r="P7914"/>
          <cell r="Q7914"/>
          <cell r="R7914"/>
          <cell r="S7914"/>
          <cell r="T7914"/>
          <cell r="U7914"/>
          <cell r="V7914"/>
          <cell r="W7914"/>
          <cell r="X7914"/>
          <cell r="Y7914" t="str">
            <v xml:space="preserve"> </v>
          </cell>
        </row>
        <row r="7915">
          <cell r="C7915"/>
          <cell r="D7915"/>
          <cell r="E7915"/>
          <cell r="F7915"/>
          <cell r="G7915"/>
          <cell r="H7915"/>
          <cell r="I7915"/>
          <cell r="J7915"/>
          <cell r="K7915"/>
          <cell r="L7915"/>
          <cell r="M7915"/>
          <cell r="N7915"/>
          <cell r="O7915"/>
          <cell r="P7915"/>
          <cell r="Q7915"/>
          <cell r="R7915"/>
          <cell r="S7915"/>
          <cell r="T7915"/>
          <cell r="U7915"/>
          <cell r="V7915"/>
          <cell r="W7915"/>
          <cell r="X7915"/>
          <cell r="Y7915" t="str">
            <v xml:space="preserve"> </v>
          </cell>
        </row>
        <row r="7916">
          <cell r="C7916"/>
          <cell r="D7916"/>
          <cell r="E7916"/>
          <cell r="F7916"/>
          <cell r="G7916"/>
          <cell r="H7916"/>
          <cell r="I7916"/>
          <cell r="J7916"/>
          <cell r="K7916"/>
          <cell r="L7916"/>
          <cell r="M7916"/>
          <cell r="N7916"/>
          <cell r="O7916"/>
          <cell r="P7916"/>
          <cell r="Q7916"/>
          <cell r="R7916"/>
          <cell r="S7916"/>
          <cell r="T7916"/>
          <cell r="U7916"/>
          <cell r="V7916"/>
          <cell r="W7916"/>
          <cell r="X7916"/>
          <cell r="Y7916" t="str">
            <v xml:space="preserve"> </v>
          </cell>
        </row>
        <row r="7917">
          <cell r="C7917"/>
          <cell r="D7917"/>
          <cell r="E7917"/>
          <cell r="F7917"/>
          <cell r="G7917"/>
          <cell r="H7917"/>
          <cell r="I7917"/>
          <cell r="J7917"/>
          <cell r="K7917"/>
          <cell r="L7917"/>
          <cell r="M7917"/>
          <cell r="N7917"/>
          <cell r="O7917"/>
          <cell r="P7917"/>
          <cell r="Q7917"/>
          <cell r="R7917"/>
          <cell r="S7917"/>
          <cell r="T7917"/>
          <cell r="U7917"/>
          <cell r="V7917"/>
          <cell r="W7917"/>
          <cell r="X7917"/>
          <cell r="Y7917" t="str">
            <v xml:space="preserve"> </v>
          </cell>
        </row>
        <row r="7918">
          <cell r="C7918"/>
          <cell r="D7918"/>
          <cell r="E7918"/>
          <cell r="F7918"/>
          <cell r="G7918"/>
          <cell r="H7918"/>
          <cell r="I7918"/>
          <cell r="J7918"/>
          <cell r="K7918"/>
          <cell r="L7918"/>
          <cell r="M7918"/>
          <cell r="N7918"/>
          <cell r="O7918"/>
          <cell r="P7918"/>
          <cell r="Q7918"/>
          <cell r="R7918"/>
          <cell r="S7918"/>
          <cell r="T7918"/>
          <cell r="U7918"/>
          <cell r="V7918"/>
          <cell r="W7918"/>
          <cell r="X7918"/>
          <cell r="Y7918" t="str">
            <v xml:space="preserve"> </v>
          </cell>
        </row>
        <row r="7919">
          <cell r="C7919"/>
          <cell r="D7919"/>
          <cell r="E7919"/>
          <cell r="F7919"/>
          <cell r="G7919"/>
          <cell r="H7919"/>
          <cell r="I7919"/>
          <cell r="J7919"/>
          <cell r="K7919"/>
          <cell r="L7919"/>
          <cell r="M7919"/>
          <cell r="N7919"/>
          <cell r="O7919"/>
          <cell r="P7919"/>
          <cell r="Q7919"/>
          <cell r="R7919"/>
          <cell r="S7919"/>
          <cell r="T7919"/>
          <cell r="U7919"/>
          <cell r="V7919"/>
          <cell r="W7919"/>
          <cell r="X7919"/>
          <cell r="Y7919" t="str">
            <v xml:space="preserve"> </v>
          </cell>
        </row>
        <row r="7920">
          <cell r="C7920"/>
          <cell r="D7920"/>
          <cell r="E7920"/>
          <cell r="F7920"/>
          <cell r="G7920"/>
          <cell r="H7920"/>
          <cell r="I7920"/>
          <cell r="J7920"/>
          <cell r="K7920"/>
          <cell r="L7920"/>
          <cell r="M7920"/>
          <cell r="N7920"/>
          <cell r="O7920"/>
          <cell r="P7920"/>
          <cell r="Q7920"/>
          <cell r="R7920"/>
          <cell r="S7920"/>
          <cell r="T7920"/>
          <cell r="U7920"/>
          <cell r="V7920"/>
          <cell r="W7920"/>
          <cell r="X7920"/>
          <cell r="Y7920" t="str">
            <v xml:space="preserve"> </v>
          </cell>
        </row>
        <row r="7921">
          <cell r="C7921"/>
          <cell r="D7921"/>
          <cell r="E7921"/>
          <cell r="F7921"/>
          <cell r="G7921"/>
          <cell r="H7921"/>
          <cell r="I7921"/>
          <cell r="J7921"/>
          <cell r="K7921"/>
          <cell r="L7921"/>
          <cell r="M7921"/>
          <cell r="N7921"/>
          <cell r="O7921"/>
          <cell r="P7921"/>
          <cell r="Q7921"/>
          <cell r="R7921"/>
          <cell r="S7921"/>
          <cell r="T7921"/>
          <cell r="U7921"/>
          <cell r="V7921"/>
          <cell r="W7921"/>
          <cell r="X7921"/>
          <cell r="Y7921" t="str">
            <v xml:space="preserve"> </v>
          </cell>
        </row>
        <row r="7922">
          <cell r="C7922"/>
          <cell r="D7922"/>
          <cell r="E7922"/>
          <cell r="F7922"/>
          <cell r="G7922"/>
          <cell r="H7922"/>
          <cell r="I7922"/>
          <cell r="J7922"/>
          <cell r="K7922"/>
          <cell r="L7922"/>
          <cell r="M7922"/>
          <cell r="N7922"/>
          <cell r="O7922"/>
          <cell r="P7922"/>
          <cell r="Q7922"/>
          <cell r="R7922"/>
          <cell r="S7922"/>
          <cell r="T7922"/>
          <cell r="U7922"/>
          <cell r="V7922"/>
          <cell r="W7922"/>
          <cell r="X7922"/>
          <cell r="Y7922" t="str">
            <v xml:space="preserve"> </v>
          </cell>
        </row>
        <row r="7923">
          <cell r="C7923"/>
          <cell r="D7923"/>
          <cell r="E7923"/>
          <cell r="F7923"/>
          <cell r="G7923"/>
          <cell r="H7923"/>
          <cell r="I7923"/>
          <cell r="J7923"/>
          <cell r="K7923"/>
          <cell r="L7923"/>
          <cell r="M7923"/>
          <cell r="N7923"/>
          <cell r="O7923"/>
          <cell r="P7923"/>
          <cell r="Q7923"/>
          <cell r="R7923"/>
          <cell r="S7923"/>
          <cell r="T7923"/>
          <cell r="U7923"/>
          <cell r="V7923"/>
          <cell r="W7923"/>
          <cell r="X7923"/>
          <cell r="Y7923" t="str">
            <v xml:space="preserve"> </v>
          </cell>
        </row>
        <row r="7924">
          <cell r="C7924"/>
          <cell r="D7924"/>
          <cell r="E7924"/>
          <cell r="F7924"/>
          <cell r="G7924"/>
          <cell r="H7924"/>
          <cell r="I7924"/>
          <cell r="J7924"/>
          <cell r="K7924"/>
          <cell r="L7924"/>
          <cell r="M7924"/>
          <cell r="N7924"/>
          <cell r="O7924"/>
          <cell r="P7924"/>
          <cell r="Q7924"/>
          <cell r="R7924"/>
          <cell r="S7924"/>
          <cell r="T7924"/>
          <cell r="U7924"/>
          <cell r="V7924"/>
          <cell r="W7924"/>
          <cell r="X7924"/>
          <cell r="Y7924" t="str">
            <v xml:space="preserve"> </v>
          </cell>
        </row>
        <row r="7925">
          <cell r="C7925"/>
          <cell r="D7925"/>
          <cell r="E7925"/>
          <cell r="F7925"/>
          <cell r="G7925"/>
          <cell r="H7925"/>
          <cell r="I7925"/>
          <cell r="J7925"/>
          <cell r="K7925"/>
          <cell r="L7925"/>
          <cell r="M7925"/>
          <cell r="N7925"/>
          <cell r="O7925"/>
          <cell r="P7925"/>
          <cell r="Q7925"/>
          <cell r="R7925"/>
          <cell r="S7925"/>
          <cell r="T7925"/>
          <cell r="U7925"/>
          <cell r="V7925"/>
          <cell r="W7925"/>
          <cell r="X7925"/>
          <cell r="Y7925" t="str">
            <v xml:space="preserve"> </v>
          </cell>
        </row>
        <row r="7926">
          <cell r="C7926"/>
          <cell r="D7926"/>
          <cell r="E7926"/>
          <cell r="F7926"/>
          <cell r="G7926"/>
          <cell r="H7926"/>
          <cell r="I7926"/>
          <cell r="J7926"/>
          <cell r="K7926"/>
          <cell r="L7926"/>
          <cell r="M7926"/>
          <cell r="N7926"/>
          <cell r="O7926"/>
          <cell r="P7926"/>
          <cell r="Q7926"/>
          <cell r="R7926"/>
          <cell r="S7926"/>
          <cell r="T7926"/>
          <cell r="U7926"/>
          <cell r="V7926"/>
          <cell r="W7926"/>
          <cell r="X7926"/>
          <cell r="Y7926" t="str">
            <v xml:space="preserve"> </v>
          </cell>
        </row>
        <row r="7927">
          <cell r="C7927"/>
          <cell r="D7927"/>
          <cell r="E7927"/>
          <cell r="F7927"/>
          <cell r="G7927"/>
          <cell r="H7927"/>
          <cell r="I7927"/>
          <cell r="J7927"/>
          <cell r="K7927"/>
          <cell r="L7927"/>
          <cell r="M7927"/>
          <cell r="N7927"/>
          <cell r="O7927"/>
          <cell r="P7927"/>
          <cell r="Q7927"/>
          <cell r="R7927"/>
          <cell r="S7927"/>
          <cell r="T7927"/>
          <cell r="U7927"/>
          <cell r="V7927"/>
          <cell r="W7927"/>
          <cell r="X7927"/>
          <cell r="Y7927" t="str">
            <v xml:space="preserve"> </v>
          </cell>
        </row>
        <row r="7928"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/>
          <cell r="P7928"/>
          <cell r="Q7928"/>
          <cell r="R7928"/>
          <cell r="S7928"/>
          <cell r="T7928"/>
          <cell r="U7928"/>
          <cell r="V7928"/>
          <cell r="W7928"/>
          <cell r="X7928"/>
          <cell r="Y7928" t="str">
            <v xml:space="preserve"> </v>
          </cell>
        </row>
        <row r="7929">
          <cell r="C7929"/>
          <cell r="D7929"/>
          <cell r="E7929"/>
          <cell r="F7929"/>
          <cell r="G7929"/>
          <cell r="H7929"/>
          <cell r="I7929"/>
          <cell r="J7929"/>
          <cell r="K7929"/>
          <cell r="L7929"/>
          <cell r="M7929"/>
          <cell r="N7929"/>
          <cell r="O7929"/>
          <cell r="P7929"/>
          <cell r="Q7929"/>
          <cell r="R7929"/>
          <cell r="S7929"/>
          <cell r="T7929"/>
          <cell r="U7929"/>
          <cell r="V7929"/>
          <cell r="W7929"/>
          <cell r="X7929"/>
          <cell r="Y7929" t="str">
            <v xml:space="preserve"> </v>
          </cell>
        </row>
        <row r="7930">
          <cell r="C7930"/>
          <cell r="D7930"/>
          <cell r="E7930"/>
          <cell r="F7930"/>
          <cell r="G7930"/>
          <cell r="H7930"/>
          <cell r="I7930"/>
          <cell r="J7930"/>
          <cell r="K7930"/>
          <cell r="L7930"/>
          <cell r="M7930"/>
          <cell r="N7930"/>
          <cell r="O7930"/>
          <cell r="P7930"/>
          <cell r="Q7930"/>
          <cell r="R7930"/>
          <cell r="S7930"/>
          <cell r="T7930"/>
          <cell r="U7930"/>
          <cell r="V7930"/>
          <cell r="W7930"/>
          <cell r="X7930"/>
          <cell r="Y7930" t="str">
            <v xml:space="preserve"> </v>
          </cell>
        </row>
        <row r="7931">
          <cell r="C7931"/>
          <cell r="D7931"/>
          <cell r="E7931"/>
          <cell r="F7931"/>
          <cell r="G7931"/>
          <cell r="H7931"/>
          <cell r="I7931"/>
          <cell r="J7931"/>
          <cell r="K7931"/>
          <cell r="L7931"/>
          <cell r="M7931"/>
          <cell r="N7931"/>
          <cell r="O7931"/>
          <cell r="P7931"/>
          <cell r="Q7931"/>
          <cell r="R7931"/>
          <cell r="S7931"/>
          <cell r="T7931"/>
          <cell r="U7931"/>
          <cell r="V7931"/>
          <cell r="W7931"/>
          <cell r="X7931"/>
          <cell r="Y7931" t="str">
            <v xml:space="preserve"> </v>
          </cell>
        </row>
        <row r="7932">
          <cell r="C7932"/>
          <cell r="D7932"/>
          <cell r="E7932"/>
          <cell r="F7932"/>
          <cell r="G7932"/>
          <cell r="H7932"/>
          <cell r="I7932"/>
          <cell r="J7932"/>
          <cell r="K7932"/>
          <cell r="L7932"/>
          <cell r="M7932"/>
          <cell r="N7932"/>
          <cell r="O7932"/>
          <cell r="P7932"/>
          <cell r="Q7932"/>
          <cell r="R7932"/>
          <cell r="S7932"/>
          <cell r="T7932"/>
          <cell r="U7932"/>
          <cell r="V7932"/>
          <cell r="W7932"/>
          <cell r="X7932"/>
          <cell r="Y7932" t="str">
            <v xml:space="preserve"> </v>
          </cell>
        </row>
        <row r="7933">
          <cell r="C7933"/>
          <cell r="D7933"/>
          <cell r="E7933"/>
          <cell r="F7933"/>
          <cell r="G7933"/>
          <cell r="H7933"/>
          <cell r="I7933"/>
          <cell r="J7933"/>
          <cell r="K7933"/>
          <cell r="L7933"/>
          <cell r="M7933"/>
          <cell r="N7933"/>
          <cell r="O7933"/>
          <cell r="P7933"/>
          <cell r="Q7933"/>
          <cell r="R7933"/>
          <cell r="S7933"/>
          <cell r="T7933"/>
          <cell r="U7933"/>
          <cell r="V7933"/>
          <cell r="W7933"/>
          <cell r="X7933"/>
          <cell r="Y7933" t="str">
            <v xml:space="preserve"> </v>
          </cell>
        </row>
        <row r="7934">
          <cell r="C7934"/>
          <cell r="D7934"/>
          <cell r="E7934"/>
          <cell r="F7934"/>
          <cell r="G7934"/>
          <cell r="H7934"/>
          <cell r="I7934"/>
          <cell r="J7934"/>
          <cell r="K7934"/>
          <cell r="L7934"/>
          <cell r="M7934"/>
          <cell r="N7934"/>
          <cell r="O7934"/>
          <cell r="P7934"/>
          <cell r="Q7934"/>
          <cell r="R7934"/>
          <cell r="S7934"/>
          <cell r="T7934"/>
          <cell r="U7934"/>
          <cell r="V7934"/>
          <cell r="W7934"/>
          <cell r="X7934"/>
          <cell r="Y7934" t="str">
            <v xml:space="preserve"> </v>
          </cell>
        </row>
        <row r="7935">
          <cell r="C7935"/>
          <cell r="D7935"/>
          <cell r="E7935"/>
          <cell r="F7935"/>
          <cell r="G7935"/>
          <cell r="H7935"/>
          <cell r="I7935"/>
          <cell r="J7935"/>
          <cell r="K7935"/>
          <cell r="L7935"/>
          <cell r="M7935"/>
          <cell r="N7935"/>
          <cell r="O7935"/>
          <cell r="P7935"/>
          <cell r="Q7935"/>
          <cell r="R7935"/>
          <cell r="S7935"/>
          <cell r="T7935"/>
          <cell r="U7935"/>
          <cell r="V7935"/>
          <cell r="W7935"/>
          <cell r="X7935"/>
          <cell r="Y7935" t="str">
            <v xml:space="preserve"> </v>
          </cell>
        </row>
        <row r="7936">
          <cell r="C7936"/>
          <cell r="D7936"/>
          <cell r="E7936"/>
          <cell r="F7936"/>
          <cell r="G7936"/>
          <cell r="H7936"/>
          <cell r="I7936"/>
          <cell r="J7936"/>
          <cell r="K7936"/>
          <cell r="L7936"/>
          <cell r="M7936"/>
          <cell r="N7936"/>
          <cell r="O7936"/>
          <cell r="P7936"/>
          <cell r="Q7936"/>
          <cell r="R7936"/>
          <cell r="S7936"/>
          <cell r="T7936"/>
          <cell r="U7936"/>
          <cell r="V7936"/>
          <cell r="W7936"/>
          <cell r="X7936"/>
          <cell r="Y7936" t="str">
            <v xml:space="preserve"> </v>
          </cell>
        </row>
        <row r="7937">
          <cell r="C7937"/>
          <cell r="D7937"/>
          <cell r="E7937"/>
          <cell r="F7937"/>
          <cell r="G7937"/>
          <cell r="H7937"/>
          <cell r="I7937"/>
          <cell r="J7937"/>
          <cell r="K7937"/>
          <cell r="L7937"/>
          <cell r="M7937"/>
          <cell r="N7937"/>
          <cell r="O7937"/>
          <cell r="P7937"/>
          <cell r="Q7937"/>
          <cell r="R7937"/>
          <cell r="S7937"/>
          <cell r="T7937"/>
          <cell r="U7937"/>
          <cell r="V7937"/>
          <cell r="W7937"/>
          <cell r="X7937"/>
          <cell r="Y7937" t="str">
            <v xml:space="preserve"> </v>
          </cell>
        </row>
        <row r="7938">
          <cell r="C7938"/>
          <cell r="D7938"/>
          <cell r="E7938"/>
          <cell r="F7938"/>
          <cell r="G7938"/>
          <cell r="H7938"/>
          <cell r="I7938"/>
          <cell r="J7938"/>
          <cell r="K7938"/>
          <cell r="L7938"/>
          <cell r="M7938"/>
          <cell r="N7938"/>
          <cell r="O7938"/>
          <cell r="P7938"/>
          <cell r="Q7938"/>
          <cell r="R7938"/>
          <cell r="S7938"/>
          <cell r="T7938"/>
          <cell r="U7938"/>
          <cell r="V7938"/>
          <cell r="W7938"/>
          <cell r="X7938"/>
          <cell r="Y7938" t="str">
            <v xml:space="preserve"> </v>
          </cell>
        </row>
        <row r="7939">
          <cell r="C7939"/>
          <cell r="D7939"/>
          <cell r="E7939"/>
          <cell r="F7939"/>
          <cell r="G7939"/>
          <cell r="H7939"/>
          <cell r="I7939"/>
          <cell r="J7939"/>
          <cell r="K7939"/>
          <cell r="L7939"/>
          <cell r="M7939"/>
          <cell r="N7939"/>
          <cell r="O7939"/>
          <cell r="P7939"/>
          <cell r="Q7939"/>
          <cell r="R7939"/>
          <cell r="S7939"/>
          <cell r="T7939"/>
          <cell r="U7939"/>
          <cell r="V7939"/>
          <cell r="W7939"/>
          <cell r="X7939"/>
          <cell r="Y7939" t="str">
            <v xml:space="preserve"> </v>
          </cell>
        </row>
        <row r="7940">
          <cell r="C7940"/>
          <cell r="D7940"/>
          <cell r="E7940"/>
          <cell r="F7940"/>
          <cell r="G7940"/>
          <cell r="H7940"/>
          <cell r="I7940"/>
          <cell r="J7940"/>
          <cell r="K7940"/>
          <cell r="L7940"/>
          <cell r="M7940"/>
          <cell r="N7940"/>
          <cell r="O7940"/>
          <cell r="P7940"/>
          <cell r="Q7940"/>
          <cell r="R7940"/>
          <cell r="S7940"/>
          <cell r="T7940"/>
          <cell r="U7940"/>
          <cell r="V7940"/>
          <cell r="W7940"/>
          <cell r="X7940"/>
          <cell r="Y7940" t="str">
            <v xml:space="preserve"> </v>
          </cell>
        </row>
        <row r="7941">
          <cell r="C7941"/>
          <cell r="D7941"/>
          <cell r="E7941"/>
          <cell r="F7941"/>
          <cell r="G7941"/>
          <cell r="H7941"/>
          <cell r="I7941"/>
          <cell r="J7941"/>
          <cell r="K7941"/>
          <cell r="L7941"/>
          <cell r="M7941"/>
          <cell r="N7941"/>
          <cell r="O7941"/>
          <cell r="P7941"/>
          <cell r="Q7941"/>
          <cell r="R7941"/>
          <cell r="S7941"/>
          <cell r="T7941"/>
          <cell r="U7941"/>
          <cell r="V7941"/>
          <cell r="W7941"/>
          <cell r="X7941"/>
          <cell r="Y7941" t="str">
            <v xml:space="preserve"> </v>
          </cell>
        </row>
        <row r="7942">
          <cell r="C7942"/>
          <cell r="D7942"/>
          <cell r="E7942"/>
          <cell r="F7942"/>
          <cell r="G7942"/>
          <cell r="H7942"/>
          <cell r="I7942"/>
          <cell r="J7942"/>
          <cell r="K7942"/>
          <cell r="L7942"/>
          <cell r="M7942"/>
          <cell r="N7942"/>
          <cell r="O7942"/>
          <cell r="P7942"/>
          <cell r="Q7942"/>
          <cell r="R7942"/>
          <cell r="S7942"/>
          <cell r="T7942"/>
          <cell r="U7942"/>
          <cell r="V7942"/>
          <cell r="W7942"/>
          <cell r="X7942"/>
          <cell r="Y7942" t="str">
            <v xml:space="preserve"> </v>
          </cell>
        </row>
        <row r="7943">
          <cell r="C7943"/>
          <cell r="D7943"/>
          <cell r="E7943"/>
          <cell r="F7943"/>
          <cell r="G7943"/>
          <cell r="H7943"/>
          <cell r="I7943"/>
          <cell r="J7943"/>
          <cell r="K7943"/>
          <cell r="L7943"/>
          <cell r="M7943"/>
          <cell r="N7943"/>
          <cell r="O7943"/>
          <cell r="P7943"/>
          <cell r="Q7943"/>
          <cell r="R7943"/>
          <cell r="S7943"/>
          <cell r="T7943"/>
          <cell r="U7943"/>
          <cell r="V7943"/>
          <cell r="W7943"/>
          <cell r="X7943"/>
          <cell r="Y7943" t="str">
            <v xml:space="preserve"> </v>
          </cell>
        </row>
        <row r="7944">
          <cell r="C7944"/>
          <cell r="D7944"/>
          <cell r="E7944"/>
          <cell r="F7944"/>
          <cell r="G7944"/>
          <cell r="H7944"/>
          <cell r="I7944"/>
          <cell r="J7944"/>
          <cell r="K7944"/>
          <cell r="L7944"/>
          <cell r="M7944"/>
          <cell r="N7944"/>
          <cell r="O7944"/>
          <cell r="P7944"/>
          <cell r="Q7944"/>
          <cell r="R7944"/>
          <cell r="S7944"/>
          <cell r="T7944"/>
          <cell r="U7944"/>
          <cell r="V7944"/>
          <cell r="W7944"/>
          <cell r="X7944"/>
          <cell r="Y7944" t="str">
            <v xml:space="preserve"> </v>
          </cell>
        </row>
        <row r="7945">
          <cell r="C7945"/>
          <cell r="D7945"/>
          <cell r="E7945"/>
          <cell r="F7945"/>
          <cell r="G7945"/>
          <cell r="H7945"/>
          <cell r="I7945"/>
          <cell r="J7945"/>
          <cell r="K7945"/>
          <cell r="L7945"/>
          <cell r="M7945"/>
          <cell r="N7945"/>
          <cell r="O7945"/>
          <cell r="P7945"/>
          <cell r="Q7945"/>
          <cell r="R7945"/>
          <cell r="S7945"/>
          <cell r="T7945"/>
          <cell r="U7945"/>
          <cell r="V7945"/>
          <cell r="W7945"/>
          <cell r="X7945"/>
          <cell r="Y7945" t="str">
            <v xml:space="preserve"> </v>
          </cell>
        </row>
        <row r="7946">
          <cell r="C7946"/>
          <cell r="D7946"/>
          <cell r="E7946"/>
          <cell r="F7946"/>
          <cell r="G7946"/>
          <cell r="H7946"/>
          <cell r="I7946"/>
          <cell r="J7946"/>
          <cell r="K7946"/>
          <cell r="L7946"/>
          <cell r="M7946"/>
          <cell r="N7946"/>
          <cell r="O7946"/>
          <cell r="P7946"/>
          <cell r="Q7946"/>
          <cell r="R7946"/>
          <cell r="S7946"/>
          <cell r="T7946"/>
          <cell r="U7946"/>
          <cell r="V7946"/>
          <cell r="W7946"/>
          <cell r="X7946"/>
          <cell r="Y7946" t="str">
            <v xml:space="preserve"> </v>
          </cell>
        </row>
        <row r="7947">
          <cell r="C7947"/>
          <cell r="D7947"/>
          <cell r="E7947"/>
          <cell r="F7947"/>
          <cell r="G7947"/>
          <cell r="H7947"/>
          <cell r="I7947"/>
          <cell r="J7947"/>
          <cell r="K7947"/>
          <cell r="L7947"/>
          <cell r="M7947"/>
          <cell r="N7947"/>
          <cell r="O7947"/>
          <cell r="P7947"/>
          <cell r="Q7947"/>
          <cell r="R7947"/>
          <cell r="S7947"/>
          <cell r="T7947"/>
          <cell r="U7947"/>
          <cell r="V7947"/>
          <cell r="W7947"/>
          <cell r="X7947"/>
          <cell r="Y7947" t="str">
            <v xml:space="preserve"> </v>
          </cell>
        </row>
        <row r="7948">
          <cell r="C7948"/>
          <cell r="D7948"/>
          <cell r="E7948"/>
          <cell r="F7948"/>
          <cell r="G7948"/>
          <cell r="H7948"/>
          <cell r="I7948"/>
          <cell r="J7948"/>
          <cell r="K7948"/>
          <cell r="L7948"/>
          <cell r="M7948"/>
          <cell r="N7948"/>
          <cell r="O7948"/>
          <cell r="P7948"/>
          <cell r="Q7948"/>
          <cell r="R7948"/>
          <cell r="S7948"/>
          <cell r="T7948"/>
          <cell r="U7948"/>
          <cell r="V7948"/>
          <cell r="W7948"/>
          <cell r="X7948"/>
          <cell r="Y7948" t="str">
            <v xml:space="preserve"> </v>
          </cell>
        </row>
        <row r="7949">
          <cell r="C7949"/>
          <cell r="D7949"/>
          <cell r="E7949"/>
          <cell r="F7949"/>
          <cell r="G7949"/>
          <cell r="H7949"/>
          <cell r="I7949"/>
          <cell r="J7949"/>
          <cell r="K7949"/>
          <cell r="L7949"/>
          <cell r="M7949"/>
          <cell r="N7949"/>
          <cell r="O7949"/>
          <cell r="P7949"/>
          <cell r="Q7949"/>
          <cell r="R7949"/>
          <cell r="S7949"/>
          <cell r="T7949"/>
          <cell r="U7949"/>
          <cell r="V7949"/>
          <cell r="W7949"/>
          <cell r="X7949"/>
          <cell r="Y7949" t="str">
            <v xml:space="preserve"> </v>
          </cell>
        </row>
        <row r="7950">
          <cell r="C7950"/>
          <cell r="D7950"/>
          <cell r="E7950"/>
          <cell r="F7950"/>
          <cell r="G7950"/>
          <cell r="H7950"/>
          <cell r="I7950"/>
          <cell r="J7950"/>
          <cell r="K7950"/>
          <cell r="L7950"/>
          <cell r="M7950"/>
          <cell r="N7950"/>
          <cell r="O7950"/>
          <cell r="P7950"/>
          <cell r="Q7950"/>
          <cell r="R7950"/>
          <cell r="S7950"/>
          <cell r="T7950"/>
          <cell r="U7950"/>
          <cell r="V7950"/>
          <cell r="W7950"/>
          <cell r="X7950"/>
          <cell r="Y7950" t="str">
            <v xml:space="preserve"> </v>
          </cell>
        </row>
        <row r="7951">
          <cell r="C7951"/>
          <cell r="D7951"/>
          <cell r="E7951"/>
          <cell r="F7951"/>
          <cell r="G7951"/>
          <cell r="H7951"/>
          <cell r="I7951"/>
          <cell r="J7951"/>
          <cell r="K7951"/>
          <cell r="L7951"/>
          <cell r="M7951"/>
          <cell r="N7951"/>
          <cell r="O7951"/>
          <cell r="P7951"/>
          <cell r="Q7951"/>
          <cell r="R7951"/>
          <cell r="S7951"/>
          <cell r="T7951"/>
          <cell r="U7951"/>
          <cell r="V7951"/>
          <cell r="W7951"/>
          <cell r="X7951"/>
          <cell r="Y7951" t="str">
            <v xml:space="preserve"> </v>
          </cell>
        </row>
        <row r="7952">
          <cell r="C7952"/>
          <cell r="D7952"/>
          <cell r="E7952"/>
          <cell r="F7952"/>
          <cell r="G7952"/>
          <cell r="H7952"/>
          <cell r="I7952"/>
          <cell r="J7952"/>
          <cell r="K7952"/>
          <cell r="L7952"/>
          <cell r="M7952"/>
          <cell r="N7952"/>
          <cell r="O7952"/>
          <cell r="P7952"/>
          <cell r="Q7952"/>
          <cell r="R7952"/>
          <cell r="S7952"/>
          <cell r="T7952"/>
          <cell r="U7952"/>
          <cell r="V7952"/>
          <cell r="W7952"/>
          <cell r="X7952"/>
          <cell r="Y7952" t="str">
            <v xml:space="preserve"> </v>
          </cell>
        </row>
        <row r="7953">
          <cell r="C7953"/>
          <cell r="D7953"/>
          <cell r="E7953"/>
          <cell r="F7953"/>
          <cell r="G7953"/>
          <cell r="H7953"/>
          <cell r="I7953"/>
          <cell r="J7953"/>
          <cell r="K7953"/>
          <cell r="L7953"/>
          <cell r="M7953"/>
          <cell r="N7953"/>
          <cell r="O7953"/>
          <cell r="P7953"/>
          <cell r="Q7953"/>
          <cell r="R7953"/>
          <cell r="S7953"/>
          <cell r="T7953"/>
          <cell r="U7953"/>
          <cell r="V7953"/>
          <cell r="W7953"/>
          <cell r="X7953"/>
          <cell r="Y7953" t="str">
            <v xml:space="preserve"> </v>
          </cell>
        </row>
        <row r="7954">
          <cell r="C7954"/>
          <cell r="D7954"/>
          <cell r="E7954"/>
          <cell r="F7954"/>
          <cell r="G7954"/>
          <cell r="H7954"/>
          <cell r="I7954"/>
          <cell r="J7954"/>
          <cell r="K7954"/>
          <cell r="L7954"/>
          <cell r="M7954"/>
          <cell r="N7954"/>
          <cell r="O7954"/>
          <cell r="P7954"/>
          <cell r="Q7954"/>
          <cell r="R7954"/>
          <cell r="S7954"/>
          <cell r="T7954"/>
          <cell r="U7954"/>
          <cell r="V7954"/>
          <cell r="W7954"/>
          <cell r="X7954"/>
          <cell r="Y7954" t="str">
            <v xml:space="preserve"> </v>
          </cell>
        </row>
        <row r="7955">
          <cell r="C7955"/>
          <cell r="D7955"/>
          <cell r="E7955"/>
          <cell r="F7955"/>
          <cell r="G7955"/>
          <cell r="H7955"/>
          <cell r="I7955"/>
          <cell r="J7955"/>
          <cell r="K7955"/>
          <cell r="L7955"/>
          <cell r="M7955"/>
          <cell r="N7955"/>
          <cell r="O7955"/>
          <cell r="P7955"/>
          <cell r="Q7955"/>
          <cell r="R7955"/>
          <cell r="S7955"/>
          <cell r="T7955"/>
          <cell r="U7955"/>
          <cell r="V7955"/>
          <cell r="W7955"/>
          <cell r="X7955"/>
          <cell r="Y7955" t="str">
            <v xml:space="preserve"> </v>
          </cell>
        </row>
        <row r="7956">
          <cell r="C7956"/>
          <cell r="D7956"/>
          <cell r="E7956"/>
          <cell r="F7956"/>
          <cell r="G7956"/>
          <cell r="H7956"/>
          <cell r="I7956"/>
          <cell r="J7956"/>
          <cell r="K7956"/>
          <cell r="L7956"/>
          <cell r="M7956"/>
          <cell r="N7956"/>
          <cell r="O7956"/>
          <cell r="P7956"/>
          <cell r="Q7956"/>
          <cell r="R7956"/>
          <cell r="S7956"/>
          <cell r="T7956"/>
          <cell r="U7956"/>
          <cell r="V7956"/>
          <cell r="W7956"/>
          <cell r="X7956"/>
          <cell r="Y7956" t="str">
            <v xml:space="preserve"> </v>
          </cell>
        </row>
        <row r="7957">
          <cell r="C7957"/>
          <cell r="D7957"/>
          <cell r="E7957"/>
          <cell r="F7957"/>
          <cell r="G7957"/>
          <cell r="H7957"/>
          <cell r="I7957"/>
          <cell r="J7957"/>
          <cell r="K7957"/>
          <cell r="L7957"/>
          <cell r="M7957"/>
          <cell r="N7957"/>
          <cell r="O7957"/>
          <cell r="P7957"/>
          <cell r="Q7957"/>
          <cell r="R7957"/>
          <cell r="S7957"/>
          <cell r="T7957"/>
          <cell r="U7957"/>
          <cell r="V7957"/>
          <cell r="W7957"/>
          <cell r="X7957"/>
          <cell r="Y7957" t="str">
            <v xml:space="preserve"> </v>
          </cell>
        </row>
        <row r="7958">
          <cell r="C7958"/>
          <cell r="D7958"/>
          <cell r="E7958"/>
          <cell r="F7958"/>
          <cell r="G7958"/>
          <cell r="H7958"/>
          <cell r="I7958"/>
          <cell r="J7958"/>
          <cell r="K7958"/>
          <cell r="L7958"/>
          <cell r="M7958"/>
          <cell r="N7958"/>
          <cell r="O7958"/>
          <cell r="P7958"/>
          <cell r="Q7958"/>
          <cell r="R7958"/>
          <cell r="S7958"/>
          <cell r="T7958"/>
          <cell r="U7958"/>
          <cell r="V7958"/>
          <cell r="W7958"/>
          <cell r="X7958"/>
          <cell r="Y7958" t="str">
            <v xml:space="preserve"> </v>
          </cell>
        </row>
        <row r="7959">
          <cell r="C7959"/>
          <cell r="D7959"/>
          <cell r="E7959"/>
          <cell r="F7959"/>
          <cell r="G7959"/>
          <cell r="H7959"/>
          <cell r="I7959"/>
          <cell r="J7959"/>
          <cell r="K7959"/>
          <cell r="L7959"/>
          <cell r="M7959"/>
          <cell r="N7959"/>
          <cell r="O7959"/>
          <cell r="P7959"/>
          <cell r="Q7959"/>
          <cell r="R7959"/>
          <cell r="S7959"/>
          <cell r="T7959"/>
          <cell r="U7959"/>
          <cell r="V7959"/>
          <cell r="W7959"/>
          <cell r="X7959"/>
          <cell r="Y7959" t="str">
            <v xml:space="preserve"> </v>
          </cell>
        </row>
        <row r="7960">
          <cell r="C7960"/>
          <cell r="D7960"/>
          <cell r="E7960"/>
          <cell r="F7960"/>
          <cell r="G7960"/>
          <cell r="H7960"/>
          <cell r="I7960"/>
          <cell r="J7960"/>
          <cell r="K7960"/>
          <cell r="L7960"/>
          <cell r="M7960"/>
          <cell r="N7960"/>
          <cell r="O7960"/>
          <cell r="P7960"/>
          <cell r="Q7960"/>
          <cell r="R7960"/>
          <cell r="S7960"/>
          <cell r="T7960"/>
          <cell r="U7960"/>
          <cell r="V7960"/>
          <cell r="W7960"/>
          <cell r="X7960"/>
          <cell r="Y7960" t="str">
            <v xml:space="preserve"> </v>
          </cell>
        </row>
        <row r="7961">
          <cell r="C7961"/>
          <cell r="D7961"/>
          <cell r="E7961"/>
          <cell r="F7961"/>
          <cell r="G7961"/>
          <cell r="H7961"/>
          <cell r="I7961"/>
          <cell r="J7961"/>
          <cell r="K7961"/>
          <cell r="L7961"/>
          <cell r="M7961"/>
          <cell r="N7961"/>
          <cell r="O7961"/>
          <cell r="P7961"/>
          <cell r="Q7961"/>
          <cell r="R7961"/>
          <cell r="S7961"/>
          <cell r="T7961"/>
          <cell r="U7961"/>
          <cell r="V7961"/>
          <cell r="W7961"/>
          <cell r="X7961"/>
          <cell r="Y7961" t="str">
            <v xml:space="preserve"> </v>
          </cell>
        </row>
        <row r="7962">
          <cell r="C7962"/>
          <cell r="D7962"/>
          <cell r="E7962"/>
          <cell r="F7962"/>
          <cell r="G7962"/>
          <cell r="H7962"/>
          <cell r="I7962"/>
          <cell r="J7962"/>
          <cell r="K7962"/>
          <cell r="L7962"/>
          <cell r="M7962"/>
          <cell r="N7962"/>
          <cell r="O7962"/>
          <cell r="P7962"/>
          <cell r="Q7962"/>
          <cell r="R7962"/>
          <cell r="S7962"/>
          <cell r="T7962"/>
          <cell r="U7962"/>
          <cell r="V7962"/>
          <cell r="W7962"/>
          <cell r="X7962"/>
          <cell r="Y7962" t="str">
            <v xml:space="preserve"> </v>
          </cell>
        </row>
        <row r="7963">
          <cell r="C7963"/>
          <cell r="D7963"/>
          <cell r="E7963"/>
          <cell r="F7963"/>
          <cell r="G7963"/>
          <cell r="H7963"/>
          <cell r="I7963"/>
          <cell r="J7963"/>
          <cell r="K7963"/>
          <cell r="L7963"/>
          <cell r="M7963"/>
          <cell r="N7963"/>
          <cell r="O7963"/>
          <cell r="P7963"/>
          <cell r="Q7963"/>
          <cell r="R7963"/>
          <cell r="S7963"/>
          <cell r="T7963"/>
          <cell r="U7963"/>
          <cell r="V7963"/>
          <cell r="W7963"/>
          <cell r="X7963"/>
          <cell r="Y7963" t="str">
            <v xml:space="preserve"> </v>
          </cell>
        </row>
        <row r="7964">
          <cell r="C7964"/>
          <cell r="D7964"/>
          <cell r="E7964"/>
          <cell r="F7964"/>
          <cell r="G7964"/>
          <cell r="H7964"/>
          <cell r="I7964"/>
          <cell r="J7964"/>
          <cell r="K7964"/>
          <cell r="L7964"/>
          <cell r="M7964"/>
          <cell r="N7964"/>
          <cell r="O7964"/>
          <cell r="P7964"/>
          <cell r="Q7964"/>
          <cell r="R7964"/>
          <cell r="S7964"/>
          <cell r="T7964"/>
          <cell r="U7964"/>
          <cell r="V7964"/>
          <cell r="W7964"/>
          <cell r="X7964"/>
          <cell r="Y7964" t="str">
            <v xml:space="preserve"> </v>
          </cell>
        </row>
        <row r="7965">
          <cell r="C7965"/>
          <cell r="D7965"/>
          <cell r="E7965"/>
          <cell r="F7965"/>
          <cell r="G7965"/>
          <cell r="H7965"/>
          <cell r="I7965"/>
          <cell r="J7965"/>
          <cell r="K7965"/>
          <cell r="L7965"/>
          <cell r="M7965"/>
          <cell r="N7965"/>
          <cell r="O7965"/>
          <cell r="P7965"/>
          <cell r="Q7965"/>
          <cell r="R7965"/>
          <cell r="S7965"/>
          <cell r="T7965"/>
          <cell r="U7965"/>
          <cell r="V7965"/>
          <cell r="W7965"/>
          <cell r="X7965"/>
          <cell r="Y7965" t="str">
            <v xml:space="preserve"> </v>
          </cell>
        </row>
        <row r="7966">
          <cell r="C7966"/>
          <cell r="D7966"/>
          <cell r="E7966"/>
          <cell r="F7966"/>
          <cell r="G7966"/>
          <cell r="H7966"/>
          <cell r="I7966"/>
          <cell r="J7966"/>
          <cell r="K7966"/>
          <cell r="L7966"/>
          <cell r="M7966"/>
          <cell r="N7966"/>
          <cell r="O7966"/>
          <cell r="P7966"/>
          <cell r="Q7966"/>
          <cell r="R7966"/>
          <cell r="S7966"/>
          <cell r="T7966"/>
          <cell r="U7966"/>
          <cell r="V7966"/>
          <cell r="W7966"/>
          <cell r="X7966"/>
          <cell r="Y7966" t="str">
            <v xml:space="preserve"> </v>
          </cell>
        </row>
        <row r="7967">
          <cell r="C7967"/>
          <cell r="D7967"/>
          <cell r="E7967"/>
          <cell r="F7967"/>
          <cell r="G7967"/>
          <cell r="H7967"/>
          <cell r="I7967"/>
          <cell r="J7967"/>
          <cell r="K7967"/>
          <cell r="L7967"/>
          <cell r="M7967"/>
          <cell r="N7967"/>
          <cell r="O7967"/>
          <cell r="P7967"/>
          <cell r="Q7967"/>
          <cell r="R7967"/>
          <cell r="S7967"/>
          <cell r="T7967"/>
          <cell r="U7967"/>
          <cell r="V7967"/>
          <cell r="W7967"/>
          <cell r="X7967"/>
          <cell r="Y7967" t="str">
            <v xml:space="preserve"> </v>
          </cell>
        </row>
        <row r="7968">
          <cell r="C7968"/>
          <cell r="D7968"/>
          <cell r="E7968"/>
          <cell r="F7968"/>
          <cell r="G7968"/>
          <cell r="H7968"/>
          <cell r="I7968"/>
          <cell r="J7968"/>
          <cell r="K7968"/>
          <cell r="L7968"/>
          <cell r="M7968"/>
          <cell r="N7968"/>
          <cell r="O7968"/>
          <cell r="P7968"/>
          <cell r="Q7968"/>
          <cell r="R7968"/>
          <cell r="S7968"/>
          <cell r="T7968"/>
          <cell r="U7968"/>
          <cell r="V7968"/>
          <cell r="W7968"/>
          <cell r="X7968"/>
          <cell r="Y7968" t="str">
            <v xml:space="preserve"> </v>
          </cell>
        </row>
        <row r="7969">
          <cell r="C7969"/>
          <cell r="D7969"/>
          <cell r="E7969"/>
          <cell r="F7969"/>
          <cell r="G7969"/>
          <cell r="H7969"/>
          <cell r="I7969"/>
          <cell r="J7969"/>
          <cell r="K7969"/>
          <cell r="L7969"/>
          <cell r="M7969"/>
          <cell r="N7969"/>
          <cell r="O7969"/>
          <cell r="P7969"/>
          <cell r="Q7969"/>
          <cell r="R7969"/>
          <cell r="S7969"/>
          <cell r="T7969"/>
          <cell r="U7969"/>
          <cell r="V7969"/>
          <cell r="W7969"/>
          <cell r="X7969"/>
          <cell r="Y7969" t="str">
            <v xml:space="preserve"> </v>
          </cell>
        </row>
        <row r="7970">
          <cell r="C7970"/>
          <cell r="D7970"/>
          <cell r="E7970"/>
          <cell r="F7970"/>
          <cell r="G7970"/>
          <cell r="H7970"/>
          <cell r="I7970"/>
          <cell r="J7970"/>
          <cell r="K7970"/>
          <cell r="L7970"/>
          <cell r="M7970"/>
          <cell r="N7970"/>
          <cell r="O7970"/>
          <cell r="P7970"/>
          <cell r="Q7970"/>
          <cell r="R7970"/>
          <cell r="S7970"/>
          <cell r="T7970"/>
          <cell r="U7970"/>
          <cell r="V7970"/>
          <cell r="W7970"/>
          <cell r="X7970"/>
          <cell r="Y7970" t="str">
            <v xml:space="preserve"> </v>
          </cell>
        </row>
        <row r="7971">
          <cell r="C7971"/>
          <cell r="D7971"/>
          <cell r="E7971"/>
          <cell r="F7971"/>
          <cell r="G7971"/>
          <cell r="H7971"/>
          <cell r="I7971"/>
          <cell r="J7971"/>
          <cell r="K7971"/>
          <cell r="L7971"/>
          <cell r="M7971"/>
          <cell r="N7971"/>
          <cell r="O7971"/>
          <cell r="P7971"/>
          <cell r="Q7971"/>
          <cell r="R7971"/>
          <cell r="S7971"/>
          <cell r="T7971"/>
          <cell r="U7971"/>
          <cell r="V7971"/>
          <cell r="W7971"/>
          <cell r="X7971"/>
          <cell r="Y7971" t="str">
            <v xml:space="preserve"> </v>
          </cell>
        </row>
        <row r="7972">
          <cell r="C7972"/>
          <cell r="D7972"/>
          <cell r="E7972"/>
          <cell r="F7972"/>
          <cell r="G7972"/>
          <cell r="H7972"/>
          <cell r="I7972"/>
          <cell r="J7972"/>
          <cell r="K7972"/>
          <cell r="L7972"/>
          <cell r="M7972"/>
          <cell r="N7972"/>
          <cell r="O7972"/>
          <cell r="P7972"/>
          <cell r="Q7972"/>
          <cell r="R7972"/>
          <cell r="S7972"/>
          <cell r="T7972"/>
          <cell r="U7972"/>
          <cell r="V7972"/>
          <cell r="W7972"/>
          <cell r="X7972"/>
          <cell r="Y7972" t="str">
            <v xml:space="preserve"> </v>
          </cell>
        </row>
        <row r="7973">
          <cell r="C7973"/>
          <cell r="D7973"/>
          <cell r="E7973"/>
          <cell r="F7973"/>
          <cell r="G7973"/>
          <cell r="H7973"/>
          <cell r="I7973"/>
          <cell r="J7973"/>
          <cell r="K7973"/>
          <cell r="L7973"/>
          <cell r="M7973"/>
          <cell r="N7973"/>
          <cell r="O7973"/>
          <cell r="P7973"/>
          <cell r="Q7973"/>
          <cell r="R7973"/>
          <cell r="S7973"/>
          <cell r="T7973"/>
          <cell r="U7973"/>
          <cell r="V7973"/>
          <cell r="W7973"/>
          <cell r="X7973"/>
          <cell r="Y7973" t="str">
            <v xml:space="preserve"> </v>
          </cell>
        </row>
        <row r="7974">
          <cell r="C7974"/>
          <cell r="D7974"/>
          <cell r="E7974"/>
          <cell r="F7974"/>
          <cell r="G7974"/>
          <cell r="H7974"/>
          <cell r="I7974"/>
          <cell r="J7974"/>
          <cell r="K7974"/>
          <cell r="L7974"/>
          <cell r="M7974"/>
          <cell r="N7974"/>
          <cell r="O7974"/>
          <cell r="P7974"/>
          <cell r="Q7974"/>
          <cell r="R7974"/>
          <cell r="S7974"/>
          <cell r="T7974"/>
          <cell r="U7974"/>
          <cell r="V7974"/>
          <cell r="W7974"/>
          <cell r="X7974"/>
          <cell r="Y7974" t="str">
            <v xml:space="preserve"> </v>
          </cell>
        </row>
        <row r="7975">
          <cell r="C7975"/>
          <cell r="D7975"/>
          <cell r="E7975"/>
          <cell r="F7975"/>
          <cell r="G7975"/>
          <cell r="H7975"/>
          <cell r="I7975"/>
          <cell r="J7975"/>
          <cell r="K7975"/>
          <cell r="L7975"/>
          <cell r="M7975"/>
          <cell r="N7975"/>
          <cell r="O7975"/>
          <cell r="P7975"/>
          <cell r="Q7975"/>
          <cell r="R7975"/>
          <cell r="S7975"/>
          <cell r="T7975"/>
          <cell r="U7975"/>
          <cell r="V7975"/>
          <cell r="W7975"/>
          <cell r="X7975"/>
          <cell r="Y7975" t="str">
            <v xml:space="preserve"> </v>
          </cell>
        </row>
        <row r="7976">
          <cell r="C7976"/>
          <cell r="D7976"/>
          <cell r="E7976"/>
          <cell r="F7976"/>
          <cell r="G7976"/>
          <cell r="H7976"/>
          <cell r="I7976"/>
          <cell r="J7976"/>
          <cell r="K7976"/>
          <cell r="L7976"/>
          <cell r="M7976"/>
          <cell r="N7976"/>
          <cell r="O7976"/>
          <cell r="P7976"/>
          <cell r="Q7976"/>
          <cell r="R7976"/>
          <cell r="S7976"/>
          <cell r="T7976"/>
          <cell r="U7976"/>
          <cell r="V7976"/>
          <cell r="W7976"/>
          <cell r="X7976"/>
          <cell r="Y7976" t="str">
            <v xml:space="preserve"> </v>
          </cell>
        </row>
        <row r="7977">
          <cell r="C7977"/>
          <cell r="D7977"/>
          <cell r="E7977"/>
          <cell r="F7977"/>
          <cell r="G7977"/>
          <cell r="H7977"/>
          <cell r="I7977"/>
          <cell r="J7977"/>
          <cell r="K7977"/>
          <cell r="L7977"/>
          <cell r="M7977"/>
          <cell r="N7977"/>
          <cell r="O7977"/>
          <cell r="P7977"/>
          <cell r="Q7977"/>
          <cell r="R7977"/>
          <cell r="S7977"/>
          <cell r="T7977"/>
          <cell r="U7977"/>
          <cell r="V7977"/>
          <cell r="W7977"/>
          <cell r="X7977"/>
          <cell r="Y7977" t="str">
            <v xml:space="preserve"> </v>
          </cell>
        </row>
        <row r="7978">
          <cell r="C7978"/>
          <cell r="D7978"/>
          <cell r="E7978"/>
          <cell r="F7978"/>
          <cell r="G7978"/>
          <cell r="H7978"/>
          <cell r="I7978"/>
          <cell r="J7978"/>
          <cell r="K7978"/>
          <cell r="L7978"/>
          <cell r="M7978"/>
          <cell r="N7978"/>
          <cell r="O7978"/>
          <cell r="P7978"/>
          <cell r="Q7978"/>
          <cell r="R7978"/>
          <cell r="S7978"/>
          <cell r="T7978"/>
          <cell r="U7978"/>
          <cell r="V7978"/>
          <cell r="W7978"/>
          <cell r="X7978"/>
          <cell r="Y7978" t="str">
            <v xml:space="preserve"> </v>
          </cell>
        </row>
        <row r="7979">
          <cell r="C7979"/>
          <cell r="D7979"/>
          <cell r="E7979"/>
          <cell r="F7979"/>
          <cell r="G7979"/>
          <cell r="H7979"/>
          <cell r="I7979"/>
          <cell r="J7979"/>
          <cell r="K7979"/>
          <cell r="L7979"/>
          <cell r="M7979"/>
          <cell r="N7979"/>
          <cell r="O7979"/>
          <cell r="P7979"/>
          <cell r="Q7979"/>
          <cell r="R7979"/>
          <cell r="S7979"/>
          <cell r="T7979"/>
          <cell r="U7979"/>
          <cell r="V7979"/>
          <cell r="W7979"/>
          <cell r="X7979"/>
          <cell r="Y7979" t="str">
            <v xml:space="preserve"> </v>
          </cell>
        </row>
        <row r="7980">
          <cell r="C7980"/>
          <cell r="D7980"/>
          <cell r="E7980"/>
          <cell r="F7980"/>
          <cell r="G7980"/>
          <cell r="H7980"/>
          <cell r="I7980"/>
          <cell r="J7980"/>
          <cell r="K7980"/>
          <cell r="L7980"/>
          <cell r="M7980"/>
          <cell r="N7980"/>
          <cell r="O7980"/>
          <cell r="P7980"/>
          <cell r="Q7980"/>
          <cell r="R7980"/>
          <cell r="S7980"/>
          <cell r="T7980"/>
          <cell r="U7980"/>
          <cell r="V7980"/>
          <cell r="W7980"/>
          <cell r="X7980"/>
          <cell r="Y7980" t="str">
            <v xml:space="preserve"> </v>
          </cell>
        </row>
        <row r="7981">
          <cell r="C7981"/>
          <cell r="D7981"/>
          <cell r="E7981"/>
          <cell r="F7981"/>
          <cell r="G7981"/>
          <cell r="H7981"/>
          <cell r="I7981"/>
          <cell r="J7981"/>
          <cell r="K7981"/>
          <cell r="L7981"/>
          <cell r="M7981"/>
          <cell r="N7981"/>
          <cell r="O7981"/>
          <cell r="P7981"/>
          <cell r="Q7981"/>
          <cell r="R7981"/>
          <cell r="S7981"/>
          <cell r="T7981"/>
          <cell r="U7981"/>
          <cell r="V7981"/>
          <cell r="W7981"/>
          <cell r="X7981"/>
          <cell r="Y7981" t="str">
            <v xml:space="preserve"> </v>
          </cell>
        </row>
        <row r="7982">
          <cell r="C7982"/>
          <cell r="D7982"/>
          <cell r="E7982"/>
          <cell r="F7982"/>
          <cell r="G7982"/>
          <cell r="H7982"/>
          <cell r="I7982"/>
          <cell r="J7982"/>
          <cell r="K7982"/>
          <cell r="L7982"/>
          <cell r="M7982"/>
          <cell r="N7982"/>
          <cell r="O7982"/>
          <cell r="P7982"/>
          <cell r="Q7982"/>
          <cell r="R7982"/>
          <cell r="S7982"/>
          <cell r="T7982"/>
          <cell r="U7982"/>
          <cell r="V7982"/>
          <cell r="W7982"/>
          <cell r="X7982"/>
          <cell r="Y7982" t="str">
            <v xml:space="preserve"> </v>
          </cell>
        </row>
        <row r="7983">
          <cell r="C7983"/>
          <cell r="D7983"/>
          <cell r="E7983"/>
          <cell r="F7983"/>
          <cell r="G7983"/>
          <cell r="H7983"/>
          <cell r="I7983"/>
          <cell r="J7983"/>
          <cell r="K7983"/>
          <cell r="L7983"/>
          <cell r="M7983"/>
          <cell r="N7983"/>
          <cell r="O7983"/>
          <cell r="P7983"/>
          <cell r="Q7983"/>
          <cell r="R7983"/>
          <cell r="S7983"/>
          <cell r="T7983"/>
          <cell r="U7983"/>
          <cell r="V7983"/>
          <cell r="W7983"/>
          <cell r="X7983"/>
          <cell r="Y7983" t="str">
            <v xml:space="preserve"> </v>
          </cell>
        </row>
        <row r="7984">
          <cell r="C7984"/>
          <cell r="D7984"/>
          <cell r="E7984"/>
          <cell r="F7984"/>
          <cell r="G7984"/>
          <cell r="H7984"/>
          <cell r="I7984"/>
          <cell r="J7984"/>
          <cell r="K7984"/>
          <cell r="L7984"/>
          <cell r="M7984"/>
          <cell r="N7984"/>
          <cell r="O7984"/>
          <cell r="P7984"/>
          <cell r="Q7984"/>
          <cell r="R7984"/>
          <cell r="S7984"/>
          <cell r="T7984"/>
          <cell r="U7984"/>
          <cell r="V7984"/>
          <cell r="W7984"/>
          <cell r="X7984"/>
          <cell r="Y7984" t="str">
            <v xml:space="preserve"> </v>
          </cell>
        </row>
        <row r="7985">
          <cell r="C7985"/>
          <cell r="D7985"/>
          <cell r="E7985"/>
          <cell r="F7985"/>
          <cell r="G7985"/>
          <cell r="H7985"/>
          <cell r="I7985"/>
          <cell r="J7985"/>
          <cell r="K7985"/>
          <cell r="L7985"/>
          <cell r="M7985"/>
          <cell r="N7985"/>
          <cell r="O7985"/>
          <cell r="P7985"/>
          <cell r="Q7985"/>
          <cell r="R7985"/>
          <cell r="S7985"/>
          <cell r="T7985"/>
          <cell r="U7985"/>
          <cell r="V7985"/>
          <cell r="W7985"/>
          <cell r="X7985"/>
          <cell r="Y7985" t="str">
            <v xml:space="preserve"> </v>
          </cell>
        </row>
        <row r="7986">
          <cell r="C7986"/>
          <cell r="D7986"/>
          <cell r="E7986"/>
          <cell r="F7986"/>
          <cell r="G7986"/>
          <cell r="H7986"/>
          <cell r="I7986"/>
          <cell r="J7986"/>
          <cell r="K7986"/>
          <cell r="L7986"/>
          <cell r="M7986"/>
          <cell r="N7986"/>
          <cell r="O7986"/>
          <cell r="P7986"/>
          <cell r="Q7986"/>
          <cell r="R7986"/>
          <cell r="S7986"/>
          <cell r="T7986"/>
          <cell r="U7986"/>
          <cell r="V7986"/>
          <cell r="W7986"/>
          <cell r="X7986"/>
          <cell r="Y7986" t="str">
            <v xml:space="preserve"> </v>
          </cell>
        </row>
        <row r="7987">
          <cell r="C7987"/>
          <cell r="D7987"/>
          <cell r="E7987"/>
          <cell r="F7987"/>
          <cell r="G7987"/>
          <cell r="H7987"/>
          <cell r="I7987"/>
          <cell r="J7987"/>
          <cell r="K7987"/>
          <cell r="L7987"/>
          <cell r="M7987"/>
          <cell r="N7987"/>
          <cell r="O7987"/>
          <cell r="P7987"/>
          <cell r="Q7987"/>
          <cell r="R7987"/>
          <cell r="S7987"/>
          <cell r="T7987"/>
          <cell r="U7987"/>
          <cell r="V7987"/>
          <cell r="W7987"/>
          <cell r="X7987"/>
          <cell r="Y7987" t="str">
            <v xml:space="preserve"> </v>
          </cell>
        </row>
        <row r="7988">
          <cell r="C7988"/>
          <cell r="D7988"/>
          <cell r="E7988"/>
          <cell r="F7988"/>
          <cell r="G7988"/>
          <cell r="H7988"/>
          <cell r="I7988"/>
          <cell r="J7988"/>
          <cell r="K7988"/>
          <cell r="L7988"/>
          <cell r="M7988"/>
          <cell r="N7988"/>
          <cell r="O7988"/>
          <cell r="P7988"/>
          <cell r="Q7988"/>
          <cell r="R7988"/>
          <cell r="S7988"/>
          <cell r="T7988"/>
          <cell r="U7988"/>
          <cell r="V7988"/>
          <cell r="W7988"/>
          <cell r="X7988"/>
          <cell r="Y7988" t="str">
            <v xml:space="preserve"> </v>
          </cell>
        </row>
        <row r="7989">
          <cell r="C7989"/>
          <cell r="D7989"/>
          <cell r="E7989"/>
          <cell r="F7989"/>
          <cell r="G7989"/>
          <cell r="H7989"/>
          <cell r="I7989"/>
          <cell r="J7989"/>
          <cell r="K7989"/>
          <cell r="L7989"/>
          <cell r="M7989"/>
          <cell r="N7989"/>
          <cell r="O7989"/>
          <cell r="P7989"/>
          <cell r="Q7989"/>
          <cell r="R7989"/>
          <cell r="S7989"/>
          <cell r="T7989"/>
          <cell r="U7989"/>
          <cell r="V7989"/>
          <cell r="W7989"/>
          <cell r="X7989"/>
          <cell r="Y7989" t="str">
            <v xml:space="preserve"> </v>
          </cell>
        </row>
        <row r="7990">
          <cell r="C7990"/>
          <cell r="D7990"/>
          <cell r="E7990"/>
          <cell r="F7990"/>
          <cell r="G7990"/>
          <cell r="H7990"/>
          <cell r="I7990"/>
          <cell r="J7990"/>
          <cell r="K7990"/>
          <cell r="L7990"/>
          <cell r="M7990"/>
          <cell r="N7990"/>
          <cell r="O7990"/>
          <cell r="P7990"/>
          <cell r="Q7990"/>
          <cell r="R7990"/>
          <cell r="S7990"/>
          <cell r="T7990"/>
          <cell r="U7990"/>
          <cell r="V7990"/>
          <cell r="W7990"/>
          <cell r="X7990"/>
          <cell r="Y7990" t="str">
            <v xml:space="preserve"> </v>
          </cell>
        </row>
        <row r="7991">
          <cell r="C7991"/>
          <cell r="D7991"/>
          <cell r="E7991"/>
          <cell r="F7991"/>
          <cell r="G7991"/>
          <cell r="H7991"/>
          <cell r="I7991"/>
          <cell r="J7991"/>
          <cell r="K7991"/>
          <cell r="L7991"/>
          <cell r="M7991"/>
          <cell r="N7991"/>
          <cell r="O7991"/>
          <cell r="P7991"/>
          <cell r="Q7991"/>
          <cell r="R7991"/>
          <cell r="S7991"/>
          <cell r="T7991"/>
          <cell r="U7991"/>
          <cell r="V7991"/>
          <cell r="W7991"/>
          <cell r="X7991"/>
          <cell r="Y7991" t="str">
            <v xml:space="preserve"> </v>
          </cell>
        </row>
        <row r="7992">
          <cell r="C7992"/>
          <cell r="D7992"/>
          <cell r="E7992"/>
          <cell r="F7992"/>
          <cell r="G7992"/>
          <cell r="H7992"/>
          <cell r="I7992"/>
          <cell r="J7992"/>
          <cell r="K7992"/>
          <cell r="L7992"/>
          <cell r="M7992"/>
          <cell r="N7992"/>
          <cell r="O7992"/>
          <cell r="P7992"/>
          <cell r="Q7992"/>
          <cell r="R7992"/>
          <cell r="S7992"/>
          <cell r="T7992"/>
          <cell r="U7992"/>
          <cell r="V7992"/>
          <cell r="W7992"/>
          <cell r="X7992"/>
          <cell r="Y7992" t="str">
            <v xml:space="preserve"> </v>
          </cell>
        </row>
        <row r="7993">
          <cell r="C7993"/>
          <cell r="D7993"/>
          <cell r="E7993"/>
          <cell r="F7993"/>
          <cell r="G7993"/>
          <cell r="H7993"/>
          <cell r="I7993"/>
          <cell r="J7993"/>
          <cell r="K7993"/>
          <cell r="L7993"/>
          <cell r="M7993"/>
          <cell r="N7993"/>
          <cell r="O7993"/>
          <cell r="P7993"/>
          <cell r="Q7993"/>
          <cell r="R7993"/>
          <cell r="S7993"/>
          <cell r="T7993"/>
          <cell r="U7993"/>
          <cell r="V7993"/>
          <cell r="W7993"/>
          <cell r="X7993"/>
          <cell r="Y7993" t="str">
            <v xml:space="preserve"> </v>
          </cell>
        </row>
        <row r="7994">
          <cell r="C7994"/>
          <cell r="D7994"/>
          <cell r="E7994"/>
          <cell r="F7994"/>
          <cell r="G7994"/>
          <cell r="H7994"/>
          <cell r="I7994"/>
          <cell r="J7994"/>
          <cell r="K7994"/>
          <cell r="L7994"/>
          <cell r="M7994"/>
          <cell r="N7994"/>
          <cell r="O7994"/>
          <cell r="P7994"/>
          <cell r="Q7994"/>
          <cell r="R7994"/>
          <cell r="S7994"/>
          <cell r="T7994"/>
          <cell r="U7994"/>
          <cell r="V7994"/>
          <cell r="W7994"/>
          <cell r="X7994"/>
          <cell r="Y7994" t="str">
            <v xml:space="preserve"> </v>
          </cell>
        </row>
        <row r="7995">
          <cell r="C7995"/>
          <cell r="D7995"/>
          <cell r="E7995"/>
          <cell r="F7995"/>
          <cell r="G7995"/>
          <cell r="H7995"/>
          <cell r="I7995"/>
          <cell r="J7995"/>
          <cell r="K7995"/>
          <cell r="L7995"/>
          <cell r="M7995"/>
          <cell r="N7995"/>
          <cell r="O7995"/>
          <cell r="P7995"/>
          <cell r="Q7995"/>
          <cell r="R7995"/>
          <cell r="S7995"/>
          <cell r="T7995"/>
          <cell r="U7995"/>
          <cell r="V7995"/>
          <cell r="W7995"/>
          <cell r="X7995"/>
          <cell r="Y7995" t="str">
            <v xml:space="preserve"> </v>
          </cell>
        </row>
        <row r="7996">
          <cell r="C7996"/>
          <cell r="D7996"/>
          <cell r="E7996"/>
          <cell r="F7996"/>
          <cell r="G7996"/>
          <cell r="H7996"/>
          <cell r="I7996"/>
          <cell r="J7996"/>
          <cell r="K7996"/>
          <cell r="L7996"/>
          <cell r="M7996"/>
          <cell r="N7996"/>
          <cell r="O7996"/>
          <cell r="P7996"/>
          <cell r="Q7996"/>
          <cell r="R7996"/>
          <cell r="S7996"/>
          <cell r="T7996"/>
          <cell r="U7996"/>
          <cell r="V7996"/>
          <cell r="W7996"/>
          <cell r="X7996"/>
          <cell r="Y7996" t="str">
            <v xml:space="preserve"> </v>
          </cell>
        </row>
        <row r="7997">
          <cell r="C7997"/>
          <cell r="D7997"/>
          <cell r="E7997"/>
          <cell r="F7997"/>
          <cell r="G7997"/>
          <cell r="H7997"/>
          <cell r="I7997"/>
          <cell r="J7997"/>
          <cell r="K7997"/>
          <cell r="L7997"/>
          <cell r="M7997"/>
          <cell r="N7997"/>
          <cell r="O7997"/>
          <cell r="P7997"/>
          <cell r="Q7997"/>
          <cell r="R7997"/>
          <cell r="S7997"/>
          <cell r="T7997"/>
          <cell r="U7997"/>
          <cell r="V7997"/>
          <cell r="W7997"/>
          <cell r="X7997"/>
          <cell r="Y7997" t="str">
            <v xml:space="preserve"> </v>
          </cell>
        </row>
        <row r="7998">
          <cell r="C7998"/>
          <cell r="D7998"/>
          <cell r="E7998"/>
          <cell r="F7998"/>
          <cell r="G7998"/>
          <cell r="H7998"/>
          <cell r="I7998"/>
          <cell r="J7998"/>
          <cell r="K7998"/>
          <cell r="L7998"/>
          <cell r="M7998"/>
          <cell r="N7998"/>
          <cell r="O7998"/>
          <cell r="P7998"/>
          <cell r="Q7998"/>
          <cell r="R7998"/>
          <cell r="S7998"/>
          <cell r="T7998"/>
          <cell r="U7998"/>
          <cell r="V7998"/>
          <cell r="W7998"/>
          <cell r="X7998"/>
          <cell r="Y7998" t="str">
            <v xml:space="preserve"> </v>
          </cell>
        </row>
        <row r="7999">
          <cell r="C7999"/>
          <cell r="D7999"/>
          <cell r="E7999"/>
          <cell r="F7999"/>
          <cell r="G7999"/>
          <cell r="H7999"/>
          <cell r="I7999"/>
          <cell r="J7999"/>
          <cell r="K7999"/>
          <cell r="L7999"/>
          <cell r="M7999"/>
          <cell r="N7999"/>
          <cell r="O7999"/>
          <cell r="P7999"/>
          <cell r="Q7999"/>
          <cell r="R7999"/>
          <cell r="S7999"/>
          <cell r="T7999"/>
          <cell r="U7999"/>
          <cell r="V7999"/>
          <cell r="W7999"/>
          <cell r="X7999"/>
          <cell r="Y7999" t="str">
            <v xml:space="preserve"> </v>
          </cell>
        </row>
        <row r="8000">
          <cell r="C8000"/>
          <cell r="D8000"/>
          <cell r="E8000"/>
          <cell r="F8000"/>
          <cell r="G8000"/>
          <cell r="H8000"/>
          <cell r="I8000"/>
          <cell r="J8000"/>
          <cell r="K8000"/>
          <cell r="L8000"/>
          <cell r="M8000"/>
          <cell r="N8000"/>
          <cell r="O8000"/>
          <cell r="P8000"/>
          <cell r="Q8000"/>
          <cell r="R8000"/>
          <cell r="S8000"/>
          <cell r="T8000"/>
          <cell r="U8000"/>
          <cell r="V8000"/>
          <cell r="W8000"/>
          <cell r="X8000"/>
          <cell r="Y8000" t="str">
            <v xml:space="preserve"> </v>
          </cell>
        </row>
        <row r="8001">
          <cell r="C8001"/>
          <cell r="D8001"/>
          <cell r="E8001"/>
          <cell r="F8001"/>
          <cell r="G8001"/>
          <cell r="H8001"/>
          <cell r="I8001"/>
          <cell r="J8001"/>
          <cell r="K8001"/>
          <cell r="L8001"/>
          <cell r="M8001"/>
          <cell r="N8001"/>
          <cell r="O8001"/>
          <cell r="P8001"/>
          <cell r="Q8001"/>
          <cell r="R8001"/>
          <cell r="S8001"/>
          <cell r="T8001"/>
          <cell r="U8001"/>
          <cell r="V8001"/>
          <cell r="W8001"/>
          <cell r="X8001"/>
          <cell r="Y8001" t="str">
            <v xml:space="preserve"> </v>
          </cell>
        </row>
        <row r="8002">
          <cell r="C8002"/>
          <cell r="D8002"/>
          <cell r="E8002"/>
          <cell r="F8002"/>
          <cell r="G8002"/>
          <cell r="H8002"/>
          <cell r="I8002"/>
          <cell r="J8002"/>
          <cell r="K8002"/>
          <cell r="L8002"/>
          <cell r="M8002"/>
          <cell r="N8002"/>
          <cell r="O8002"/>
          <cell r="P8002"/>
          <cell r="Q8002"/>
          <cell r="R8002"/>
          <cell r="S8002"/>
          <cell r="T8002"/>
          <cell r="U8002"/>
          <cell r="V8002"/>
          <cell r="W8002"/>
          <cell r="X8002"/>
          <cell r="Y8002" t="str">
            <v xml:space="preserve"> </v>
          </cell>
        </row>
        <row r="8003">
          <cell r="C8003"/>
          <cell r="D8003"/>
          <cell r="E8003"/>
          <cell r="F8003"/>
          <cell r="G8003"/>
          <cell r="H8003"/>
          <cell r="I8003"/>
          <cell r="J8003"/>
          <cell r="K8003"/>
          <cell r="L8003"/>
          <cell r="M8003"/>
          <cell r="N8003"/>
          <cell r="O8003"/>
          <cell r="P8003"/>
          <cell r="Q8003"/>
          <cell r="R8003"/>
          <cell r="S8003"/>
          <cell r="T8003"/>
          <cell r="U8003"/>
          <cell r="V8003"/>
          <cell r="W8003"/>
          <cell r="X8003"/>
          <cell r="Y8003" t="str">
            <v xml:space="preserve"> </v>
          </cell>
        </row>
        <row r="8004">
          <cell r="C8004"/>
          <cell r="D8004"/>
          <cell r="E8004"/>
          <cell r="F8004"/>
          <cell r="G8004"/>
          <cell r="H8004"/>
          <cell r="I8004"/>
          <cell r="J8004"/>
          <cell r="K8004"/>
          <cell r="L8004"/>
          <cell r="M8004"/>
          <cell r="N8004"/>
          <cell r="O8004"/>
          <cell r="P8004"/>
          <cell r="Q8004"/>
          <cell r="R8004"/>
          <cell r="S8004"/>
          <cell r="T8004"/>
          <cell r="U8004"/>
          <cell r="V8004"/>
          <cell r="W8004"/>
          <cell r="X8004"/>
          <cell r="Y8004" t="str">
            <v xml:space="preserve"> </v>
          </cell>
        </row>
        <row r="8005">
          <cell r="C8005"/>
          <cell r="D8005"/>
          <cell r="E8005"/>
          <cell r="F8005"/>
          <cell r="G8005"/>
          <cell r="H8005"/>
          <cell r="I8005"/>
          <cell r="J8005"/>
          <cell r="K8005"/>
          <cell r="L8005"/>
          <cell r="M8005"/>
          <cell r="N8005"/>
          <cell r="O8005"/>
          <cell r="P8005"/>
          <cell r="Q8005"/>
          <cell r="R8005"/>
          <cell r="S8005"/>
          <cell r="T8005"/>
          <cell r="U8005"/>
          <cell r="V8005"/>
          <cell r="W8005"/>
          <cell r="X8005"/>
          <cell r="Y8005" t="str">
            <v xml:space="preserve"> </v>
          </cell>
        </row>
        <row r="8006">
          <cell r="C8006"/>
          <cell r="D8006"/>
          <cell r="E8006"/>
          <cell r="F8006"/>
          <cell r="G8006"/>
          <cell r="H8006"/>
          <cell r="I8006"/>
          <cell r="J8006"/>
          <cell r="K8006"/>
          <cell r="L8006"/>
          <cell r="M8006"/>
          <cell r="N8006"/>
          <cell r="O8006"/>
          <cell r="P8006"/>
          <cell r="Q8006"/>
          <cell r="R8006"/>
          <cell r="S8006"/>
          <cell r="T8006"/>
          <cell r="U8006"/>
          <cell r="V8006"/>
          <cell r="W8006"/>
          <cell r="X8006"/>
          <cell r="Y8006" t="str">
            <v xml:space="preserve"> </v>
          </cell>
        </row>
        <row r="8007">
          <cell r="C8007"/>
          <cell r="D8007"/>
          <cell r="E8007"/>
          <cell r="F8007"/>
          <cell r="G8007"/>
          <cell r="H8007"/>
          <cell r="I8007"/>
          <cell r="J8007"/>
          <cell r="K8007"/>
          <cell r="L8007"/>
          <cell r="M8007"/>
          <cell r="N8007"/>
          <cell r="O8007"/>
          <cell r="P8007"/>
          <cell r="Q8007"/>
          <cell r="R8007"/>
          <cell r="S8007"/>
          <cell r="T8007"/>
          <cell r="U8007"/>
          <cell r="V8007"/>
          <cell r="W8007"/>
          <cell r="X8007"/>
          <cell r="Y8007" t="str">
            <v xml:space="preserve"> </v>
          </cell>
        </row>
        <row r="8008">
          <cell r="C8008"/>
          <cell r="D8008"/>
          <cell r="E8008"/>
          <cell r="F8008"/>
          <cell r="G8008"/>
          <cell r="H8008"/>
          <cell r="I8008"/>
          <cell r="J8008"/>
          <cell r="K8008"/>
          <cell r="L8008"/>
          <cell r="M8008"/>
          <cell r="N8008"/>
          <cell r="O8008"/>
          <cell r="P8008"/>
          <cell r="Q8008"/>
          <cell r="R8008"/>
          <cell r="S8008"/>
          <cell r="T8008"/>
          <cell r="U8008"/>
          <cell r="V8008"/>
          <cell r="W8008"/>
          <cell r="X8008"/>
          <cell r="Y8008" t="str">
            <v xml:space="preserve"> </v>
          </cell>
        </row>
        <row r="8009">
          <cell r="C8009"/>
          <cell r="D8009"/>
          <cell r="E8009"/>
          <cell r="F8009"/>
          <cell r="G8009"/>
          <cell r="H8009"/>
          <cell r="I8009"/>
          <cell r="J8009"/>
          <cell r="K8009"/>
          <cell r="L8009"/>
          <cell r="M8009"/>
          <cell r="N8009"/>
          <cell r="O8009"/>
          <cell r="P8009"/>
          <cell r="Q8009"/>
          <cell r="R8009"/>
          <cell r="S8009"/>
          <cell r="T8009"/>
          <cell r="U8009"/>
          <cell r="V8009"/>
          <cell r="W8009"/>
          <cell r="X8009"/>
          <cell r="Y8009" t="str">
            <v xml:space="preserve"> </v>
          </cell>
        </row>
        <row r="8010">
          <cell r="C8010"/>
          <cell r="D8010"/>
          <cell r="E8010"/>
          <cell r="F8010"/>
          <cell r="G8010"/>
          <cell r="H8010"/>
          <cell r="I8010"/>
          <cell r="J8010"/>
          <cell r="K8010"/>
          <cell r="L8010"/>
          <cell r="M8010"/>
          <cell r="N8010"/>
          <cell r="O8010"/>
          <cell r="P8010"/>
          <cell r="Q8010"/>
          <cell r="R8010"/>
          <cell r="S8010"/>
          <cell r="T8010"/>
          <cell r="U8010"/>
          <cell r="V8010"/>
          <cell r="W8010"/>
          <cell r="X8010"/>
          <cell r="Y8010" t="str">
            <v xml:space="preserve"> </v>
          </cell>
        </row>
        <row r="8011">
          <cell r="C8011"/>
          <cell r="D8011"/>
          <cell r="E8011"/>
          <cell r="F8011"/>
          <cell r="G8011"/>
          <cell r="H8011"/>
          <cell r="I8011"/>
          <cell r="J8011"/>
          <cell r="K8011"/>
          <cell r="L8011"/>
          <cell r="M8011"/>
          <cell r="N8011"/>
          <cell r="O8011"/>
          <cell r="P8011"/>
          <cell r="Q8011"/>
          <cell r="R8011"/>
          <cell r="S8011"/>
          <cell r="T8011"/>
          <cell r="U8011"/>
          <cell r="V8011"/>
          <cell r="W8011"/>
          <cell r="X8011"/>
          <cell r="Y8011" t="str">
            <v xml:space="preserve"> </v>
          </cell>
        </row>
        <row r="8012">
          <cell r="C8012"/>
          <cell r="D8012"/>
          <cell r="E8012"/>
          <cell r="F8012"/>
          <cell r="G8012"/>
          <cell r="H8012"/>
          <cell r="I8012"/>
          <cell r="J8012"/>
          <cell r="K8012"/>
          <cell r="L8012"/>
          <cell r="M8012"/>
          <cell r="N8012"/>
          <cell r="O8012"/>
          <cell r="P8012"/>
          <cell r="Q8012"/>
          <cell r="R8012"/>
          <cell r="S8012"/>
          <cell r="T8012"/>
          <cell r="U8012"/>
          <cell r="V8012"/>
          <cell r="W8012"/>
          <cell r="X8012"/>
          <cell r="Y8012" t="str">
            <v xml:space="preserve"> </v>
          </cell>
        </row>
        <row r="8013">
          <cell r="C8013"/>
          <cell r="D8013"/>
          <cell r="E8013"/>
          <cell r="F8013"/>
          <cell r="G8013"/>
          <cell r="H8013"/>
          <cell r="I8013"/>
          <cell r="J8013"/>
          <cell r="K8013"/>
          <cell r="L8013"/>
          <cell r="M8013"/>
          <cell r="N8013"/>
          <cell r="O8013"/>
          <cell r="P8013"/>
          <cell r="Q8013"/>
          <cell r="R8013"/>
          <cell r="S8013"/>
          <cell r="T8013"/>
          <cell r="U8013"/>
          <cell r="V8013"/>
          <cell r="W8013"/>
          <cell r="X8013"/>
          <cell r="Y8013" t="str">
            <v xml:space="preserve"> </v>
          </cell>
        </row>
        <row r="8014">
          <cell r="C8014"/>
          <cell r="D8014"/>
          <cell r="E8014"/>
          <cell r="F8014"/>
          <cell r="G8014"/>
          <cell r="H8014"/>
          <cell r="I8014"/>
          <cell r="J8014"/>
          <cell r="K8014"/>
          <cell r="L8014"/>
          <cell r="M8014"/>
          <cell r="N8014"/>
          <cell r="O8014"/>
          <cell r="P8014"/>
          <cell r="Q8014"/>
          <cell r="R8014"/>
          <cell r="S8014"/>
          <cell r="T8014"/>
          <cell r="U8014"/>
          <cell r="V8014"/>
          <cell r="W8014"/>
          <cell r="X8014"/>
          <cell r="Y8014" t="str">
            <v xml:space="preserve"> </v>
          </cell>
        </row>
        <row r="8015">
          <cell r="C8015"/>
          <cell r="D8015"/>
          <cell r="E8015"/>
          <cell r="F8015"/>
          <cell r="G8015"/>
          <cell r="H8015"/>
          <cell r="I8015"/>
          <cell r="J8015"/>
          <cell r="K8015"/>
          <cell r="L8015"/>
          <cell r="M8015"/>
          <cell r="N8015"/>
          <cell r="O8015"/>
          <cell r="P8015"/>
          <cell r="Q8015"/>
          <cell r="R8015"/>
          <cell r="S8015"/>
          <cell r="T8015"/>
          <cell r="U8015"/>
          <cell r="V8015"/>
          <cell r="W8015"/>
          <cell r="X8015"/>
          <cell r="Y8015" t="str">
            <v xml:space="preserve"> </v>
          </cell>
        </row>
        <row r="8016">
          <cell r="C8016"/>
          <cell r="D8016"/>
          <cell r="E8016"/>
          <cell r="F8016"/>
          <cell r="G8016"/>
          <cell r="H8016"/>
          <cell r="I8016"/>
          <cell r="J8016"/>
          <cell r="K8016"/>
          <cell r="L8016"/>
          <cell r="M8016"/>
          <cell r="N8016"/>
          <cell r="O8016"/>
          <cell r="P8016"/>
          <cell r="Q8016"/>
          <cell r="R8016"/>
          <cell r="S8016"/>
          <cell r="T8016"/>
          <cell r="U8016"/>
          <cell r="V8016"/>
          <cell r="W8016"/>
          <cell r="X8016"/>
          <cell r="Y8016" t="str">
            <v xml:space="preserve"> </v>
          </cell>
        </row>
        <row r="8017">
          <cell r="C8017"/>
          <cell r="D8017"/>
          <cell r="E8017"/>
          <cell r="F8017"/>
          <cell r="G8017"/>
          <cell r="H8017"/>
          <cell r="I8017"/>
          <cell r="J8017"/>
          <cell r="K8017"/>
          <cell r="L8017"/>
          <cell r="M8017"/>
          <cell r="N8017"/>
          <cell r="O8017"/>
          <cell r="P8017"/>
          <cell r="Q8017"/>
          <cell r="R8017"/>
          <cell r="S8017"/>
          <cell r="T8017"/>
          <cell r="U8017"/>
          <cell r="V8017"/>
          <cell r="W8017"/>
          <cell r="X8017"/>
          <cell r="Y8017" t="str">
            <v xml:space="preserve"> </v>
          </cell>
        </row>
        <row r="8018">
          <cell r="C8018"/>
          <cell r="D8018"/>
          <cell r="E8018"/>
          <cell r="F8018"/>
          <cell r="G8018"/>
          <cell r="H8018"/>
          <cell r="I8018"/>
          <cell r="J8018"/>
          <cell r="K8018"/>
          <cell r="L8018"/>
          <cell r="M8018"/>
          <cell r="N8018"/>
          <cell r="O8018"/>
          <cell r="P8018"/>
          <cell r="Q8018"/>
          <cell r="R8018"/>
          <cell r="S8018"/>
          <cell r="T8018"/>
          <cell r="U8018"/>
          <cell r="V8018"/>
          <cell r="W8018"/>
          <cell r="X8018"/>
          <cell r="Y8018" t="str">
            <v xml:space="preserve"> </v>
          </cell>
        </row>
        <row r="8019">
          <cell r="C8019"/>
          <cell r="D8019"/>
          <cell r="E8019"/>
          <cell r="F8019"/>
          <cell r="G8019"/>
          <cell r="H8019"/>
          <cell r="I8019"/>
          <cell r="J8019"/>
          <cell r="K8019"/>
          <cell r="L8019"/>
          <cell r="M8019"/>
          <cell r="N8019"/>
          <cell r="O8019"/>
          <cell r="P8019"/>
          <cell r="Q8019"/>
          <cell r="R8019"/>
          <cell r="S8019"/>
          <cell r="T8019"/>
          <cell r="U8019"/>
          <cell r="V8019"/>
          <cell r="W8019"/>
          <cell r="X8019"/>
          <cell r="Y8019" t="str">
            <v xml:space="preserve"> </v>
          </cell>
        </row>
        <row r="8020">
          <cell r="C8020"/>
          <cell r="D8020"/>
          <cell r="E8020"/>
          <cell r="F8020"/>
          <cell r="G8020"/>
          <cell r="H8020"/>
          <cell r="I8020"/>
          <cell r="J8020"/>
          <cell r="K8020"/>
          <cell r="L8020"/>
          <cell r="M8020"/>
          <cell r="N8020"/>
          <cell r="O8020"/>
          <cell r="P8020"/>
          <cell r="Q8020"/>
          <cell r="R8020"/>
          <cell r="S8020"/>
          <cell r="T8020"/>
          <cell r="U8020"/>
          <cell r="V8020"/>
          <cell r="W8020"/>
          <cell r="X8020"/>
          <cell r="Y8020" t="str">
            <v xml:space="preserve"> </v>
          </cell>
        </row>
        <row r="8021">
          <cell r="C8021"/>
          <cell r="D8021"/>
          <cell r="E8021"/>
          <cell r="F8021"/>
          <cell r="G8021"/>
          <cell r="H8021"/>
          <cell r="I8021"/>
          <cell r="J8021"/>
          <cell r="K8021"/>
          <cell r="L8021"/>
          <cell r="M8021"/>
          <cell r="N8021"/>
          <cell r="O8021"/>
          <cell r="P8021"/>
          <cell r="Q8021"/>
          <cell r="R8021"/>
          <cell r="S8021"/>
          <cell r="T8021"/>
          <cell r="U8021"/>
          <cell r="V8021"/>
          <cell r="W8021"/>
          <cell r="X8021"/>
          <cell r="Y8021" t="str">
            <v xml:space="preserve"> </v>
          </cell>
        </row>
        <row r="8022">
          <cell r="C8022"/>
          <cell r="D8022"/>
          <cell r="E8022"/>
          <cell r="F8022"/>
          <cell r="G8022"/>
          <cell r="H8022"/>
          <cell r="I8022"/>
          <cell r="J8022"/>
          <cell r="K8022"/>
          <cell r="L8022"/>
          <cell r="M8022"/>
          <cell r="N8022"/>
          <cell r="O8022"/>
          <cell r="P8022"/>
          <cell r="Q8022"/>
          <cell r="R8022"/>
          <cell r="S8022"/>
          <cell r="T8022"/>
          <cell r="U8022"/>
          <cell r="V8022"/>
          <cell r="W8022"/>
          <cell r="X8022"/>
          <cell r="Y8022" t="str">
            <v xml:space="preserve"> </v>
          </cell>
        </row>
        <row r="8023">
          <cell r="C8023"/>
          <cell r="D8023"/>
          <cell r="E8023"/>
          <cell r="F8023"/>
          <cell r="G8023"/>
          <cell r="H8023"/>
          <cell r="I8023"/>
          <cell r="J8023"/>
          <cell r="K8023"/>
          <cell r="L8023"/>
          <cell r="M8023"/>
          <cell r="N8023"/>
          <cell r="O8023"/>
          <cell r="P8023"/>
          <cell r="Q8023"/>
          <cell r="R8023"/>
          <cell r="S8023"/>
          <cell r="T8023"/>
          <cell r="U8023"/>
          <cell r="V8023"/>
          <cell r="W8023"/>
          <cell r="X8023"/>
          <cell r="Y8023" t="str">
            <v xml:space="preserve"> </v>
          </cell>
        </row>
        <row r="8024">
          <cell r="C8024"/>
          <cell r="D8024"/>
          <cell r="E8024"/>
          <cell r="F8024"/>
          <cell r="G8024"/>
          <cell r="H8024"/>
          <cell r="I8024"/>
          <cell r="J8024"/>
          <cell r="K8024"/>
          <cell r="L8024"/>
          <cell r="M8024"/>
          <cell r="N8024"/>
          <cell r="O8024"/>
          <cell r="P8024"/>
          <cell r="Q8024"/>
          <cell r="R8024"/>
          <cell r="S8024"/>
          <cell r="T8024"/>
          <cell r="U8024"/>
          <cell r="V8024"/>
          <cell r="W8024"/>
          <cell r="X8024"/>
          <cell r="Y8024" t="str">
            <v xml:space="preserve"> </v>
          </cell>
        </row>
        <row r="8025">
          <cell r="C8025"/>
          <cell r="D8025"/>
          <cell r="E8025"/>
          <cell r="F8025"/>
          <cell r="G8025"/>
          <cell r="H8025"/>
          <cell r="I8025"/>
          <cell r="J8025"/>
          <cell r="K8025"/>
          <cell r="L8025"/>
          <cell r="M8025"/>
          <cell r="N8025"/>
          <cell r="O8025"/>
          <cell r="P8025"/>
          <cell r="Q8025"/>
          <cell r="R8025"/>
          <cell r="S8025"/>
          <cell r="T8025"/>
          <cell r="U8025"/>
          <cell r="V8025"/>
          <cell r="W8025"/>
          <cell r="X8025"/>
          <cell r="Y8025" t="str">
            <v xml:space="preserve"> </v>
          </cell>
        </row>
        <row r="8026">
          <cell r="C8026"/>
          <cell r="D8026"/>
          <cell r="E8026"/>
          <cell r="F8026"/>
          <cell r="G8026"/>
          <cell r="H8026"/>
          <cell r="I8026"/>
          <cell r="J8026"/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  <cell r="U8026"/>
          <cell r="V8026"/>
          <cell r="W8026"/>
          <cell r="X8026"/>
          <cell r="Y8026" t="str">
            <v xml:space="preserve"> </v>
          </cell>
        </row>
        <row r="8027">
          <cell r="C8027"/>
          <cell r="D8027"/>
          <cell r="E8027"/>
          <cell r="F8027"/>
          <cell r="G8027"/>
          <cell r="H8027"/>
          <cell r="I8027"/>
          <cell r="J8027"/>
          <cell r="K8027"/>
          <cell r="L8027"/>
          <cell r="M8027"/>
          <cell r="N8027"/>
          <cell r="O8027"/>
          <cell r="P8027"/>
          <cell r="Q8027"/>
          <cell r="R8027"/>
          <cell r="S8027"/>
          <cell r="T8027"/>
          <cell r="U8027"/>
          <cell r="V8027"/>
          <cell r="W8027"/>
          <cell r="X8027"/>
          <cell r="Y8027" t="str">
            <v xml:space="preserve"> </v>
          </cell>
        </row>
        <row r="8028">
          <cell r="C8028"/>
          <cell r="D8028"/>
          <cell r="E8028"/>
          <cell r="F8028"/>
          <cell r="G8028"/>
          <cell r="H8028"/>
          <cell r="I8028"/>
          <cell r="J8028"/>
          <cell r="K8028"/>
          <cell r="L8028"/>
          <cell r="M8028"/>
          <cell r="N8028"/>
          <cell r="O8028"/>
          <cell r="P8028"/>
          <cell r="Q8028"/>
          <cell r="R8028"/>
          <cell r="S8028"/>
          <cell r="T8028"/>
          <cell r="U8028"/>
          <cell r="V8028"/>
          <cell r="W8028"/>
          <cell r="X8028"/>
          <cell r="Y8028" t="str">
            <v xml:space="preserve"> </v>
          </cell>
        </row>
        <row r="8029">
          <cell r="C8029"/>
          <cell r="D8029"/>
          <cell r="E8029"/>
          <cell r="F8029"/>
          <cell r="G8029"/>
          <cell r="H8029"/>
          <cell r="I8029"/>
          <cell r="J8029"/>
          <cell r="K8029"/>
          <cell r="L8029"/>
          <cell r="M8029"/>
          <cell r="N8029"/>
          <cell r="O8029"/>
          <cell r="P8029"/>
          <cell r="Q8029"/>
          <cell r="R8029"/>
          <cell r="S8029"/>
          <cell r="T8029"/>
          <cell r="U8029"/>
          <cell r="V8029"/>
          <cell r="W8029"/>
          <cell r="X8029"/>
          <cell r="Y8029" t="str">
            <v xml:space="preserve"> </v>
          </cell>
        </row>
        <row r="8030">
          <cell r="C8030"/>
          <cell r="D8030"/>
          <cell r="E8030"/>
          <cell r="F8030"/>
          <cell r="G8030"/>
          <cell r="H8030"/>
          <cell r="I8030"/>
          <cell r="J8030"/>
          <cell r="K8030"/>
          <cell r="L8030"/>
          <cell r="M8030"/>
          <cell r="N8030"/>
          <cell r="O8030"/>
          <cell r="P8030"/>
          <cell r="Q8030"/>
          <cell r="R8030"/>
          <cell r="S8030"/>
          <cell r="T8030"/>
          <cell r="U8030"/>
          <cell r="V8030"/>
          <cell r="W8030"/>
          <cell r="X8030"/>
          <cell r="Y8030" t="str">
            <v xml:space="preserve"> </v>
          </cell>
        </row>
        <row r="8031">
          <cell r="C8031"/>
          <cell r="D8031"/>
          <cell r="E8031"/>
          <cell r="F8031"/>
          <cell r="G8031"/>
          <cell r="H8031"/>
          <cell r="I8031"/>
          <cell r="J8031"/>
          <cell r="K8031"/>
          <cell r="L8031"/>
          <cell r="M8031"/>
          <cell r="N8031"/>
          <cell r="O8031"/>
          <cell r="P8031"/>
          <cell r="Q8031"/>
          <cell r="R8031"/>
          <cell r="S8031"/>
          <cell r="T8031"/>
          <cell r="U8031"/>
          <cell r="V8031"/>
          <cell r="W8031"/>
          <cell r="X8031"/>
          <cell r="Y8031" t="str">
            <v xml:space="preserve"> </v>
          </cell>
        </row>
        <row r="8032">
          <cell r="C8032"/>
          <cell r="D8032"/>
          <cell r="E8032"/>
          <cell r="F8032"/>
          <cell r="G8032"/>
          <cell r="H8032"/>
          <cell r="I8032"/>
          <cell r="J8032"/>
          <cell r="K8032"/>
          <cell r="L8032"/>
          <cell r="M8032"/>
          <cell r="N8032"/>
          <cell r="O8032"/>
          <cell r="P8032"/>
          <cell r="Q8032"/>
          <cell r="R8032"/>
          <cell r="S8032"/>
          <cell r="T8032"/>
          <cell r="U8032"/>
          <cell r="V8032"/>
          <cell r="W8032"/>
          <cell r="X8032"/>
          <cell r="Y8032" t="str">
            <v xml:space="preserve"> </v>
          </cell>
        </row>
        <row r="8033">
          <cell r="C8033"/>
          <cell r="D8033"/>
          <cell r="E8033"/>
          <cell r="F8033"/>
          <cell r="G8033"/>
          <cell r="H8033"/>
          <cell r="I8033"/>
          <cell r="J8033"/>
          <cell r="K8033"/>
          <cell r="L8033"/>
          <cell r="M8033"/>
          <cell r="N8033"/>
          <cell r="O8033"/>
          <cell r="P8033"/>
          <cell r="Q8033"/>
          <cell r="R8033"/>
          <cell r="S8033"/>
          <cell r="T8033"/>
          <cell r="U8033"/>
          <cell r="V8033"/>
          <cell r="W8033"/>
          <cell r="X8033"/>
          <cell r="Y8033" t="str">
            <v xml:space="preserve"> </v>
          </cell>
        </row>
        <row r="8034">
          <cell r="C8034"/>
          <cell r="D8034"/>
          <cell r="E8034"/>
          <cell r="F8034"/>
          <cell r="G8034"/>
          <cell r="H8034"/>
          <cell r="I8034"/>
          <cell r="J8034"/>
          <cell r="K8034"/>
          <cell r="L8034"/>
          <cell r="M8034"/>
          <cell r="N8034"/>
          <cell r="O8034"/>
          <cell r="P8034"/>
          <cell r="Q8034"/>
          <cell r="R8034"/>
          <cell r="S8034"/>
          <cell r="T8034"/>
          <cell r="U8034"/>
          <cell r="V8034"/>
          <cell r="W8034"/>
          <cell r="X8034"/>
          <cell r="Y8034" t="str">
            <v xml:space="preserve"> </v>
          </cell>
        </row>
        <row r="8035">
          <cell r="C8035"/>
          <cell r="D8035"/>
          <cell r="E8035"/>
          <cell r="F8035"/>
          <cell r="G8035"/>
          <cell r="H8035"/>
          <cell r="I8035"/>
          <cell r="J8035"/>
          <cell r="K8035"/>
          <cell r="L8035"/>
          <cell r="M8035"/>
          <cell r="N8035"/>
          <cell r="O8035"/>
          <cell r="P8035"/>
          <cell r="Q8035"/>
          <cell r="R8035"/>
          <cell r="S8035"/>
          <cell r="T8035"/>
          <cell r="U8035"/>
          <cell r="V8035"/>
          <cell r="W8035"/>
          <cell r="X8035"/>
          <cell r="Y8035" t="str">
            <v xml:space="preserve"> </v>
          </cell>
        </row>
        <row r="8036">
          <cell r="C8036"/>
          <cell r="D8036"/>
          <cell r="E8036"/>
          <cell r="F8036"/>
          <cell r="G8036"/>
          <cell r="H8036"/>
          <cell r="I8036"/>
          <cell r="J8036"/>
          <cell r="K8036"/>
          <cell r="L8036"/>
          <cell r="M8036"/>
          <cell r="N8036"/>
          <cell r="O8036"/>
          <cell r="P8036"/>
          <cell r="Q8036"/>
          <cell r="R8036"/>
          <cell r="S8036"/>
          <cell r="T8036"/>
          <cell r="U8036"/>
          <cell r="V8036"/>
          <cell r="W8036"/>
          <cell r="X8036"/>
          <cell r="Y8036" t="str">
            <v xml:space="preserve"> </v>
          </cell>
        </row>
        <row r="8037">
          <cell r="C8037"/>
          <cell r="D8037"/>
          <cell r="E8037"/>
          <cell r="F8037"/>
          <cell r="G8037"/>
          <cell r="H8037"/>
          <cell r="I8037"/>
          <cell r="J8037"/>
          <cell r="K8037"/>
          <cell r="L8037"/>
          <cell r="M8037"/>
          <cell r="N8037"/>
          <cell r="O8037"/>
          <cell r="P8037"/>
          <cell r="Q8037"/>
          <cell r="R8037"/>
          <cell r="S8037"/>
          <cell r="T8037"/>
          <cell r="U8037"/>
          <cell r="V8037"/>
          <cell r="W8037"/>
          <cell r="X8037"/>
          <cell r="Y8037" t="str">
            <v xml:space="preserve"> </v>
          </cell>
        </row>
        <row r="8038">
          <cell r="C8038"/>
          <cell r="D8038"/>
          <cell r="E8038"/>
          <cell r="F8038"/>
          <cell r="G8038"/>
          <cell r="H8038"/>
          <cell r="I8038"/>
          <cell r="J8038"/>
          <cell r="K8038"/>
          <cell r="L8038"/>
          <cell r="M8038"/>
          <cell r="N8038"/>
          <cell r="O8038"/>
          <cell r="P8038"/>
          <cell r="Q8038"/>
          <cell r="R8038"/>
          <cell r="S8038"/>
          <cell r="T8038"/>
          <cell r="U8038"/>
          <cell r="V8038"/>
          <cell r="W8038"/>
          <cell r="X8038"/>
          <cell r="Y8038" t="str">
            <v xml:space="preserve"> </v>
          </cell>
        </row>
        <row r="8039">
          <cell r="C8039"/>
          <cell r="D8039"/>
          <cell r="E8039"/>
          <cell r="F8039"/>
          <cell r="G8039"/>
          <cell r="H8039"/>
          <cell r="I8039"/>
          <cell r="J8039"/>
          <cell r="K8039"/>
          <cell r="L8039"/>
          <cell r="M8039"/>
          <cell r="N8039"/>
          <cell r="O8039"/>
          <cell r="P8039"/>
          <cell r="Q8039"/>
          <cell r="R8039"/>
          <cell r="S8039"/>
          <cell r="T8039"/>
          <cell r="U8039"/>
          <cell r="V8039"/>
          <cell r="W8039"/>
          <cell r="X8039"/>
          <cell r="Y8039" t="str">
            <v xml:space="preserve"> </v>
          </cell>
        </row>
        <row r="8040">
          <cell r="C8040"/>
          <cell r="D8040"/>
          <cell r="E8040"/>
          <cell r="F8040"/>
          <cell r="G8040"/>
          <cell r="H8040"/>
          <cell r="I8040"/>
          <cell r="J8040"/>
          <cell r="K8040"/>
          <cell r="L8040"/>
          <cell r="M8040"/>
          <cell r="N8040"/>
          <cell r="O8040"/>
          <cell r="P8040"/>
          <cell r="Q8040"/>
          <cell r="R8040"/>
          <cell r="S8040"/>
          <cell r="T8040"/>
          <cell r="U8040"/>
          <cell r="V8040"/>
          <cell r="W8040"/>
          <cell r="X8040"/>
          <cell r="Y8040" t="str">
            <v xml:space="preserve"> </v>
          </cell>
        </row>
        <row r="8041">
          <cell r="C8041"/>
          <cell r="D8041"/>
          <cell r="E8041"/>
          <cell r="F8041"/>
          <cell r="G8041"/>
          <cell r="H8041"/>
          <cell r="I8041"/>
          <cell r="J8041"/>
          <cell r="K8041"/>
          <cell r="L8041"/>
          <cell r="M8041"/>
          <cell r="N8041"/>
          <cell r="O8041"/>
          <cell r="P8041"/>
          <cell r="Q8041"/>
          <cell r="R8041"/>
          <cell r="S8041"/>
          <cell r="T8041"/>
          <cell r="U8041"/>
          <cell r="V8041"/>
          <cell r="W8041"/>
          <cell r="X8041"/>
          <cell r="Y8041" t="str">
            <v xml:space="preserve"> </v>
          </cell>
        </row>
        <row r="8042">
          <cell r="C8042"/>
          <cell r="D8042"/>
          <cell r="E8042"/>
          <cell r="F8042"/>
          <cell r="G8042"/>
          <cell r="H8042"/>
          <cell r="I8042"/>
          <cell r="J8042"/>
          <cell r="K8042"/>
          <cell r="L8042"/>
          <cell r="M8042"/>
          <cell r="N8042"/>
          <cell r="O8042"/>
          <cell r="P8042"/>
          <cell r="Q8042"/>
          <cell r="R8042"/>
          <cell r="S8042"/>
          <cell r="T8042"/>
          <cell r="U8042"/>
          <cell r="V8042"/>
          <cell r="W8042"/>
          <cell r="X8042"/>
          <cell r="Y8042" t="str">
            <v xml:space="preserve"> </v>
          </cell>
        </row>
        <row r="8043">
          <cell r="C8043"/>
          <cell r="D8043"/>
          <cell r="E8043"/>
          <cell r="F8043"/>
          <cell r="G8043"/>
          <cell r="H8043"/>
          <cell r="I8043"/>
          <cell r="J8043"/>
          <cell r="K8043"/>
          <cell r="L8043"/>
          <cell r="M8043"/>
          <cell r="N8043"/>
          <cell r="O8043"/>
          <cell r="P8043"/>
          <cell r="Q8043"/>
          <cell r="R8043"/>
          <cell r="S8043"/>
          <cell r="T8043"/>
          <cell r="U8043"/>
          <cell r="V8043"/>
          <cell r="W8043"/>
          <cell r="X8043"/>
          <cell r="Y8043" t="str">
            <v xml:space="preserve"> </v>
          </cell>
        </row>
        <row r="8044">
          <cell r="C8044"/>
          <cell r="D8044"/>
          <cell r="E8044"/>
          <cell r="F8044"/>
          <cell r="G8044"/>
          <cell r="H8044"/>
          <cell r="I8044"/>
          <cell r="J8044"/>
          <cell r="K8044"/>
          <cell r="L8044"/>
          <cell r="M8044"/>
          <cell r="N8044"/>
          <cell r="O8044"/>
          <cell r="P8044"/>
          <cell r="Q8044"/>
          <cell r="R8044"/>
          <cell r="S8044"/>
          <cell r="T8044"/>
          <cell r="U8044"/>
          <cell r="V8044"/>
          <cell r="W8044"/>
          <cell r="X8044"/>
          <cell r="Y8044" t="str">
            <v xml:space="preserve"> </v>
          </cell>
        </row>
        <row r="8045">
          <cell r="C8045"/>
          <cell r="D8045"/>
          <cell r="E8045"/>
          <cell r="F8045"/>
          <cell r="G8045"/>
          <cell r="H8045"/>
          <cell r="I8045"/>
          <cell r="J8045"/>
          <cell r="K8045"/>
          <cell r="L8045"/>
          <cell r="M8045"/>
          <cell r="N8045"/>
          <cell r="O8045"/>
          <cell r="P8045"/>
          <cell r="Q8045"/>
          <cell r="R8045"/>
          <cell r="S8045"/>
          <cell r="T8045"/>
          <cell r="U8045"/>
          <cell r="V8045"/>
          <cell r="W8045"/>
          <cell r="X8045"/>
          <cell r="Y8045" t="str">
            <v xml:space="preserve"> </v>
          </cell>
        </row>
        <row r="8046">
          <cell r="C8046"/>
          <cell r="D8046"/>
          <cell r="E8046"/>
          <cell r="F8046"/>
          <cell r="G8046"/>
          <cell r="H8046"/>
          <cell r="I8046"/>
          <cell r="J8046"/>
          <cell r="K8046"/>
          <cell r="L8046"/>
          <cell r="M8046"/>
          <cell r="N8046"/>
          <cell r="O8046"/>
          <cell r="P8046"/>
          <cell r="Q8046"/>
          <cell r="R8046"/>
          <cell r="S8046"/>
          <cell r="T8046"/>
          <cell r="U8046"/>
          <cell r="V8046"/>
          <cell r="W8046"/>
          <cell r="X8046"/>
          <cell r="Y8046" t="str">
            <v xml:space="preserve"> </v>
          </cell>
        </row>
        <row r="8047">
          <cell r="C8047"/>
          <cell r="D8047"/>
          <cell r="E8047"/>
          <cell r="F8047"/>
          <cell r="G8047"/>
          <cell r="H8047"/>
          <cell r="I8047"/>
          <cell r="J8047"/>
          <cell r="K8047"/>
          <cell r="L8047"/>
          <cell r="M8047"/>
          <cell r="N8047"/>
          <cell r="O8047"/>
          <cell r="P8047"/>
          <cell r="Q8047"/>
          <cell r="R8047"/>
          <cell r="S8047"/>
          <cell r="T8047"/>
          <cell r="U8047"/>
          <cell r="V8047"/>
          <cell r="W8047"/>
          <cell r="X8047"/>
          <cell r="Y8047" t="str">
            <v xml:space="preserve"> </v>
          </cell>
        </row>
        <row r="8048">
          <cell r="C8048"/>
          <cell r="D8048"/>
          <cell r="E8048"/>
          <cell r="F8048"/>
          <cell r="G8048"/>
          <cell r="H8048"/>
          <cell r="I8048"/>
          <cell r="J8048"/>
          <cell r="K8048"/>
          <cell r="L8048"/>
          <cell r="M8048"/>
          <cell r="N8048"/>
          <cell r="O8048"/>
          <cell r="P8048"/>
          <cell r="Q8048"/>
          <cell r="R8048"/>
          <cell r="S8048"/>
          <cell r="T8048"/>
          <cell r="U8048"/>
          <cell r="V8048"/>
          <cell r="W8048"/>
          <cell r="X8048"/>
          <cell r="Y8048" t="str">
            <v xml:space="preserve"> </v>
          </cell>
        </row>
        <row r="8049">
          <cell r="C8049"/>
          <cell r="D8049"/>
          <cell r="E8049"/>
          <cell r="F8049"/>
          <cell r="G8049"/>
          <cell r="H8049"/>
          <cell r="I8049"/>
          <cell r="J8049"/>
          <cell r="K8049"/>
          <cell r="L8049"/>
          <cell r="M8049"/>
          <cell r="N8049"/>
          <cell r="O8049"/>
          <cell r="P8049"/>
          <cell r="Q8049"/>
          <cell r="R8049"/>
          <cell r="S8049"/>
          <cell r="T8049"/>
          <cell r="U8049"/>
          <cell r="V8049"/>
          <cell r="W8049"/>
          <cell r="X8049"/>
          <cell r="Y8049" t="str">
            <v xml:space="preserve"> </v>
          </cell>
        </row>
        <row r="8050">
          <cell r="C8050"/>
          <cell r="D8050"/>
          <cell r="E8050"/>
          <cell r="F8050"/>
          <cell r="G8050"/>
          <cell r="H8050"/>
          <cell r="I8050"/>
          <cell r="J8050"/>
          <cell r="K8050"/>
          <cell r="L8050"/>
          <cell r="M8050"/>
          <cell r="N8050"/>
          <cell r="O8050"/>
          <cell r="P8050"/>
          <cell r="Q8050"/>
          <cell r="R8050"/>
          <cell r="S8050"/>
          <cell r="T8050"/>
          <cell r="U8050"/>
          <cell r="V8050"/>
          <cell r="W8050"/>
          <cell r="X8050"/>
          <cell r="Y8050" t="str">
            <v xml:space="preserve"> </v>
          </cell>
        </row>
        <row r="8051">
          <cell r="C8051"/>
          <cell r="D8051"/>
          <cell r="E8051"/>
          <cell r="F8051"/>
          <cell r="G8051"/>
          <cell r="H8051"/>
          <cell r="I8051"/>
          <cell r="J8051"/>
          <cell r="K8051"/>
          <cell r="L8051"/>
          <cell r="M8051"/>
          <cell r="N8051"/>
          <cell r="O8051"/>
          <cell r="P8051"/>
          <cell r="Q8051"/>
          <cell r="R8051"/>
          <cell r="S8051"/>
          <cell r="T8051"/>
          <cell r="U8051"/>
          <cell r="V8051"/>
          <cell r="W8051"/>
          <cell r="X8051"/>
          <cell r="Y8051" t="str">
            <v xml:space="preserve"> </v>
          </cell>
        </row>
        <row r="8052">
          <cell r="C8052"/>
          <cell r="D8052"/>
          <cell r="E8052"/>
          <cell r="F8052"/>
          <cell r="G8052"/>
          <cell r="H8052"/>
          <cell r="I8052"/>
          <cell r="J8052"/>
          <cell r="K8052"/>
          <cell r="L8052"/>
          <cell r="M8052"/>
          <cell r="N8052"/>
          <cell r="O8052"/>
          <cell r="P8052"/>
          <cell r="Q8052"/>
          <cell r="R8052"/>
          <cell r="S8052"/>
          <cell r="T8052"/>
          <cell r="U8052"/>
          <cell r="V8052"/>
          <cell r="W8052"/>
          <cell r="X8052"/>
          <cell r="Y8052" t="str">
            <v xml:space="preserve"> </v>
          </cell>
        </row>
        <row r="8053">
          <cell r="C8053"/>
          <cell r="D8053"/>
          <cell r="E8053"/>
          <cell r="F8053"/>
          <cell r="G8053"/>
          <cell r="H8053"/>
          <cell r="I8053"/>
          <cell r="J8053"/>
          <cell r="K8053"/>
          <cell r="L8053"/>
          <cell r="M8053"/>
          <cell r="N8053"/>
          <cell r="O8053"/>
          <cell r="P8053"/>
          <cell r="Q8053"/>
          <cell r="R8053"/>
          <cell r="S8053"/>
          <cell r="T8053"/>
          <cell r="U8053"/>
          <cell r="V8053"/>
          <cell r="W8053"/>
          <cell r="X8053"/>
          <cell r="Y8053" t="str">
            <v xml:space="preserve"> </v>
          </cell>
        </row>
        <row r="8054">
          <cell r="C8054"/>
          <cell r="D8054"/>
          <cell r="E8054"/>
          <cell r="F8054"/>
          <cell r="G8054"/>
          <cell r="H8054"/>
          <cell r="I8054"/>
          <cell r="J8054"/>
          <cell r="K8054"/>
          <cell r="L8054"/>
          <cell r="M8054"/>
          <cell r="N8054"/>
          <cell r="O8054"/>
          <cell r="P8054"/>
          <cell r="Q8054"/>
          <cell r="R8054"/>
          <cell r="S8054"/>
          <cell r="T8054"/>
          <cell r="U8054"/>
          <cell r="V8054"/>
          <cell r="W8054"/>
          <cell r="X8054"/>
          <cell r="Y8054" t="str">
            <v xml:space="preserve"> </v>
          </cell>
        </row>
        <row r="8055">
          <cell r="C8055"/>
          <cell r="D8055"/>
          <cell r="E8055"/>
          <cell r="F8055"/>
          <cell r="G8055"/>
          <cell r="H8055"/>
          <cell r="I8055"/>
          <cell r="J8055"/>
          <cell r="K8055"/>
          <cell r="L8055"/>
          <cell r="M8055"/>
          <cell r="N8055"/>
          <cell r="O8055"/>
          <cell r="P8055"/>
          <cell r="Q8055"/>
          <cell r="R8055"/>
          <cell r="S8055"/>
          <cell r="T8055"/>
          <cell r="U8055"/>
          <cell r="V8055"/>
          <cell r="W8055"/>
          <cell r="X8055"/>
          <cell r="Y8055" t="str">
            <v xml:space="preserve"> </v>
          </cell>
        </row>
        <row r="8056">
          <cell r="C8056"/>
          <cell r="D8056"/>
          <cell r="E8056"/>
          <cell r="F8056"/>
          <cell r="G8056"/>
          <cell r="H8056"/>
          <cell r="I8056"/>
          <cell r="J8056"/>
          <cell r="K8056"/>
          <cell r="L8056"/>
          <cell r="M8056"/>
          <cell r="N8056"/>
          <cell r="O8056"/>
          <cell r="P8056"/>
          <cell r="Q8056"/>
          <cell r="R8056"/>
          <cell r="S8056"/>
          <cell r="T8056"/>
          <cell r="U8056"/>
          <cell r="V8056"/>
          <cell r="W8056"/>
          <cell r="X8056"/>
          <cell r="Y8056" t="str">
            <v xml:space="preserve"> </v>
          </cell>
        </row>
        <row r="8057">
          <cell r="C8057"/>
          <cell r="D8057"/>
          <cell r="E8057"/>
          <cell r="F8057"/>
          <cell r="G8057"/>
          <cell r="H8057"/>
          <cell r="I8057"/>
          <cell r="J8057"/>
          <cell r="K8057"/>
          <cell r="L8057"/>
          <cell r="M8057"/>
          <cell r="N8057"/>
          <cell r="O8057"/>
          <cell r="P8057"/>
          <cell r="Q8057"/>
          <cell r="R8057"/>
          <cell r="S8057"/>
          <cell r="T8057"/>
          <cell r="U8057"/>
          <cell r="V8057"/>
          <cell r="W8057"/>
          <cell r="X8057"/>
          <cell r="Y8057" t="str">
            <v xml:space="preserve"> </v>
          </cell>
        </row>
        <row r="8058">
          <cell r="C8058"/>
          <cell r="D8058"/>
          <cell r="E8058"/>
          <cell r="F8058"/>
          <cell r="G8058"/>
          <cell r="H8058"/>
          <cell r="I8058"/>
          <cell r="J8058"/>
          <cell r="K8058"/>
          <cell r="L8058"/>
          <cell r="M8058"/>
          <cell r="N8058"/>
          <cell r="O8058"/>
          <cell r="P8058"/>
          <cell r="Q8058"/>
          <cell r="R8058"/>
          <cell r="S8058"/>
          <cell r="T8058"/>
          <cell r="U8058"/>
          <cell r="V8058"/>
          <cell r="W8058"/>
          <cell r="X8058"/>
          <cell r="Y8058" t="str">
            <v xml:space="preserve"> </v>
          </cell>
        </row>
        <row r="8059">
          <cell r="C8059"/>
          <cell r="D8059"/>
          <cell r="E8059"/>
          <cell r="F8059"/>
          <cell r="G8059"/>
          <cell r="H8059"/>
          <cell r="I8059"/>
          <cell r="J8059"/>
          <cell r="K8059"/>
          <cell r="L8059"/>
          <cell r="M8059"/>
          <cell r="N8059"/>
          <cell r="O8059"/>
          <cell r="P8059"/>
          <cell r="Q8059"/>
          <cell r="R8059"/>
          <cell r="S8059"/>
          <cell r="T8059"/>
          <cell r="U8059"/>
          <cell r="V8059"/>
          <cell r="W8059"/>
          <cell r="X8059"/>
          <cell r="Y8059" t="str">
            <v xml:space="preserve"> </v>
          </cell>
        </row>
        <row r="8060">
          <cell r="C8060"/>
          <cell r="D8060"/>
          <cell r="E8060"/>
          <cell r="F8060"/>
          <cell r="G8060"/>
          <cell r="H8060"/>
          <cell r="I8060"/>
          <cell r="J8060"/>
          <cell r="K8060"/>
          <cell r="L8060"/>
          <cell r="M8060"/>
          <cell r="N8060"/>
          <cell r="O8060"/>
          <cell r="P8060"/>
          <cell r="Q8060"/>
          <cell r="R8060"/>
          <cell r="S8060"/>
          <cell r="T8060"/>
          <cell r="U8060"/>
          <cell r="V8060"/>
          <cell r="W8060"/>
          <cell r="X8060"/>
          <cell r="Y8060" t="str">
            <v xml:space="preserve"> </v>
          </cell>
        </row>
        <row r="8061">
          <cell r="C8061"/>
          <cell r="D8061"/>
          <cell r="E8061"/>
          <cell r="F8061"/>
          <cell r="G8061"/>
          <cell r="H8061"/>
          <cell r="I8061"/>
          <cell r="J8061"/>
          <cell r="K8061"/>
          <cell r="L8061"/>
          <cell r="M8061"/>
          <cell r="N8061"/>
          <cell r="O8061"/>
          <cell r="P8061"/>
          <cell r="Q8061"/>
          <cell r="R8061"/>
          <cell r="S8061"/>
          <cell r="T8061"/>
          <cell r="U8061"/>
          <cell r="V8061"/>
          <cell r="W8061"/>
          <cell r="X8061"/>
          <cell r="Y8061" t="str">
            <v xml:space="preserve"> </v>
          </cell>
        </row>
        <row r="8062">
          <cell r="C8062"/>
          <cell r="D8062"/>
          <cell r="E8062"/>
          <cell r="F8062"/>
          <cell r="G8062"/>
          <cell r="H8062"/>
          <cell r="I8062"/>
          <cell r="J8062"/>
          <cell r="K8062"/>
          <cell r="L8062"/>
          <cell r="M8062"/>
          <cell r="N8062"/>
          <cell r="O8062"/>
          <cell r="P8062"/>
          <cell r="Q8062"/>
          <cell r="R8062"/>
          <cell r="S8062"/>
          <cell r="T8062"/>
          <cell r="U8062"/>
          <cell r="V8062"/>
          <cell r="W8062"/>
          <cell r="X8062"/>
          <cell r="Y8062" t="str">
            <v xml:space="preserve"> </v>
          </cell>
        </row>
        <row r="8063">
          <cell r="C8063"/>
          <cell r="D8063"/>
          <cell r="E8063"/>
          <cell r="F8063"/>
          <cell r="G8063"/>
          <cell r="H8063"/>
          <cell r="I8063"/>
          <cell r="J8063"/>
          <cell r="K8063"/>
          <cell r="L8063"/>
          <cell r="M8063"/>
          <cell r="N8063"/>
          <cell r="O8063"/>
          <cell r="P8063"/>
          <cell r="Q8063"/>
          <cell r="R8063"/>
          <cell r="S8063"/>
          <cell r="T8063"/>
          <cell r="U8063"/>
          <cell r="V8063"/>
          <cell r="W8063"/>
          <cell r="X8063"/>
          <cell r="Y8063" t="str">
            <v xml:space="preserve"> </v>
          </cell>
        </row>
        <row r="8064">
          <cell r="C8064"/>
          <cell r="D8064"/>
          <cell r="E8064"/>
          <cell r="F8064"/>
          <cell r="G8064"/>
          <cell r="H8064"/>
          <cell r="I8064"/>
          <cell r="J8064"/>
          <cell r="K8064"/>
          <cell r="L8064"/>
          <cell r="M8064"/>
          <cell r="N8064"/>
          <cell r="O8064"/>
          <cell r="P8064"/>
          <cell r="Q8064"/>
          <cell r="R8064"/>
          <cell r="S8064"/>
          <cell r="T8064"/>
          <cell r="U8064"/>
          <cell r="V8064"/>
          <cell r="W8064"/>
          <cell r="X8064"/>
          <cell r="Y8064" t="str">
            <v xml:space="preserve"> </v>
          </cell>
        </row>
        <row r="8065">
          <cell r="C8065"/>
          <cell r="D8065"/>
          <cell r="E8065"/>
          <cell r="F8065"/>
          <cell r="G8065"/>
          <cell r="H8065"/>
          <cell r="I8065"/>
          <cell r="J8065"/>
          <cell r="K8065"/>
          <cell r="L8065"/>
          <cell r="M8065"/>
          <cell r="N8065"/>
          <cell r="O8065"/>
          <cell r="P8065"/>
          <cell r="Q8065"/>
          <cell r="R8065"/>
          <cell r="S8065"/>
          <cell r="T8065"/>
          <cell r="U8065"/>
          <cell r="V8065"/>
          <cell r="W8065"/>
          <cell r="X8065"/>
          <cell r="Y8065" t="str">
            <v xml:space="preserve"> </v>
          </cell>
        </row>
        <row r="8066">
          <cell r="C8066"/>
          <cell r="D8066"/>
          <cell r="E8066"/>
          <cell r="F8066"/>
          <cell r="G8066"/>
          <cell r="H8066"/>
          <cell r="I8066"/>
          <cell r="J8066"/>
          <cell r="K8066"/>
          <cell r="L8066"/>
          <cell r="M8066"/>
          <cell r="N8066"/>
          <cell r="O8066"/>
          <cell r="P8066"/>
          <cell r="Q8066"/>
          <cell r="R8066"/>
          <cell r="S8066"/>
          <cell r="T8066"/>
          <cell r="U8066"/>
          <cell r="V8066"/>
          <cell r="W8066"/>
          <cell r="X8066"/>
          <cell r="Y8066" t="str">
            <v xml:space="preserve"> </v>
          </cell>
        </row>
        <row r="8067">
          <cell r="C8067"/>
          <cell r="D8067"/>
          <cell r="E8067"/>
          <cell r="F8067"/>
          <cell r="G8067"/>
          <cell r="H8067"/>
          <cell r="I8067"/>
          <cell r="J8067"/>
          <cell r="K8067"/>
          <cell r="L8067"/>
          <cell r="M8067"/>
          <cell r="N8067"/>
          <cell r="O8067"/>
          <cell r="P8067"/>
          <cell r="Q8067"/>
          <cell r="R8067"/>
          <cell r="S8067"/>
          <cell r="T8067"/>
          <cell r="U8067"/>
          <cell r="V8067"/>
          <cell r="W8067"/>
          <cell r="X8067"/>
          <cell r="Y8067" t="str">
            <v xml:space="preserve"> </v>
          </cell>
        </row>
        <row r="8068">
          <cell r="C8068"/>
          <cell r="D8068"/>
          <cell r="E8068"/>
          <cell r="F8068"/>
          <cell r="G8068"/>
          <cell r="H8068"/>
          <cell r="I8068"/>
          <cell r="J8068"/>
          <cell r="K8068"/>
          <cell r="L8068"/>
          <cell r="M8068"/>
          <cell r="N8068"/>
          <cell r="O8068"/>
          <cell r="P8068"/>
          <cell r="Q8068"/>
          <cell r="R8068"/>
          <cell r="S8068"/>
          <cell r="T8068"/>
          <cell r="U8068"/>
          <cell r="V8068"/>
          <cell r="W8068"/>
          <cell r="X8068"/>
          <cell r="Y8068" t="str">
            <v xml:space="preserve"> </v>
          </cell>
        </row>
        <row r="8069">
          <cell r="C8069"/>
          <cell r="D8069"/>
          <cell r="E8069"/>
          <cell r="F8069"/>
          <cell r="G8069"/>
          <cell r="H8069"/>
          <cell r="I8069"/>
          <cell r="J8069"/>
          <cell r="K8069"/>
          <cell r="L8069"/>
          <cell r="M8069"/>
          <cell r="N8069"/>
          <cell r="O8069"/>
          <cell r="P8069"/>
          <cell r="Q8069"/>
          <cell r="R8069"/>
          <cell r="S8069"/>
          <cell r="T8069"/>
          <cell r="U8069"/>
          <cell r="V8069"/>
          <cell r="W8069"/>
          <cell r="X8069"/>
          <cell r="Y8069" t="str">
            <v xml:space="preserve"> </v>
          </cell>
        </row>
        <row r="8070">
          <cell r="C8070"/>
          <cell r="D8070"/>
          <cell r="E8070"/>
          <cell r="F8070"/>
          <cell r="G8070"/>
          <cell r="H8070"/>
          <cell r="I8070"/>
          <cell r="J8070"/>
          <cell r="K8070"/>
          <cell r="L8070"/>
          <cell r="M8070"/>
          <cell r="N8070"/>
          <cell r="O8070"/>
          <cell r="P8070"/>
          <cell r="Q8070"/>
          <cell r="R8070"/>
          <cell r="S8070"/>
          <cell r="T8070"/>
          <cell r="U8070"/>
          <cell r="V8070"/>
          <cell r="W8070"/>
          <cell r="X8070"/>
          <cell r="Y8070" t="str">
            <v xml:space="preserve"> </v>
          </cell>
        </row>
        <row r="8071">
          <cell r="C8071"/>
          <cell r="D8071"/>
          <cell r="E8071"/>
          <cell r="F8071"/>
          <cell r="G8071"/>
          <cell r="H8071"/>
          <cell r="I8071"/>
          <cell r="J8071"/>
          <cell r="K8071"/>
          <cell r="L8071"/>
          <cell r="M8071"/>
          <cell r="N8071"/>
          <cell r="O8071"/>
          <cell r="P8071"/>
          <cell r="Q8071"/>
          <cell r="R8071"/>
          <cell r="S8071"/>
          <cell r="T8071"/>
          <cell r="U8071"/>
          <cell r="V8071"/>
          <cell r="W8071"/>
          <cell r="X8071"/>
          <cell r="Y8071" t="str">
            <v xml:space="preserve"> </v>
          </cell>
        </row>
        <row r="8072">
          <cell r="C8072"/>
          <cell r="D8072"/>
          <cell r="E8072"/>
          <cell r="F8072"/>
          <cell r="G8072"/>
          <cell r="H8072"/>
          <cell r="I8072"/>
          <cell r="J8072"/>
          <cell r="K8072"/>
          <cell r="L8072"/>
          <cell r="M8072"/>
          <cell r="N8072"/>
          <cell r="O8072"/>
          <cell r="P8072"/>
          <cell r="Q8072"/>
          <cell r="R8072"/>
          <cell r="S8072"/>
          <cell r="T8072"/>
          <cell r="U8072"/>
          <cell r="V8072"/>
          <cell r="W8072"/>
          <cell r="X8072"/>
          <cell r="Y8072" t="str">
            <v xml:space="preserve"> </v>
          </cell>
        </row>
        <row r="8073">
          <cell r="C8073"/>
          <cell r="D8073"/>
          <cell r="E8073"/>
          <cell r="F8073"/>
          <cell r="G8073"/>
          <cell r="H8073"/>
          <cell r="I8073"/>
          <cell r="J8073"/>
          <cell r="K8073"/>
          <cell r="L8073"/>
          <cell r="M8073"/>
          <cell r="N8073"/>
          <cell r="O8073"/>
          <cell r="P8073"/>
          <cell r="Q8073"/>
          <cell r="R8073"/>
          <cell r="S8073"/>
          <cell r="T8073"/>
          <cell r="U8073"/>
          <cell r="V8073"/>
          <cell r="W8073"/>
          <cell r="X8073"/>
          <cell r="Y8073" t="str">
            <v xml:space="preserve"> </v>
          </cell>
        </row>
        <row r="8074">
          <cell r="C8074"/>
          <cell r="D8074"/>
          <cell r="E8074"/>
          <cell r="F8074"/>
          <cell r="G8074"/>
          <cell r="H8074"/>
          <cell r="I8074"/>
          <cell r="J8074"/>
          <cell r="K8074"/>
          <cell r="L8074"/>
          <cell r="M8074"/>
          <cell r="N8074"/>
          <cell r="O8074"/>
          <cell r="P8074"/>
          <cell r="Q8074"/>
          <cell r="R8074"/>
          <cell r="S8074"/>
          <cell r="T8074"/>
          <cell r="U8074"/>
          <cell r="V8074"/>
          <cell r="W8074"/>
          <cell r="X8074"/>
          <cell r="Y8074" t="str">
            <v xml:space="preserve"> </v>
          </cell>
        </row>
        <row r="8075">
          <cell r="C8075"/>
          <cell r="D8075"/>
          <cell r="E8075"/>
          <cell r="F8075"/>
          <cell r="G8075"/>
          <cell r="H8075"/>
          <cell r="I8075"/>
          <cell r="J8075"/>
          <cell r="K8075"/>
          <cell r="L8075"/>
          <cell r="M8075"/>
          <cell r="N8075"/>
          <cell r="O8075"/>
          <cell r="P8075"/>
          <cell r="Q8075"/>
          <cell r="R8075"/>
          <cell r="S8075"/>
          <cell r="T8075"/>
          <cell r="U8075"/>
          <cell r="V8075"/>
          <cell r="W8075"/>
          <cell r="X8075"/>
          <cell r="Y8075" t="str">
            <v xml:space="preserve"> </v>
          </cell>
        </row>
        <row r="8076">
          <cell r="C8076"/>
          <cell r="D8076"/>
          <cell r="E8076"/>
          <cell r="F8076"/>
          <cell r="G8076"/>
          <cell r="H8076"/>
          <cell r="I8076"/>
          <cell r="J8076"/>
          <cell r="K8076"/>
          <cell r="L8076"/>
          <cell r="M8076"/>
          <cell r="N8076"/>
          <cell r="O8076"/>
          <cell r="P8076"/>
          <cell r="Q8076"/>
          <cell r="R8076"/>
          <cell r="S8076"/>
          <cell r="T8076"/>
          <cell r="U8076"/>
          <cell r="V8076"/>
          <cell r="W8076"/>
          <cell r="X8076"/>
          <cell r="Y8076" t="str">
            <v xml:space="preserve"> </v>
          </cell>
        </row>
        <row r="8077">
          <cell r="C8077"/>
          <cell r="D8077"/>
          <cell r="E8077"/>
          <cell r="F8077"/>
          <cell r="G8077"/>
          <cell r="H8077"/>
          <cell r="I8077"/>
          <cell r="J8077"/>
          <cell r="K8077"/>
          <cell r="L8077"/>
          <cell r="M8077"/>
          <cell r="N8077"/>
          <cell r="O8077"/>
          <cell r="P8077"/>
          <cell r="Q8077"/>
          <cell r="R8077"/>
          <cell r="S8077"/>
          <cell r="T8077"/>
          <cell r="U8077"/>
          <cell r="V8077"/>
          <cell r="W8077"/>
          <cell r="X8077"/>
          <cell r="Y8077" t="str">
            <v xml:space="preserve"> </v>
          </cell>
        </row>
        <row r="8078">
          <cell r="C8078"/>
          <cell r="D8078"/>
          <cell r="E8078"/>
          <cell r="F8078"/>
          <cell r="G8078"/>
          <cell r="H8078"/>
          <cell r="I8078"/>
          <cell r="J8078"/>
          <cell r="K8078"/>
          <cell r="L8078"/>
          <cell r="M8078"/>
          <cell r="N8078"/>
          <cell r="O8078"/>
          <cell r="P8078"/>
          <cell r="Q8078"/>
          <cell r="R8078"/>
          <cell r="S8078"/>
          <cell r="T8078"/>
          <cell r="U8078"/>
          <cell r="V8078"/>
          <cell r="W8078"/>
          <cell r="X8078"/>
          <cell r="Y8078" t="str">
            <v xml:space="preserve"> </v>
          </cell>
        </row>
        <row r="8079">
          <cell r="C8079"/>
          <cell r="D8079"/>
          <cell r="E8079"/>
          <cell r="F8079"/>
          <cell r="G8079"/>
          <cell r="H8079"/>
          <cell r="I8079"/>
          <cell r="J8079"/>
          <cell r="K8079"/>
          <cell r="L8079"/>
          <cell r="M8079"/>
          <cell r="N8079"/>
          <cell r="O8079"/>
          <cell r="P8079"/>
          <cell r="Q8079"/>
          <cell r="R8079"/>
          <cell r="S8079"/>
          <cell r="T8079"/>
          <cell r="U8079"/>
          <cell r="V8079"/>
          <cell r="W8079"/>
          <cell r="X8079"/>
          <cell r="Y8079" t="str">
            <v xml:space="preserve"> </v>
          </cell>
        </row>
        <row r="8080">
          <cell r="C8080"/>
          <cell r="D8080"/>
          <cell r="E8080"/>
          <cell r="F8080"/>
          <cell r="G8080"/>
          <cell r="H8080"/>
          <cell r="I8080"/>
          <cell r="J8080"/>
          <cell r="K8080"/>
          <cell r="L8080"/>
          <cell r="M8080"/>
          <cell r="N8080"/>
          <cell r="O8080"/>
          <cell r="P8080"/>
          <cell r="Q8080"/>
          <cell r="R8080"/>
          <cell r="S8080"/>
          <cell r="T8080"/>
          <cell r="U8080"/>
          <cell r="V8080"/>
          <cell r="W8080"/>
          <cell r="X8080"/>
          <cell r="Y8080" t="str">
            <v xml:space="preserve"> </v>
          </cell>
        </row>
        <row r="8081">
          <cell r="C8081"/>
          <cell r="D8081"/>
          <cell r="E8081"/>
          <cell r="F8081"/>
          <cell r="G8081"/>
          <cell r="H8081"/>
          <cell r="I8081"/>
          <cell r="J8081"/>
          <cell r="K8081"/>
          <cell r="L8081"/>
          <cell r="M8081"/>
          <cell r="N8081"/>
          <cell r="O8081"/>
          <cell r="P8081"/>
          <cell r="Q8081"/>
          <cell r="R8081"/>
          <cell r="S8081"/>
          <cell r="T8081"/>
          <cell r="U8081"/>
          <cell r="V8081"/>
          <cell r="W8081"/>
          <cell r="X8081"/>
          <cell r="Y8081" t="str">
            <v xml:space="preserve"> </v>
          </cell>
        </row>
        <row r="8082">
          <cell r="C8082"/>
          <cell r="D8082"/>
          <cell r="E8082"/>
          <cell r="F8082"/>
          <cell r="G8082"/>
          <cell r="H8082"/>
          <cell r="I8082"/>
          <cell r="J8082"/>
          <cell r="K8082"/>
          <cell r="L8082"/>
          <cell r="M8082"/>
          <cell r="N8082"/>
          <cell r="O8082"/>
          <cell r="P8082"/>
          <cell r="Q8082"/>
          <cell r="R8082"/>
          <cell r="S8082"/>
          <cell r="T8082"/>
          <cell r="U8082"/>
          <cell r="V8082"/>
          <cell r="W8082"/>
          <cell r="X8082"/>
          <cell r="Y8082" t="str">
            <v xml:space="preserve"> </v>
          </cell>
        </row>
        <row r="8083">
          <cell r="C8083"/>
          <cell r="D8083"/>
          <cell r="E8083"/>
          <cell r="F8083"/>
          <cell r="G8083"/>
          <cell r="H8083"/>
          <cell r="I8083"/>
          <cell r="J8083"/>
          <cell r="K8083"/>
          <cell r="L8083"/>
          <cell r="M8083"/>
          <cell r="N8083"/>
          <cell r="O8083"/>
          <cell r="P8083"/>
          <cell r="Q8083"/>
          <cell r="R8083"/>
          <cell r="S8083"/>
          <cell r="T8083"/>
          <cell r="U8083"/>
          <cell r="V8083"/>
          <cell r="W8083"/>
          <cell r="X8083"/>
          <cell r="Y8083" t="str">
            <v xml:space="preserve"> </v>
          </cell>
        </row>
        <row r="8084">
          <cell r="C8084"/>
          <cell r="D8084"/>
          <cell r="E8084"/>
          <cell r="F8084"/>
          <cell r="G8084"/>
          <cell r="H8084"/>
          <cell r="I8084"/>
          <cell r="J8084"/>
          <cell r="K8084"/>
          <cell r="L8084"/>
          <cell r="M8084"/>
          <cell r="N8084"/>
          <cell r="O8084"/>
          <cell r="P8084"/>
          <cell r="Q8084"/>
          <cell r="R8084"/>
          <cell r="S8084"/>
          <cell r="T8084"/>
          <cell r="U8084"/>
          <cell r="V8084"/>
          <cell r="W8084"/>
          <cell r="X8084"/>
          <cell r="Y8084" t="str">
            <v xml:space="preserve"> </v>
          </cell>
        </row>
        <row r="8085">
          <cell r="C8085"/>
          <cell r="D8085"/>
          <cell r="E8085"/>
          <cell r="F8085"/>
          <cell r="G8085"/>
          <cell r="H8085"/>
          <cell r="I8085"/>
          <cell r="J8085"/>
          <cell r="K8085"/>
          <cell r="L8085"/>
          <cell r="M8085"/>
          <cell r="N8085"/>
          <cell r="O8085"/>
          <cell r="P8085"/>
          <cell r="Q8085"/>
          <cell r="R8085"/>
          <cell r="S8085"/>
          <cell r="T8085"/>
          <cell r="U8085"/>
          <cell r="V8085"/>
          <cell r="W8085"/>
          <cell r="X8085"/>
          <cell r="Y8085" t="str">
            <v xml:space="preserve"> </v>
          </cell>
        </row>
        <row r="8086">
          <cell r="C8086"/>
          <cell r="D8086"/>
          <cell r="E8086"/>
          <cell r="F8086"/>
          <cell r="G8086"/>
          <cell r="H8086"/>
          <cell r="I8086"/>
          <cell r="J8086"/>
          <cell r="K8086"/>
          <cell r="L8086"/>
          <cell r="M8086"/>
          <cell r="N8086"/>
          <cell r="O8086"/>
          <cell r="P8086"/>
          <cell r="Q8086"/>
          <cell r="R8086"/>
          <cell r="S8086"/>
          <cell r="T8086"/>
          <cell r="U8086"/>
          <cell r="V8086"/>
          <cell r="W8086"/>
          <cell r="X8086"/>
          <cell r="Y8086" t="str">
            <v xml:space="preserve"> </v>
          </cell>
        </row>
        <row r="8087">
          <cell r="C8087"/>
          <cell r="D8087"/>
          <cell r="E8087"/>
          <cell r="F8087"/>
          <cell r="G8087"/>
          <cell r="H8087"/>
          <cell r="I8087"/>
          <cell r="J8087"/>
          <cell r="K8087"/>
          <cell r="L8087"/>
          <cell r="M8087"/>
          <cell r="N8087"/>
          <cell r="O8087"/>
          <cell r="P8087"/>
          <cell r="Q8087"/>
          <cell r="R8087"/>
          <cell r="S8087"/>
          <cell r="T8087"/>
          <cell r="U8087"/>
          <cell r="V8087"/>
          <cell r="W8087"/>
          <cell r="X8087"/>
          <cell r="Y8087" t="str">
            <v xml:space="preserve"> </v>
          </cell>
        </row>
        <row r="8088">
          <cell r="C8088"/>
          <cell r="D8088"/>
          <cell r="E8088"/>
          <cell r="F8088"/>
          <cell r="G8088"/>
          <cell r="H8088"/>
          <cell r="I8088"/>
          <cell r="J8088"/>
          <cell r="K8088"/>
          <cell r="L8088"/>
          <cell r="M8088"/>
          <cell r="N8088"/>
          <cell r="O8088"/>
          <cell r="P8088"/>
          <cell r="Q8088"/>
          <cell r="R8088"/>
          <cell r="S8088"/>
          <cell r="T8088"/>
          <cell r="U8088"/>
          <cell r="V8088"/>
          <cell r="W8088"/>
          <cell r="X8088"/>
          <cell r="Y8088" t="str">
            <v xml:space="preserve"> </v>
          </cell>
        </row>
        <row r="8089">
          <cell r="C8089"/>
          <cell r="D8089"/>
          <cell r="E8089"/>
          <cell r="F8089"/>
          <cell r="G8089"/>
          <cell r="H8089"/>
          <cell r="I8089"/>
          <cell r="J8089"/>
          <cell r="K8089"/>
          <cell r="L8089"/>
          <cell r="M8089"/>
          <cell r="N8089"/>
          <cell r="O8089"/>
          <cell r="P8089"/>
          <cell r="Q8089"/>
          <cell r="R8089"/>
          <cell r="S8089"/>
          <cell r="T8089"/>
          <cell r="U8089"/>
          <cell r="V8089"/>
          <cell r="W8089"/>
          <cell r="X8089"/>
          <cell r="Y8089" t="str">
            <v xml:space="preserve"> </v>
          </cell>
        </row>
        <row r="8090">
          <cell r="C8090"/>
          <cell r="D8090"/>
          <cell r="E8090"/>
          <cell r="F8090"/>
          <cell r="G8090"/>
          <cell r="H8090"/>
          <cell r="I8090"/>
          <cell r="J8090"/>
          <cell r="K8090"/>
          <cell r="L8090"/>
          <cell r="M8090"/>
          <cell r="N8090"/>
          <cell r="O8090"/>
          <cell r="P8090"/>
          <cell r="Q8090"/>
          <cell r="R8090"/>
          <cell r="S8090"/>
          <cell r="T8090"/>
          <cell r="U8090"/>
          <cell r="V8090"/>
          <cell r="W8090"/>
          <cell r="X8090"/>
          <cell r="Y8090" t="str">
            <v xml:space="preserve"> </v>
          </cell>
        </row>
        <row r="8091">
          <cell r="C8091"/>
          <cell r="D8091"/>
          <cell r="E8091"/>
          <cell r="F8091"/>
          <cell r="G8091"/>
          <cell r="H8091"/>
          <cell r="I8091"/>
          <cell r="J8091"/>
          <cell r="K8091"/>
          <cell r="L8091"/>
          <cell r="M8091"/>
          <cell r="N8091"/>
          <cell r="O8091"/>
          <cell r="P8091"/>
          <cell r="Q8091"/>
          <cell r="R8091"/>
          <cell r="S8091"/>
          <cell r="T8091"/>
          <cell r="U8091"/>
          <cell r="V8091"/>
          <cell r="W8091"/>
          <cell r="X8091"/>
          <cell r="Y8091" t="str">
            <v xml:space="preserve"> </v>
          </cell>
        </row>
        <row r="8092">
          <cell r="C8092"/>
          <cell r="D8092"/>
          <cell r="E8092"/>
          <cell r="F8092"/>
          <cell r="G8092"/>
          <cell r="H8092"/>
          <cell r="I8092"/>
          <cell r="J8092"/>
          <cell r="K8092"/>
          <cell r="L8092"/>
          <cell r="M8092"/>
          <cell r="N8092"/>
          <cell r="O8092"/>
          <cell r="P8092"/>
          <cell r="Q8092"/>
          <cell r="R8092"/>
          <cell r="S8092"/>
          <cell r="T8092"/>
          <cell r="U8092"/>
          <cell r="V8092"/>
          <cell r="W8092"/>
          <cell r="X8092"/>
          <cell r="Y8092" t="str">
            <v xml:space="preserve"> </v>
          </cell>
        </row>
        <row r="8093">
          <cell r="C8093"/>
          <cell r="D8093"/>
          <cell r="E8093"/>
          <cell r="F8093"/>
          <cell r="G8093"/>
          <cell r="H8093"/>
          <cell r="I8093"/>
          <cell r="J8093"/>
          <cell r="K8093"/>
          <cell r="L8093"/>
          <cell r="M8093"/>
          <cell r="N8093"/>
          <cell r="O8093"/>
          <cell r="P8093"/>
          <cell r="Q8093"/>
          <cell r="R8093"/>
          <cell r="S8093"/>
          <cell r="T8093"/>
          <cell r="U8093"/>
          <cell r="V8093"/>
          <cell r="W8093"/>
          <cell r="X8093"/>
          <cell r="Y8093" t="str">
            <v xml:space="preserve"> </v>
          </cell>
        </row>
        <row r="8094">
          <cell r="C8094"/>
          <cell r="D8094"/>
          <cell r="E8094"/>
          <cell r="F8094"/>
          <cell r="G8094"/>
          <cell r="H8094"/>
          <cell r="I8094"/>
          <cell r="J8094"/>
          <cell r="K8094"/>
          <cell r="L8094"/>
          <cell r="M8094"/>
          <cell r="N8094"/>
          <cell r="O8094"/>
          <cell r="P8094"/>
          <cell r="Q8094"/>
          <cell r="R8094"/>
          <cell r="S8094"/>
          <cell r="T8094"/>
          <cell r="U8094"/>
          <cell r="V8094"/>
          <cell r="W8094"/>
          <cell r="X8094"/>
          <cell r="Y8094" t="str">
            <v xml:space="preserve"> </v>
          </cell>
        </row>
        <row r="8095">
          <cell r="C8095"/>
          <cell r="D8095"/>
          <cell r="E8095"/>
          <cell r="F8095"/>
          <cell r="G8095"/>
          <cell r="H8095"/>
          <cell r="I8095"/>
          <cell r="J8095"/>
          <cell r="K8095"/>
          <cell r="L8095"/>
          <cell r="M8095"/>
          <cell r="N8095"/>
          <cell r="O8095"/>
          <cell r="P8095"/>
          <cell r="Q8095"/>
          <cell r="R8095"/>
          <cell r="S8095"/>
          <cell r="T8095"/>
          <cell r="U8095"/>
          <cell r="V8095"/>
          <cell r="W8095"/>
          <cell r="X8095"/>
          <cell r="Y8095" t="str">
            <v xml:space="preserve"> </v>
          </cell>
        </row>
        <row r="8096">
          <cell r="C8096"/>
          <cell r="D8096"/>
          <cell r="E8096"/>
          <cell r="F8096"/>
          <cell r="G8096"/>
          <cell r="H8096"/>
          <cell r="I8096"/>
          <cell r="J8096"/>
          <cell r="K8096"/>
          <cell r="L8096"/>
          <cell r="M8096"/>
          <cell r="N8096"/>
          <cell r="O8096"/>
          <cell r="P8096"/>
          <cell r="Q8096"/>
          <cell r="R8096"/>
          <cell r="S8096"/>
          <cell r="T8096"/>
          <cell r="U8096"/>
          <cell r="V8096"/>
          <cell r="W8096"/>
          <cell r="X8096"/>
          <cell r="Y8096" t="str">
            <v xml:space="preserve"> </v>
          </cell>
        </row>
        <row r="8097">
          <cell r="C8097"/>
          <cell r="D8097"/>
          <cell r="E8097"/>
          <cell r="F8097"/>
          <cell r="G8097"/>
          <cell r="H8097"/>
          <cell r="I8097"/>
          <cell r="J8097"/>
          <cell r="K8097"/>
          <cell r="L8097"/>
          <cell r="M8097"/>
          <cell r="N8097"/>
          <cell r="O8097"/>
          <cell r="P8097"/>
          <cell r="Q8097"/>
          <cell r="R8097"/>
          <cell r="S8097"/>
          <cell r="T8097"/>
          <cell r="U8097"/>
          <cell r="V8097"/>
          <cell r="W8097"/>
          <cell r="X8097"/>
          <cell r="Y8097" t="str">
            <v xml:space="preserve"> </v>
          </cell>
        </row>
        <row r="8098">
          <cell r="C8098"/>
          <cell r="D8098"/>
          <cell r="E8098"/>
          <cell r="F8098"/>
          <cell r="G8098"/>
          <cell r="H8098"/>
          <cell r="I8098"/>
          <cell r="J8098"/>
          <cell r="K8098"/>
          <cell r="L8098"/>
          <cell r="M8098"/>
          <cell r="N8098"/>
          <cell r="O8098"/>
          <cell r="P8098"/>
          <cell r="Q8098"/>
          <cell r="R8098"/>
          <cell r="S8098"/>
          <cell r="T8098"/>
          <cell r="U8098"/>
          <cell r="V8098"/>
          <cell r="W8098"/>
          <cell r="X8098"/>
          <cell r="Y8098" t="str">
            <v xml:space="preserve"> </v>
          </cell>
        </row>
        <row r="8099">
          <cell r="C8099"/>
          <cell r="D8099"/>
          <cell r="E8099"/>
          <cell r="F8099"/>
          <cell r="G8099"/>
          <cell r="H8099"/>
          <cell r="I8099"/>
          <cell r="J8099"/>
          <cell r="K8099"/>
          <cell r="L8099"/>
          <cell r="M8099"/>
          <cell r="N8099"/>
          <cell r="O8099"/>
          <cell r="P8099"/>
          <cell r="Q8099"/>
          <cell r="R8099"/>
          <cell r="S8099"/>
          <cell r="T8099"/>
          <cell r="U8099"/>
          <cell r="V8099"/>
          <cell r="W8099"/>
          <cell r="X8099"/>
          <cell r="Y8099" t="str">
            <v xml:space="preserve"> </v>
          </cell>
        </row>
        <row r="8100">
          <cell r="C8100"/>
          <cell r="D8100"/>
          <cell r="E8100"/>
          <cell r="F8100"/>
          <cell r="G8100"/>
          <cell r="H8100"/>
          <cell r="I8100"/>
          <cell r="J8100"/>
          <cell r="K8100"/>
          <cell r="L8100"/>
          <cell r="M8100"/>
          <cell r="N8100"/>
          <cell r="O8100"/>
          <cell r="P8100"/>
          <cell r="Q8100"/>
          <cell r="R8100"/>
          <cell r="S8100"/>
          <cell r="T8100"/>
          <cell r="U8100"/>
          <cell r="V8100"/>
          <cell r="W8100"/>
          <cell r="X8100"/>
          <cell r="Y8100" t="str">
            <v xml:space="preserve"> </v>
          </cell>
        </row>
        <row r="8101">
          <cell r="C8101"/>
          <cell r="D8101"/>
          <cell r="E8101"/>
          <cell r="F8101"/>
          <cell r="G8101"/>
          <cell r="H8101"/>
          <cell r="I8101"/>
          <cell r="J8101"/>
          <cell r="K8101"/>
          <cell r="L8101"/>
          <cell r="M8101"/>
          <cell r="N8101"/>
          <cell r="O8101"/>
          <cell r="P8101"/>
          <cell r="Q8101"/>
          <cell r="R8101"/>
          <cell r="S8101"/>
          <cell r="T8101"/>
          <cell r="U8101"/>
          <cell r="V8101"/>
          <cell r="W8101"/>
          <cell r="X8101"/>
          <cell r="Y8101" t="str">
            <v xml:space="preserve"> </v>
          </cell>
        </row>
        <row r="8102">
          <cell r="C8102"/>
          <cell r="D8102"/>
          <cell r="E8102"/>
          <cell r="F8102"/>
          <cell r="G8102"/>
          <cell r="H8102"/>
          <cell r="I8102"/>
          <cell r="J8102"/>
          <cell r="K8102"/>
          <cell r="L8102"/>
          <cell r="M8102"/>
          <cell r="N8102"/>
          <cell r="O8102"/>
          <cell r="P8102"/>
          <cell r="Q8102"/>
          <cell r="R8102"/>
          <cell r="S8102"/>
          <cell r="T8102"/>
          <cell r="U8102"/>
          <cell r="V8102"/>
          <cell r="W8102"/>
          <cell r="X8102"/>
          <cell r="Y8102" t="str">
            <v xml:space="preserve"> </v>
          </cell>
        </row>
        <row r="8103">
          <cell r="C8103"/>
          <cell r="D8103"/>
          <cell r="E8103"/>
          <cell r="F8103"/>
          <cell r="G8103"/>
          <cell r="H8103"/>
          <cell r="I8103"/>
          <cell r="J8103"/>
          <cell r="K8103"/>
          <cell r="L8103"/>
          <cell r="M8103"/>
          <cell r="N8103"/>
          <cell r="O8103"/>
          <cell r="P8103"/>
          <cell r="Q8103"/>
          <cell r="R8103"/>
          <cell r="S8103"/>
          <cell r="T8103"/>
          <cell r="U8103"/>
          <cell r="V8103"/>
          <cell r="W8103"/>
          <cell r="X8103"/>
          <cell r="Y8103" t="str">
            <v xml:space="preserve"> </v>
          </cell>
        </row>
        <row r="8104">
          <cell r="C8104"/>
          <cell r="D8104"/>
          <cell r="E8104"/>
          <cell r="F8104"/>
          <cell r="G8104"/>
          <cell r="H8104"/>
          <cell r="I8104"/>
          <cell r="J8104"/>
          <cell r="K8104"/>
          <cell r="L8104"/>
          <cell r="M8104"/>
          <cell r="N8104"/>
          <cell r="O8104"/>
          <cell r="P8104"/>
          <cell r="Q8104"/>
          <cell r="R8104"/>
          <cell r="S8104"/>
          <cell r="T8104"/>
          <cell r="U8104"/>
          <cell r="V8104"/>
          <cell r="W8104"/>
          <cell r="X8104"/>
          <cell r="Y8104" t="str">
            <v xml:space="preserve"> </v>
          </cell>
        </row>
        <row r="8105">
          <cell r="C8105"/>
          <cell r="D8105"/>
          <cell r="E8105"/>
          <cell r="F8105"/>
          <cell r="G8105"/>
          <cell r="H8105"/>
          <cell r="I8105"/>
          <cell r="J8105"/>
          <cell r="K8105"/>
          <cell r="L8105"/>
          <cell r="M8105"/>
          <cell r="N8105"/>
          <cell r="O8105"/>
          <cell r="P8105"/>
          <cell r="Q8105"/>
          <cell r="R8105"/>
          <cell r="S8105"/>
          <cell r="T8105"/>
          <cell r="U8105"/>
          <cell r="V8105"/>
          <cell r="W8105"/>
          <cell r="X8105"/>
          <cell r="Y8105" t="str">
            <v xml:space="preserve"> </v>
          </cell>
        </row>
        <row r="8106">
          <cell r="C8106"/>
          <cell r="D8106"/>
          <cell r="E8106"/>
          <cell r="F8106"/>
          <cell r="G8106"/>
          <cell r="H8106"/>
          <cell r="I8106"/>
          <cell r="J8106"/>
          <cell r="K8106"/>
          <cell r="L8106"/>
          <cell r="M8106"/>
          <cell r="N8106"/>
          <cell r="O8106"/>
          <cell r="P8106"/>
          <cell r="Q8106"/>
          <cell r="R8106"/>
          <cell r="S8106"/>
          <cell r="T8106"/>
          <cell r="U8106"/>
          <cell r="V8106"/>
          <cell r="W8106"/>
          <cell r="X8106"/>
          <cell r="Y8106" t="str">
            <v xml:space="preserve"> </v>
          </cell>
        </row>
        <row r="8107">
          <cell r="C8107"/>
          <cell r="D8107"/>
          <cell r="E8107"/>
          <cell r="F8107"/>
          <cell r="G8107"/>
          <cell r="H8107"/>
          <cell r="I8107"/>
          <cell r="J8107"/>
          <cell r="K8107"/>
          <cell r="L8107"/>
          <cell r="M8107"/>
          <cell r="N8107"/>
          <cell r="O8107"/>
          <cell r="P8107"/>
          <cell r="Q8107"/>
          <cell r="R8107"/>
          <cell r="S8107"/>
          <cell r="T8107"/>
          <cell r="U8107"/>
          <cell r="V8107"/>
          <cell r="W8107"/>
          <cell r="X8107"/>
          <cell r="Y8107" t="str">
            <v xml:space="preserve"> </v>
          </cell>
        </row>
        <row r="8108">
          <cell r="C8108"/>
          <cell r="D8108"/>
          <cell r="E8108"/>
          <cell r="F8108"/>
          <cell r="G8108"/>
          <cell r="H8108"/>
          <cell r="I8108"/>
          <cell r="J8108"/>
          <cell r="K8108"/>
          <cell r="L8108"/>
          <cell r="M8108"/>
          <cell r="N8108"/>
          <cell r="O8108"/>
          <cell r="P8108"/>
          <cell r="Q8108"/>
          <cell r="R8108"/>
          <cell r="S8108"/>
          <cell r="T8108"/>
          <cell r="U8108"/>
          <cell r="V8108"/>
          <cell r="W8108"/>
          <cell r="X8108"/>
          <cell r="Y8108" t="str">
            <v xml:space="preserve"> </v>
          </cell>
        </row>
        <row r="8109">
          <cell r="C8109"/>
          <cell r="D8109"/>
          <cell r="E8109"/>
          <cell r="F8109"/>
          <cell r="G8109"/>
          <cell r="H8109"/>
          <cell r="I8109"/>
          <cell r="J8109"/>
          <cell r="K8109"/>
          <cell r="L8109"/>
          <cell r="M8109"/>
          <cell r="N8109"/>
          <cell r="O8109"/>
          <cell r="P8109"/>
          <cell r="Q8109"/>
          <cell r="R8109"/>
          <cell r="S8109"/>
          <cell r="T8109"/>
          <cell r="U8109"/>
          <cell r="V8109"/>
          <cell r="W8109"/>
          <cell r="X8109"/>
          <cell r="Y8109" t="str">
            <v xml:space="preserve"> </v>
          </cell>
        </row>
        <row r="8110">
          <cell r="C8110"/>
          <cell r="D8110"/>
          <cell r="E8110"/>
          <cell r="F8110"/>
          <cell r="G8110"/>
          <cell r="H8110"/>
          <cell r="I8110"/>
          <cell r="J8110"/>
          <cell r="K8110"/>
          <cell r="L8110"/>
          <cell r="M8110"/>
          <cell r="N8110"/>
          <cell r="O8110"/>
          <cell r="P8110"/>
          <cell r="Q8110"/>
          <cell r="R8110"/>
          <cell r="S8110"/>
          <cell r="T8110"/>
          <cell r="U8110"/>
          <cell r="V8110"/>
          <cell r="W8110"/>
          <cell r="X8110"/>
          <cell r="Y8110" t="str">
            <v xml:space="preserve"> </v>
          </cell>
        </row>
        <row r="8111">
          <cell r="C8111"/>
          <cell r="D8111"/>
          <cell r="E8111"/>
          <cell r="F8111"/>
          <cell r="G8111"/>
          <cell r="H8111"/>
          <cell r="I8111"/>
          <cell r="J8111"/>
          <cell r="K8111"/>
          <cell r="L8111"/>
          <cell r="M8111"/>
          <cell r="N8111"/>
          <cell r="O8111"/>
          <cell r="P8111"/>
          <cell r="Q8111"/>
          <cell r="R8111"/>
          <cell r="S8111"/>
          <cell r="T8111"/>
          <cell r="U8111"/>
          <cell r="V8111"/>
          <cell r="W8111"/>
          <cell r="X8111"/>
          <cell r="Y8111" t="str">
            <v xml:space="preserve"> </v>
          </cell>
        </row>
        <row r="8112">
          <cell r="C8112"/>
          <cell r="D8112"/>
          <cell r="E8112"/>
          <cell r="F8112"/>
          <cell r="G8112"/>
          <cell r="H8112"/>
          <cell r="I8112"/>
          <cell r="J8112"/>
          <cell r="K8112"/>
          <cell r="L8112"/>
          <cell r="M8112"/>
          <cell r="N8112"/>
          <cell r="O8112"/>
          <cell r="P8112"/>
          <cell r="Q8112"/>
          <cell r="R8112"/>
          <cell r="S8112"/>
          <cell r="T8112"/>
          <cell r="U8112"/>
          <cell r="V8112"/>
          <cell r="W8112"/>
          <cell r="X8112"/>
          <cell r="Y8112" t="str">
            <v xml:space="preserve"> </v>
          </cell>
        </row>
        <row r="8113">
          <cell r="C8113"/>
          <cell r="D8113"/>
          <cell r="E8113"/>
          <cell r="F8113"/>
          <cell r="G8113"/>
          <cell r="H8113"/>
          <cell r="I8113"/>
          <cell r="J8113"/>
          <cell r="K8113"/>
          <cell r="L8113"/>
          <cell r="M8113"/>
          <cell r="N8113"/>
          <cell r="O8113"/>
          <cell r="P8113"/>
          <cell r="Q8113"/>
          <cell r="R8113"/>
          <cell r="S8113"/>
          <cell r="T8113"/>
          <cell r="U8113"/>
          <cell r="V8113"/>
          <cell r="W8113"/>
          <cell r="X8113"/>
          <cell r="Y8113" t="str">
            <v xml:space="preserve"> </v>
          </cell>
        </row>
        <row r="8114">
          <cell r="C8114"/>
          <cell r="D8114"/>
          <cell r="E8114"/>
          <cell r="F8114"/>
          <cell r="G8114"/>
          <cell r="H8114"/>
          <cell r="I8114"/>
          <cell r="J8114"/>
          <cell r="K8114"/>
          <cell r="L8114"/>
          <cell r="M8114"/>
          <cell r="N8114"/>
          <cell r="O8114"/>
          <cell r="P8114"/>
          <cell r="Q8114"/>
          <cell r="R8114"/>
          <cell r="S8114"/>
          <cell r="T8114"/>
          <cell r="U8114"/>
          <cell r="V8114"/>
          <cell r="W8114"/>
          <cell r="X8114"/>
          <cell r="Y8114" t="str">
            <v xml:space="preserve"> </v>
          </cell>
        </row>
        <row r="8115">
          <cell r="C8115"/>
          <cell r="D8115"/>
          <cell r="E8115"/>
          <cell r="F8115"/>
          <cell r="G8115"/>
          <cell r="H8115"/>
          <cell r="I8115"/>
          <cell r="J8115"/>
          <cell r="K8115"/>
          <cell r="L8115"/>
          <cell r="M8115"/>
          <cell r="N8115"/>
          <cell r="O8115"/>
          <cell r="P8115"/>
          <cell r="Q8115"/>
          <cell r="R8115"/>
          <cell r="S8115"/>
          <cell r="T8115"/>
          <cell r="U8115"/>
          <cell r="V8115"/>
          <cell r="W8115"/>
          <cell r="X8115"/>
          <cell r="Y8115" t="str">
            <v xml:space="preserve"> </v>
          </cell>
        </row>
        <row r="8116">
          <cell r="C8116"/>
          <cell r="D8116"/>
          <cell r="E8116"/>
          <cell r="F8116"/>
          <cell r="G8116"/>
          <cell r="H8116"/>
          <cell r="I8116"/>
          <cell r="J8116"/>
          <cell r="K8116"/>
          <cell r="L8116"/>
          <cell r="M8116"/>
          <cell r="N8116"/>
          <cell r="O8116"/>
          <cell r="P8116"/>
          <cell r="Q8116"/>
          <cell r="R8116"/>
          <cell r="S8116"/>
          <cell r="T8116"/>
          <cell r="U8116"/>
          <cell r="V8116"/>
          <cell r="W8116"/>
          <cell r="X8116"/>
          <cell r="Y8116" t="str">
            <v xml:space="preserve"> </v>
          </cell>
        </row>
        <row r="8117">
          <cell r="C8117"/>
          <cell r="D8117"/>
          <cell r="E8117"/>
          <cell r="F8117"/>
          <cell r="G8117"/>
          <cell r="H8117"/>
          <cell r="I8117"/>
          <cell r="J8117"/>
          <cell r="K8117"/>
          <cell r="L8117"/>
          <cell r="M8117"/>
          <cell r="N8117"/>
          <cell r="O8117"/>
          <cell r="P8117"/>
          <cell r="Q8117"/>
          <cell r="R8117"/>
          <cell r="S8117"/>
          <cell r="T8117"/>
          <cell r="U8117"/>
          <cell r="V8117"/>
          <cell r="W8117"/>
          <cell r="X8117"/>
          <cell r="Y8117" t="str">
            <v xml:space="preserve"> </v>
          </cell>
        </row>
        <row r="8118">
          <cell r="C8118"/>
          <cell r="D8118"/>
          <cell r="E8118"/>
          <cell r="F8118"/>
          <cell r="G8118"/>
          <cell r="H8118"/>
          <cell r="I8118"/>
          <cell r="J8118"/>
          <cell r="K8118"/>
          <cell r="L8118"/>
          <cell r="M8118"/>
          <cell r="N8118"/>
          <cell r="O8118"/>
          <cell r="P8118"/>
          <cell r="Q8118"/>
          <cell r="R8118"/>
          <cell r="S8118"/>
          <cell r="T8118"/>
          <cell r="U8118"/>
          <cell r="V8118"/>
          <cell r="W8118"/>
          <cell r="X8118"/>
          <cell r="Y8118" t="str">
            <v xml:space="preserve"> </v>
          </cell>
        </row>
        <row r="8119">
          <cell r="C8119"/>
          <cell r="D8119"/>
          <cell r="E8119"/>
          <cell r="F8119"/>
          <cell r="G8119"/>
          <cell r="H8119"/>
          <cell r="I8119"/>
          <cell r="J8119"/>
          <cell r="K8119"/>
          <cell r="L8119"/>
          <cell r="M8119"/>
          <cell r="N8119"/>
          <cell r="O8119"/>
          <cell r="P8119"/>
          <cell r="Q8119"/>
          <cell r="R8119"/>
          <cell r="S8119"/>
          <cell r="T8119"/>
          <cell r="U8119"/>
          <cell r="V8119"/>
          <cell r="W8119"/>
          <cell r="X8119"/>
          <cell r="Y8119" t="str">
            <v xml:space="preserve"> </v>
          </cell>
        </row>
        <row r="8120">
          <cell r="C8120"/>
          <cell r="D8120"/>
          <cell r="E8120"/>
          <cell r="F8120"/>
          <cell r="G8120"/>
          <cell r="H8120"/>
          <cell r="I8120"/>
          <cell r="J8120"/>
          <cell r="K8120"/>
          <cell r="L8120"/>
          <cell r="M8120"/>
          <cell r="N8120"/>
          <cell r="O8120"/>
          <cell r="P8120"/>
          <cell r="Q8120"/>
          <cell r="R8120"/>
          <cell r="S8120"/>
          <cell r="T8120"/>
          <cell r="U8120"/>
          <cell r="V8120"/>
          <cell r="W8120"/>
          <cell r="X8120"/>
          <cell r="Y8120" t="str">
            <v xml:space="preserve"> </v>
          </cell>
        </row>
        <row r="8121">
          <cell r="C8121"/>
          <cell r="D8121"/>
          <cell r="E8121"/>
          <cell r="F8121"/>
          <cell r="G8121"/>
          <cell r="H8121"/>
          <cell r="I8121"/>
          <cell r="J8121"/>
          <cell r="K8121"/>
          <cell r="L8121"/>
          <cell r="M8121"/>
          <cell r="N8121"/>
          <cell r="O8121"/>
          <cell r="P8121"/>
          <cell r="Q8121"/>
          <cell r="R8121"/>
          <cell r="S8121"/>
          <cell r="T8121"/>
          <cell r="U8121"/>
          <cell r="V8121"/>
          <cell r="W8121"/>
          <cell r="X8121"/>
          <cell r="Y8121" t="str">
            <v xml:space="preserve"> </v>
          </cell>
        </row>
        <row r="8122">
          <cell r="C8122"/>
          <cell r="D8122"/>
          <cell r="E8122"/>
          <cell r="F8122"/>
          <cell r="G8122"/>
          <cell r="H8122"/>
          <cell r="I8122"/>
          <cell r="J8122"/>
          <cell r="K8122"/>
          <cell r="L8122"/>
          <cell r="M8122"/>
          <cell r="N8122"/>
          <cell r="O8122"/>
          <cell r="P8122"/>
          <cell r="Q8122"/>
          <cell r="R8122"/>
          <cell r="S8122"/>
          <cell r="T8122"/>
          <cell r="U8122"/>
          <cell r="V8122"/>
          <cell r="W8122"/>
          <cell r="X8122"/>
          <cell r="Y8122" t="str">
            <v xml:space="preserve"> </v>
          </cell>
        </row>
        <row r="8123">
          <cell r="C8123"/>
          <cell r="D8123"/>
          <cell r="E8123"/>
          <cell r="F8123"/>
          <cell r="G8123"/>
          <cell r="H8123"/>
          <cell r="I8123"/>
          <cell r="J8123"/>
          <cell r="K8123"/>
          <cell r="L8123"/>
          <cell r="M8123"/>
          <cell r="N8123"/>
          <cell r="O8123"/>
          <cell r="P8123"/>
          <cell r="Q8123"/>
          <cell r="R8123"/>
          <cell r="S8123"/>
          <cell r="T8123"/>
          <cell r="U8123"/>
          <cell r="V8123"/>
          <cell r="W8123"/>
          <cell r="X8123"/>
          <cell r="Y8123" t="str">
            <v xml:space="preserve"> </v>
          </cell>
        </row>
        <row r="8124">
          <cell r="C8124"/>
          <cell r="D8124"/>
          <cell r="E8124"/>
          <cell r="F8124"/>
          <cell r="G8124"/>
          <cell r="H8124"/>
          <cell r="I8124"/>
          <cell r="J8124"/>
          <cell r="K8124"/>
          <cell r="L8124"/>
          <cell r="M8124"/>
          <cell r="N8124"/>
          <cell r="O8124"/>
          <cell r="P8124"/>
          <cell r="Q8124"/>
          <cell r="R8124"/>
          <cell r="S8124"/>
          <cell r="T8124"/>
          <cell r="U8124"/>
          <cell r="V8124"/>
          <cell r="W8124"/>
          <cell r="X8124"/>
          <cell r="Y8124" t="str">
            <v xml:space="preserve"> </v>
          </cell>
        </row>
        <row r="8125">
          <cell r="C8125"/>
          <cell r="D8125"/>
          <cell r="E8125"/>
          <cell r="F8125"/>
          <cell r="G8125"/>
          <cell r="H8125"/>
          <cell r="I8125"/>
          <cell r="J8125"/>
          <cell r="K8125"/>
          <cell r="L8125"/>
          <cell r="M8125"/>
          <cell r="N8125"/>
          <cell r="O8125"/>
          <cell r="P8125"/>
          <cell r="Q8125"/>
          <cell r="R8125"/>
          <cell r="S8125"/>
          <cell r="T8125"/>
          <cell r="U8125"/>
          <cell r="V8125"/>
          <cell r="W8125"/>
          <cell r="X8125"/>
          <cell r="Y8125" t="str">
            <v xml:space="preserve"> </v>
          </cell>
        </row>
        <row r="8126">
          <cell r="C8126"/>
          <cell r="D8126"/>
          <cell r="E8126"/>
          <cell r="F8126"/>
          <cell r="G8126"/>
          <cell r="H8126"/>
          <cell r="I8126"/>
          <cell r="J8126"/>
          <cell r="K8126"/>
          <cell r="L8126"/>
          <cell r="M8126"/>
          <cell r="N8126"/>
          <cell r="O8126"/>
          <cell r="P8126"/>
          <cell r="Q8126"/>
          <cell r="R8126"/>
          <cell r="S8126"/>
          <cell r="T8126"/>
          <cell r="U8126"/>
          <cell r="V8126"/>
          <cell r="W8126"/>
          <cell r="X8126"/>
          <cell r="Y8126" t="str">
            <v xml:space="preserve"> </v>
          </cell>
        </row>
        <row r="8127">
          <cell r="C8127"/>
          <cell r="D8127"/>
          <cell r="E8127"/>
          <cell r="F8127"/>
          <cell r="G8127"/>
          <cell r="H8127"/>
          <cell r="I8127"/>
          <cell r="J8127"/>
          <cell r="K8127"/>
          <cell r="L8127"/>
          <cell r="M8127"/>
          <cell r="N8127"/>
          <cell r="O8127"/>
          <cell r="P8127"/>
          <cell r="Q8127"/>
          <cell r="R8127"/>
          <cell r="S8127"/>
          <cell r="T8127"/>
          <cell r="U8127"/>
          <cell r="V8127"/>
          <cell r="W8127"/>
          <cell r="X8127"/>
          <cell r="Y8127" t="str">
            <v xml:space="preserve"> </v>
          </cell>
        </row>
        <row r="8128">
          <cell r="C8128"/>
          <cell r="D8128"/>
          <cell r="E8128"/>
          <cell r="F8128"/>
          <cell r="G8128"/>
          <cell r="H8128"/>
          <cell r="I8128"/>
          <cell r="J8128"/>
          <cell r="K8128"/>
          <cell r="L8128"/>
          <cell r="M8128"/>
          <cell r="N8128"/>
          <cell r="O8128"/>
          <cell r="P8128"/>
          <cell r="Q8128"/>
          <cell r="R8128"/>
          <cell r="S8128"/>
          <cell r="T8128"/>
          <cell r="U8128"/>
          <cell r="V8128"/>
          <cell r="W8128"/>
          <cell r="X8128"/>
          <cell r="Y8128" t="str">
            <v xml:space="preserve"> </v>
          </cell>
        </row>
        <row r="8129">
          <cell r="C8129"/>
          <cell r="D8129"/>
          <cell r="E8129"/>
          <cell r="F8129"/>
          <cell r="G8129"/>
          <cell r="H8129"/>
          <cell r="I8129"/>
          <cell r="J8129"/>
          <cell r="K8129"/>
          <cell r="L8129"/>
          <cell r="M8129"/>
          <cell r="N8129"/>
          <cell r="O8129"/>
          <cell r="P8129"/>
          <cell r="Q8129"/>
          <cell r="R8129"/>
          <cell r="S8129"/>
          <cell r="T8129"/>
          <cell r="U8129"/>
          <cell r="V8129"/>
          <cell r="W8129"/>
          <cell r="X8129"/>
          <cell r="Y8129" t="str">
            <v xml:space="preserve"> </v>
          </cell>
        </row>
        <row r="8130">
          <cell r="C8130"/>
          <cell r="D8130"/>
          <cell r="E8130"/>
          <cell r="F8130"/>
          <cell r="G8130"/>
          <cell r="H8130"/>
          <cell r="I8130"/>
          <cell r="J8130"/>
          <cell r="K8130"/>
          <cell r="L8130"/>
          <cell r="M8130"/>
          <cell r="N8130"/>
          <cell r="O8130"/>
          <cell r="P8130"/>
          <cell r="Q8130"/>
          <cell r="R8130"/>
          <cell r="S8130"/>
          <cell r="T8130"/>
          <cell r="U8130"/>
          <cell r="V8130"/>
          <cell r="W8130"/>
          <cell r="X8130"/>
          <cell r="Y8130" t="str">
            <v xml:space="preserve"> </v>
          </cell>
        </row>
        <row r="8131">
          <cell r="C8131"/>
          <cell r="D8131"/>
          <cell r="E8131"/>
          <cell r="F8131"/>
          <cell r="G8131"/>
          <cell r="H8131"/>
          <cell r="I8131"/>
          <cell r="J8131"/>
          <cell r="K8131"/>
          <cell r="L8131"/>
          <cell r="M8131"/>
          <cell r="N8131"/>
          <cell r="O8131"/>
          <cell r="P8131"/>
          <cell r="Q8131"/>
          <cell r="R8131"/>
          <cell r="S8131"/>
          <cell r="T8131"/>
          <cell r="U8131"/>
          <cell r="V8131"/>
          <cell r="W8131"/>
          <cell r="X8131"/>
          <cell r="Y8131" t="str">
            <v xml:space="preserve"> </v>
          </cell>
        </row>
        <row r="8132">
          <cell r="C8132"/>
          <cell r="D8132"/>
          <cell r="E8132"/>
          <cell r="F8132"/>
          <cell r="G8132"/>
          <cell r="H8132"/>
          <cell r="I8132"/>
          <cell r="J8132"/>
          <cell r="K8132"/>
          <cell r="L8132"/>
          <cell r="M8132"/>
          <cell r="N8132"/>
          <cell r="O8132"/>
          <cell r="P8132"/>
          <cell r="Q8132"/>
          <cell r="R8132"/>
          <cell r="S8132"/>
          <cell r="T8132"/>
          <cell r="U8132"/>
          <cell r="V8132"/>
          <cell r="W8132"/>
          <cell r="X8132"/>
          <cell r="Y8132" t="str">
            <v xml:space="preserve"> </v>
          </cell>
        </row>
        <row r="8133">
          <cell r="C8133"/>
          <cell r="D8133"/>
          <cell r="E8133"/>
          <cell r="F8133"/>
          <cell r="G8133"/>
          <cell r="H8133"/>
          <cell r="I8133"/>
          <cell r="J8133"/>
          <cell r="K8133"/>
          <cell r="L8133"/>
          <cell r="M8133"/>
          <cell r="N8133"/>
          <cell r="O8133"/>
          <cell r="P8133"/>
          <cell r="Q8133"/>
          <cell r="R8133"/>
          <cell r="S8133"/>
          <cell r="T8133"/>
          <cell r="U8133"/>
          <cell r="V8133"/>
          <cell r="W8133"/>
          <cell r="X8133"/>
          <cell r="Y8133" t="str">
            <v xml:space="preserve"> </v>
          </cell>
        </row>
        <row r="8134">
          <cell r="C8134"/>
          <cell r="D8134"/>
          <cell r="E8134"/>
          <cell r="F8134"/>
          <cell r="G8134"/>
          <cell r="H8134"/>
          <cell r="I8134"/>
          <cell r="J8134"/>
          <cell r="K8134"/>
          <cell r="L8134"/>
          <cell r="M8134"/>
          <cell r="N8134"/>
          <cell r="O8134"/>
          <cell r="P8134"/>
          <cell r="Q8134"/>
          <cell r="R8134"/>
          <cell r="S8134"/>
          <cell r="T8134"/>
          <cell r="U8134"/>
          <cell r="V8134"/>
          <cell r="W8134"/>
          <cell r="X8134"/>
          <cell r="Y8134" t="str">
            <v xml:space="preserve"> </v>
          </cell>
        </row>
        <row r="8135">
          <cell r="C8135"/>
          <cell r="D8135"/>
          <cell r="E8135"/>
          <cell r="F8135"/>
          <cell r="G8135"/>
          <cell r="H8135"/>
          <cell r="I8135"/>
          <cell r="J8135"/>
          <cell r="K8135"/>
          <cell r="L8135"/>
          <cell r="M8135"/>
          <cell r="N8135"/>
          <cell r="O8135"/>
          <cell r="P8135"/>
          <cell r="Q8135"/>
          <cell r="R8135"/>
          <cell r="S8135"/>
          <cell r="T8135"/>
          <cell r="U8135"/>
          <cell r="V8135"/>
          <cell r="W8135"/>
          <cell r="X8135"/>
          <cell r="Y8135" t="str">
            <v xml:space="preserve"> </v>
          </cell>
        </row>
        <row r="8136">
          <cell r="C8136"/>
          <cell r="D8136"/>
          <cell r="E8136"/>
          <cell r="F8136"/>
          <cell r="G8136"/>
          <cell r="H8136"/>
          <cell r="I8136"/>
          <cell r="J8136"/>
          <cell r="K8136"/>
          <cell r="L8136"/>
          <cell r="M8136"/>
          <cell r="N8136"/>
          <cell r="O8136"/>
          <cell r="P8136"/>
          <cell r="Q8136"/>
          <cell r="R8136"/>
          <cell r="S8136"/>
          <cell r="T8136"/>
          <cell r="U8136"/>
          <cell r="V8136"/>
          <cell r="W8136"/>
          <cell r="X8136"/>
          <cell r="Y8136" t="str">
            <v xml:space="preserve"> </v>
          </cell>
        </row>
        <row r="8137">
          <cell r="C8137"/>
          <cell r="D8137"/>
          <cell r="E8137"/>
          <cell r="F8137"/>
          <cell r="G8137"/>
          <cell r="H8137"/>
          <cell r="I8137"/>
          <cell r="J8137"/>
          <cell r="K8137"/>
          <cell r="L8137"/>
          <cell r="M8137"/>
          <cell r="N8137"/>
          <cell r="O8137"/>
          <cell r="P8137"/>
          <cell r="Q8137"/>
          <cell r="R8137"/>
          <cell r="S8137"/>
          <cell r="T8137"/>
          <cell r="U8137"/>
          <cell r="V8137"/>
          <cell r="W8137"/>
          <cell r="X8137"/>
          <cell r="Y8137" t="str">
            <v xml:space="preserve"> </v>
          </cell>
        </row>
        <row r="8138">
          <cell r="C8138"/>
          <cell r="D8138"/>
          <cell r="E8138"/>
          <cell r="F8138"/>
          <cell r="G8138"/>
          <cell r="H8138"/>
          <cell r="I8138"/>
          <cell r="J8138"/>
          <cell r="K8138"/>
          <cell r="L8138"/>
          <cell r="M8138"/>
          <cell r="N8138"/>
          <cell r="O8138"/>
          <cell r="P8138"/>
          <cell r="Q8138"/>
          <cell r="R8138"/>
          <cell r="S8138"/>
          <cell r="T8138"/>
          <cell r="U8138"/>
          <cell r="V8138"/>
          <cell r="W8138"/>
          <cell r="X8138"/>
          <cell r="Y8138" t="str">
            <v xml:space="preserve"> </v>
          </cell>
        </row>
        <row r="8139">
          <cell r="C8139"/>
          <cell r="D8139"/>
          <cell r="E8139"/>
          <cell r="F8139"/>
          <cell r="G8139"/>
          <cell r="H8139"/>
          <cell r="I8139"/>
          <cell r="J8139"/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  <cell r="U8139"/>
          <cell r="V8139"/>
          <cell r="W8139"/>
          <cell r="X8139"/>
          <cell r="Y8139" t="str">
            <v xml:space="preserve"> </v>
          </cell>
        </row>
        <row r="8140">
          <cell r="C8140"/>
          <cell r="D8140"/>
          <cell r="E8140"/>
          <cell r="F8140"/>
          <cell r="G8140"/>
          <cell r="H8140"/>
          <cell r="I8140"/>
          <cell r="J8140"/>
          <cell r="K8140"/>
          <cell r="L8140"/>
          <cell r="M8140"/>
          <cell r="N8140"/>
          <cell r="O8140"/>
          <cell r="P8140"/>
          <cell r="Q8140"/>
          <cell r="R8140"/>
          <cell r="S8140"/>
          <cell r="T8140"/>
          <cell r="U8140"/>
          <cell r="V8140"/>
          <cell r="W8140"/>
          <cell r="X8140"/>
          <cell r="Y8140" t="str">
            <v xml:space="preserve"> </v>
          </cell>
        </row>
        <row r="8141">
          <cell r="C8141"/>
          <cell r="D8141"/>
          <cell r="E8141"/>
          <cell r="F8141"/>
          <cell r="G8141"/>
          <cell r="H8141"/>
          <cell r="I8141"/>
          <cell r="J8141"/>
          <cell r="K8141"/>
          <cell r="L8141"/>
          <cell r="M8141"/>
          <cell r="N8141"/>
          <cell r="O8141"/>
          <cell r="P8141"/>
          <cell r="Q8141"/>
          <cell r="R8141"/>
          <cell r="S8141"/>
          <cell r="T8141"/>
          <cell r="U8141"/>
          <cell r="V8141"/>
          <cell r="W8141"/>
          <cell r="X8141"/>
          <cell r="Y8141" t="str">
            <v xml:space="preserve"> </v>
          </cell>
        </row>
        <row r="8142">
          <cell r="C8142"/>
          <cell r="D8142"/>
          <cell r="E8142"/>
          <cell r="F8142"/>
          <cell r="G8142"/>
          <cell r="H8142"/>
          <cell r="I8142"/>
          <cell r="J8142"/>
          <cell r="K8142"/>
          <cell r="L8142"/>
          <cell r="M8142"/>
          <cell r="N8142"/>
          <cell r="O8142"/>
          <cell r="P8142"/>
          <cell r="Q8142"/>
          <cell r="R8142"/>
          <cell r="S8142"/>
          <cell r="T8142"/>
          <cell r="U8142"/>
          <cell r="V8142"/>
          <cell r="W8142"/>
          <cell r="X8142"/>
          <cell r="Y8142" t="str">
            <v xml:space="preserve"> </v>
          </cell>
        </row>
        <row r="8143">
          <cell r="C8143"/>
          <cell r="D8143"/>
          <cell r="E8143"/>
          <cell r="F8143"/>
          <cell r="G8143"/>
          <cell r="H8143"/>
          <cell r="I8143"/>
          <cell r="J8143"/>
          <cell r="K8143"/>
          <cell r="L8143"/>
          <cell r="M8143"/>
          <cell r="N8143"/>
          <cell r="O8143"/>
          <cell r="P8143"/>
          <cell r="Q8143"/>
          <cell r="R8143"/>
          <cell r="S8143"/>
          <cell r="T8143"/>
          <cell r="U8143"/>
          <cell r="V8143"/>
          <cell r="W8143"/>
          <cell r="X8143"/>
          <cell r="Y8143" t="str">
            <v xml:space="preserve"> </v>
          </cell>
        </row>
        <row r="8144">
          <cell r="C8144"/>
          <cell r="D8144"/>
          <cell r="E8144"/>
          <cell r="F8144"/>
          <cell r="G8144"/>
          <cell r="H8144"/>
          <cell r="I8144"/>
          <cell r="J8144"/>
          <cell r="K8144"/>
          <cell r="L8144"/>
          <cell r="M8144"/>
          <cell r="N8144"/>
          <cell r="O8144"/>
          <cell r="P8144"/>
          <cell r="Q8144"/>
          <cell r="R8144"/>
          <cell r="S8144"/>
          <cell r="T8144"/>
          <cell r="U8144"/>
          <cell r="V8144"/>
          <cell r="W8144"/>
          <cell r="X8144"/>
          <cell r="Y8144" t="str">
            <v xml:space="preserve"> </v>
          </cell>
        </row>
        <row r="8145">
          <cell r="C8145"/>
          <cell r="D8145"/>
          <cell r="E8145"/>
          <cell r="F8145"/>
          <cell r="G8145"/>
          <cell r="H8145"/>
          <cell r="I8145"/>
          <cell r="J8145"/>
          <cell r="K8145"/>
          <cell r="L8145"/>
          <cell r="M8145"/>
          <cell r="N8145"/>
          <cell r="O8145"/>
          <cell r="P8145"/>
          <cell r="Q8145"/>
          <cell r="R8145"/>
          <cell r="S8145"/>
          <cell r="T8145"/>
          <cell r="U8145"/>
          <cell r="V8145"/>
          <cell r="W8145"/>
          <cell r="X8145"/>
          <cell r="Y8145" t="str">
            <v xml:space="preserve"> </v>
          </cell>
        </row>
        <row r="8146">
          <cell r="C8146"/>
          <cell r="D8146"/>
          <cell r="E8146"/>
          <cell r="F8146"/>
          <cell r="G8146"/>
          <cell r="H8146"/>
          <cell r="I8146"/>
          <cell r="J8146"/>
          <cell r="K8146"/>
          <cell r="L8146"/>
          <cell r="M8146"/>
          <cell r="N8146"/>
          <cell r="O8146"/>
          <cell r="P8146"/>
          <cell r="Q8146"/>
          <cell r="R8146"/>
          <cell r="S8146"/>
          <cell r="T8146"/>
          <cell r="U8146"/>
          <cell r="V8146"/>
          <cell r="W8146"/>
          <cell r="X8146"/>
          <cell r="Y8146" t="str">
            <v xml:space="preserve"> </v>
          </cell>
        </row>
        <row r="8147">
          <cell r="C8147"/>
          <cell r="D8147"/>
          <cell r="E8147"/>
          <cell r="F8147"/>
          <cell r="G8147"/>
          <cell r="H8147"/>
          <cell r="I8147"/>
          <cell r="J8147"/>
          <cell r="K8147"/>
          <cell r="L8147"/>
          <cell r="M8147"/>
          <cell r="N8147"/>
          <cell r="O8147"/>
          <cell r="P8147"/>
          <cell r="Q8147"/>
          <cell r="R8147"/>
          <cell r="S8147"/>
          <cell r="T8147"/>
          <cell r="U8147"/>
          <cell r="V8147"/>
          <cell r="W8147"/>
          <cell r="X8147"/>
          <cell r="Y8147" t="str">
            <v xml:space="preserve"> </v>
          </cell>
        </row>
        <row r="8148">
          <cell r="C8148"/>
          <cell r="D8148"/>
          <cell r="E8148"/>
          <cell r="F8148"/>
          <cell r="G8148"/>
          <cell r="H8148"/>
          <cell r="I8148"/>
          <cell r="J8148"/>
          <cell r="K8148"/>
          <cell r="L8148"/>
          <cell r="M8148"/>
          <cell r="N8148"/>
          <cell r="O8148"/>
          <cell r="P8148"/>
          <cell r="Q8148"/>
          <cell r="R8148"/>
          <cell r="S8148"/>
          <cell r="T8148"/>
          <cell r="U8148"/>
          <cell r="V8148"/>
          <cell r="W8148"/>
          <cell r="X8148"/>
          <cell r="Y8148" t="str">
            <v xml:space="preserve"> </v>
          </cell>
        </row>
        <row r="8149">
          <cell r="C8149"/>
          <cell r="D8149"/>
          <cell r="E8149"/>
          <cell r="F8149"/>
          <cell r="G8149"/>
          <cell r="H8149"/>
          <cell r="I8149"/>
          <cell r="J8149"/>
          <cell r="K8149"/>
          <cell r="L8149"/>
          <cell r="M8149"/>
          <cell r="N8149"/>
          <cell r="O8149"/>
          <cell r="P8149"/>
          <cell r="Q8149"/>
          <cell r="R8149"/>
          <cell r="S8149"/>
          <cell r="T8149"/>
          <cell r="U8149"/>
          <cell r="V8149"/>
          <cell r="W8149"/>
          <cell r="X8149"/>
          <cell r="Y8149" t="str">
            <v xml:space="preserve"> </v>
          </cell>
        </row>
        <row r="8150">
          <cell r="C8150"/>
          <cell r="D8150"/>
          <cell r="E8150"/>
          <cell r="F8150"/>
          <cell r="G8150"/>
          <cell r="H8150"/>
          <cell r="I8150"/>
          <cell r="J8150"/>
          <cell r="K8150"/>
          <cell r="L8150"/>
          <cell r="M8150"/>
          <cell r="N8150"/>
          <cell r="O8150"/>
          <cell r="P8150"/>
          <cell r="Q8150"/>
          <cell r="R8150"/>
          <cell r="S8150"/>
          <cell r="T8150"/>
          <cell r="U8150"/>
          <cell r="V8150"/>
          <cell r="W8150"/>
          <cell r="X8150"/>
          <cell r="Y8150" t="str">
            <v xml:space="preserve"> </v>
          </cell>
        </row>
        <row r="8151">
          <cell r="C8151"/>
          <cell r="D8151"/>
          <cell r="E8151"/>
          <cell r="F8151"/>
          <cell r="G8151"/>
          <cell r="H8151"/>
          <cell r="I8151"/>
          <cell r="J8151"/>
          <cell r="K8151"/>
          <cell r="L8151"/>
          <cell r="M8151"/>
          <cell r="N8151"/>
          <cell r="O8151"/>
          <cell r="P8151"/>
          <cell r="Q8151"/>
          <cell r="R8151"/>
          <cell r="S8151"/>
          <cell r="T8151"/>
          <cell r="U8151"/>
          <cell r="V8151"/>
          <cell r="W8151"/>
          <cell r="X8151"/>
          <cell r="Y8151" t="str">
            <v xml:space="preserve"> </v>
          </cell>
        </row>
        <row r="8152">
          <cell r="C8152"/>
          <cell r="D8152"/>
          <cell r="E8152"/>
          <cell r="F8152"/>
          <cell r="G8152"/>
          <cell r="H8152"/>
          <cell r="I8152"/>
          <cell r="J8152"/>
          <cell r="K8152"/>
          <cell r="L8152"/>
          <cell r="M8152"/>
          <cell r="N8152"/>
          <cell r="O8152"/>
          <cell r="P8152"/>
          <cell r="Q8152"/>
          <cell r="R8152"/>
          <cell r="S8152"/>
          <cell r="T8152"/>
          <cell r="U8152"/>
          <cell r="V8152"/>
          <cell r="W8152"/>
          <cell r="X8152"/>
          <cell r="Y8152" t="str">
            <v xml:space="preserve"> </v>
          </cell>
        </row>
        <row r="8153">
          <cell r="C8153"/>
          <cell r="D8153"/>
          <cell r="E8153"/>
          <cell r="F8153"/>
          <cell r="G8153"/>
          <cell r="H8153"/>
          <cell r="I8153"/>
          <cell r="J8153"/>
          <cell r="K8153"/>
          <cell r="L8153"/>
          <cell r="M8153"/>
          <cell r="N8153"/>
          <cell r="O8153"/>
          <cell r="P8153"/>
          <cell r="Q8153"/>
          <cell r="R8153"/>
          <cell r="S8153"/>
          <cell r="T8153"/>
          <cell r="U8153"/>
          <cell r="V8153"/>
          <cell r="W8153"/>
          <cell r="X8153"/>
          <cell r="Y8153" t="str">
            <v xml:space="preserve"> </v>
          </cell>
        </row>
        <row r="8154">
          <cell r="C8154"/>
          <cell r="D8154"/>
          <cell r="E8154"/>
          <cell r="F8154"/>
          <cell r="G8154"/>
          <cell r="H8154"/>
          <cell r="I8154"/>
          <cell r="J8154"/>
          <cell r="K8154"/>
          <cell r="L8154"/>
          <cell r="M8154"/>
          <cell r="N8154"/>
          <cell r="O8154"/>
          <cell r="P8154"/>
          <cell r="Q8154"/>
          <cell r="R8154"/>
          <cell r="S8154"/>
          <cell r="T8154"/>
          <cell r="U8154"/>
          <cell r="V8154"/>
          <cell r="W8154"/>
          <cell r="X8154"/>
          <cell r="Y8154" t="str">
            <v xml:space="preserve"> </v>
          </cell>
        </row>
        <row r="8155">
          <cell r="C8155"/>
          <cell r="D8155"/>
          <cell r="E8155"/>
          <cell r="F8155"/>
          <cell r="G8155"/>
          <cell r="H8155"/>
          <cell r="I8155"/>
          <cell r="J8155"/>
          <cell r="K8155"/>
          <cell r="L8155"/>
          <cell r="M8155"/>
          <cell r="N8155"/>
          <cell r="O8155"/>
          <cell r="P8155"/>
          <cell r="Q8155"/>
          <cell r="R8155"/>
          <cell r="S8155"/>
          <cell r="T8155"/>
          <cell r="U8155"/>
          <cell r="V8155"/>
          <cell r="W8155"/>
          <cell r="X8155"/>
          <cell r="Y8155" t="str">
            <v xml:space="preserve"> </v>
          </cell>
        </row>
        <row r="8156">
          <cell r="C8156"/>
          <cell r="D8156"/>
          <cell r="E8156"/>
          <cell r="F8156"/>
          <cell r="G8156"/>
          <cell r="H8156"/>
          <cell r="I8156"/>
          <cell r="J8156"/>
          <cell r="K8156"/>
          <cell r="L8156"/>
          <cell r="M8156"/>
          <cell r="N8156"/>
          <cell r="O8156"/>
          <cell r="P8156"/>
          <cell r="Q8156"/>
          <cell r="R8156"/>
          <cell r="S8156"/>
          <cell r="T8156"/>
          <cell r="U8156"/>
          <cell r="V8156"/>
          <cell r="W8156"/>
          <cell r="X8156"/>
          <cell r="Y8156" t="str">
            <v xml:space="preserve"> </v>
          </cell>
        </row>
        <row r="8157">
          <cell r="C8157"/>
          <cell r="D8157"/>
          <cell r="E8157"/>
          <cell r="F8157"/>
          <cell r="G8157"/>
          <cell r="H8157"/>
          <cell r="I8157"/>
          <cell r="J8157"/>
          <cell r="K8157"/>
          <cell r="L8157"/>
          <cell r="M8157"/>
          <cell r="N8157"/>
          <cell r="O8157"/>
          <cell r="P8157"/>
          <cell r="Q8157"/>
          <cell r="R8157"/>
          <cell r="S8157"/>
          <cell r="T8157"/>
          <cell r="U8157"/>
          <cell r="V8157"/>
          <cell r="W8157"/>
          <cell r="X8157"/>
          <cell r="Y8157" t="str">
            <v xml:space="preserve"> </v>
          </cell>
        </row>
        <row r="8158">
          <cell r="C8158"/>
          <cell r="D8158"/>
          <cell r="E8158"/>
          <cell r="F8158"/>
          <cell r="G8158"/>
          <cell r="H8158"/>
          <cell r="I8158"/>
          <cell r="J8158"/>
          <cell r="K8158"/>
          <cell r="L8158"/>
          <cell r="M8158"/>
          <cell r="N8158"/>
          <cell r="O8158"/>
          <cell r="P8158"/>
          <cell r="Q8158"/>
          <cell r="R8158"/>
          <cell r="S8158"/>
          <cell r="T8158"/>
          <cell r="U8158"/>
          <cell r="V8158"/>
          <cell r="W8158"/>
          <cell r="X8158"/>
          <cell r="Y8158" t="str">
            <v xml:space="preserve"> </v>
          </cell>
        </row>
        <row r="8159">
          <cell r="C8159"/>
          <cell r="D8159"/>
          <cell r="E8159"/>
          <cell r="F8159"/>
          <cell r="G8159"/>
          <cell r="H8159"/>
          <cell r="I8159"/>
          <cell r="J8159"/>
          <cell r="K8159"/>
          <cell r="L8159"/>
          <cell r="M8159"/>
          <cell r="N8159"/>
          <cell r="O8159"/>
          <cell r="P8159"/>
          <cell r="Q8159"/>
          <cell r="R8159"/>
          <cell r="S8159"/>
          <cell r="T8159"/>
          <cell r="U8159"/>
          <cell r="V8159"/>
          <cell r="W8159"/>
          <cell r="X8159"/>
          <cell r="Y8159" t="str">
            <v xml:space="preserve"> </v>
          </cell>
        </row>
        <row r="8160">
          <cell r="C8160"/>
          <cell r="D8160"/>
          <cell r="E8160"/>
          <cell r="F8160"/>
          <cell r="G8160"/>
          <cell r="H8160"/>
          <cell r="I8160"/>
          <cell r="J8160"/>
          <cell r="K8160"/>
          <cell r="L8160"/>
          <cell r="M8160"/>
          <cell r="N8160"/>
          <cell r="O8160"/>
          <cell r="P8160"/>
          <cell r="Q8160"/>
          <cell r="R8160"/>
          <cell r="S8160"/>
          <cell r="T8160"/>
          <cell r="U8160"/>
          <cell r="V8160"/>
          <cell r="W8160"/>
          <cell r="X8160"/>
          <cell r="Y8160" t="str">
            <v xml:space="preserve"> </v>
          </cell>
        </row>
        <row r="8161">
          <cell r="C8161"/>
          <cell r="D8161"/>
          <cell r="E8161"/>
          <cell r="F8161"/>
          <cell r="G8161"/>
          <cell r="H8161"/>
          <cell r="I8161"/>
          <cell r="J8161"/>
          <cell r="K8161"/>
          <cell r="L8161"/>
          <cell r="M8161"/>
          <cell r="N8161"/>
          <cell r="O8161"/>
          <cell r="P8161"/>
          <cell r="Q8161"/>
          <cell r="R8161"/>
          <cell r="S8161"/>
          <cell r="T8161"/>
          <cell r="U8161"/>
          <cell r="V8161"/>
          <cell r="W8161"/>
          <cell r="X8161"/>
          <cell r="Y8161" t="str">
            <v xml:space="preserve"> </v>
          </cell>
        </row>
        <row r="8162">
          <cell r="C8162"/>
          <cell r="D8162"/>
          <cell r="E8162"/>
          <cell r="F8162"/>
          <cell r="G8162"/>
          <cell r="H8162"/>
          <cell r="I8162"/>
          <cell r="J8162"/>
          <cell r="K8162"/>
          <cell r="L8162"/>
          <cell r="M8162"/>
          <cell r="N8162"/>
          <cell r="O8162"/>
          <cell r="P8162"/>
          <cell r="Q8162"/>
          <cell r="R8162"/>
          <cell r="S8162"/>
          <cell r="T8162"/>
          <cell r="U8162"/>
          <cell r="V8162"/>
          <cell r="W8162"/>
          <cell r="X8162"/>
          <cell r="Y8162" t="str">
            <v xml:space="preserve"> </v>
          </cell>
        </row>
        <row r="8163">
          <cell r="C8163"/>
          <cell r="D8163"/>
          <cell r="E8163"/>
          <cell r="F8163"/>
          <cell r="G8163"/>
          <cell r="H8163"/>
          <cell r="I8163"/>
          <cell r="J8163"/>
          <cell r="K8163"/>
          <cell r="L8163"/>
          <cell r="M8163"/>
          <cell r="N8163"/>
          <cell r="O8163"/>
          <cell r="P8163"/>
          <cell r="Q8163"/>
          <cell r="R8163"/>
          <cell r="S8163"/>
          <cell r="T8163"/>
          <cell r="U8163"/>
          <cell r="V8163"/>
          <cell r="W8163"/>
          <cell r="X8163"/>
          <cell r="Y8163" t="str">
            <v xml:space="preserve"> </v>
          </cell>
        </row>
        <row r="8164">
          <cell r="C8164"/>
          <cell r="D8164"/>
          <cell r="E8164"/>
          <cell r="F8164"/>
          <cell r="G8164"/>
          <cell r="H8164"/>
          <cell r="I8164"/>
          <cell r="J8164"/>
          <cell r="K8164"/>
          <cell r="L8164"/>
          <cell r="M8164"/>
          <cell r="N8164"/>
          <cell r="O8164"/>
          <cell r="P8164"/>
          <cell r="Q8164"/>
          <cell r="R8164"/>
          <cell r="S8164"/>
          <cell r="T8164"/>
          <cell r="U8164"/>
          <cell r="V8164"/>
          <cell r="W8164"/>
          <cell r="X8164"/>
          <cell r="Y8164" t="str">
            <v xml:space="preserve"> </v>
          </cell>
        </row>
        <row r="8165">
          <cell r="C8165"/>
          <cell r="D8165"/>
          <cell r="E8165"/>
          <cell r="F8165"/>
          <cell r="G8165"/>
          <cell r="H8165"/>
          <cell r="I8165"/>
          <cell r="J8165"/>
          <cell r="K8165"/>
          <cell r="L8165"/>
          <cell r="M8165"/>
          <cell r="N8165"/>
          <cell r="O8165"/>
          <cell r="P8165"/>
          <cell r="Q8165"/>
          <cell r="R8165"/>
          <cell r="S8165"/>
          <cell r="T8165"/>
          <cell r="U8165"/>
          <cell r="V8165"/>
          <cell r="W8165"/>
          <cell r="X8165"/>
          <cell r="Y8165" t="str">
            <v xml:space="preserve"> </v>
          </cell>
        </row>
        <row r="8166">
          <cell r="C8166"/>
          <cell r="D8166"/>
          <cell r="E8166"/>
          <cell r="F8166"/>
          <cell r="G8166"/>
          <cell r="H8166"/>
          <cell r="I8166"/>
          <cell r="J8166"/>
          <cell r="K8166"/>
          <cell r="L8166"/>
          <cell r="M8166"/>
          <cell r="N8166"/>
          <cell r="O8166"/>
          <cell r="P8166"/>
          <cell r="Q8166"/>
          <cell r="R8166"/>
          <cell r="S8166"/>
          <cell r="T8166"/>
          <cell r="U8166"/>
          <cell r="V8166"/>
          <cell r="W8166"/>
          <cell r="X8166"/>
          <cell r="Y8166" t="str">
            <v xml:space="preserve"> </v>
          </cell>
        </row>
        <row r="8167">
          <cell r="C8167"/>
          <cell r="D8167"/>
          <cell r="E8167"/>
          <cell r="F8167"/>
          <cell r="G8167"/>
          <cell r="H8167"/>
          <cell r="I8167"/>
          <cell r="J8167"/>
          <cell r="K8167"/>
          <cell r="L8167"/>
          <cell r="M8167"/>
          <cell r="N8167"/>
          <cell r="O8167"/>
          <cell r="P8167"/>
          <cell r="Q8167"/>
          <cell r="R8167"/>
          <cell r="S8167"/>
          <cell r="T8167"/>
          <cell r="U8167"/>
          <cell r="V8167"/>
          <cell r="W8167"/>
          <cell r="X8167"/>
          <cell r="Y8167" t="str">
            <v xml:space="preserve"> </v>
          </cell>
        </row>
        <row r="8168">
          <cell r="C8168"/>
          <cell r="D8168"/>
          <cell r="E8168"/>
          <cell r="F8168"/>
          <cell r="G8168"/>
          <cell r="H8168"/>
          <cell r="I8168"/>
          <cell r="J8168"/>
          <cell r="K8168"/>
          <cell r="L8168"/>
          <cell r="M8168"/>
          <cell r="N8168"/>
          <cell r="O8168"/>
          <cell r="P8168"/>
          <cell r="Q8168"/>
          <cell r="R8168"/>
          <cell r="S8168"/>
          <cell r="T8168"/>
          <cell r="U8168"/>
          <cell r="V8168"/>
          <cell r="W8168"/>
          <cell r="X8168"/>
          <cell r="Y8168" t="str">
            <v xml:space="preserve"> </v>
          </cell>
        </row>
        <row r="8169">
          <cell r="C8169"/>
          <cell r="D8169"/>
          <cell r="E8169"/>
          <cell r="F8169"/>
          <cell r="G8169"/>
          <cell r="H8169"/>
          <cell r="I8169"/>
          <cell r="J8169"/>
          <cell r="K8169"/>
          <cell r="L8169"/>
          <cell r="M8169"/>
          <cell r="N8169"/>
          <cell r="O8169"/>
          <cell r="P8169"/>
          <cell r="Q8169"/>
          <cell r="R8169"/>
          <cell r="S8169"/>
          <cell r="T8169"/>
          <cell r="U8169"/>
          <cell r="V8169"/>
          <cell r="W8169"/>
          <cell r="X8169"/>
          <cell r="Y8169" t="str">
            <v xml:space="preserve"> </v>
          </cell>
        </row>
        <row r="8170">
          <cell r="C8170"/>
          <cell r="D8170"/>
          <cell r="E8170"/>
          <cell r="F8170"/>
          <cell r="G8170"/>
          <cell r="H8170"/>
          <cell r="I8170"/>
          <cell r="J8170"/>
          <cell r="K8170"/>
          <cell r="L8170"/>
          <cell r="M8170"/>
          <cell r="N8170"/>
          <cell r="O8170"/>
          <cell r="P8170"/>
          <cell r="Q8170"/>
          <cell r="R8170"/>
          <cell r="S8170"/>
          <cell r="T8170"/>
          <cell r="U8170"/>
          <cell r="V8170"/>
          <cell r="W8170"/>
          <cell r="X8170"/>
          <cell r="Y8170" t="str">
            <v xml:space="preserve"> </v>
          </cell>
        </row>
        <row r="8171">
          <cell r="C8171"/>
          <cell r="D8171"/>
          <cell r="E8171"/>
          <cell r="F8171"/>
          <cell r="G8171"/>
          <cell r="H8171"/>
          <cell r="I8171"/>
          <cell r="J8171"/>
          <cell r="K8171"/>
          <cell r="L8171"/>
          <cell r="M8171"/>
          <cell r="N8171"/>
          <cell r="O8171"/>
          <cell r="P8171"/>
          <cell r="Q8171"/>
          <cell r="R8171"/>
          <cell r="S8171"/>
          <cell r="T8171"/>
          <cell r="U8171"/>
          <cell r="V8171"/>
          <cell r="W8171"/>
          <cell r="X8171"/>
          <cell r="Y8171" t="str">
            <v xml:space="preserve"> </v>
          </cell>
        </row>
        <row r="8172">
          <cell r="C8172"/>
          <cell r="D8172"/>
          <cell r="E8172"/>
          <cell r="F8172"/>
          <cell r="G8172"/>
          <cell r="H8172"/>
          <cell r="I8172"/>
          <cell r="J8172"/>
          <cell r="K8172"/>
          <cell r="L8172"/>
          <cell r="M8172"/>
          <cell r="N8172"/>
          <cell r="O8172"/>
          <cell r="P8172"/>
          <cell r="Q8172"/>
          <cell r="R8172"/>
          <cell r="S8172"/>
          <cell r="T8172"/>
          <cell r="U8172"/>
          <cell r="V8172"/>
          <cell r="W8172"/>
          <cell r="X8172"/>
          <cell r="Y8172" t="str">
            <v xml:space="preserve"> </v>
          </cell>
        </row>
        <row r="8173">
          <cell r="C8173"/>
          <cell r="D8173"/>
          <cell r="E8173"/>
          <cell r="F8173"/>
          <cell r="G8173"/>
          <cell r="H8173"/>
          <cell r="I8173"/>
          <cell r="J8173"/>
          <cell r="K8173"/>
          <cell r="L8173"/>
          <cell r="M8173"/>
          <cell r="N8173"/>
          <cell r="O8173"/>
          <cell r="P8173"/>
          <cell r="Q8173"/>
          <cell r="R8173"/>
          <cell r="S8173"/>
          <cell r="T8173"/>
          <cell r="U8173"/>
          <cell r="V8173"/>
          <cell r="W8173"/>
          <cell r="X8173"/>
          <cell r="Y8173" t="str">
            <v xml:space="preserve"> </v>
          </cell>
        </row>
        <row r="8174">
          <cell r="C8174"/>
          <cell r="D8174"/>
          <cell r="E8174"/>
          <cell r="F8174"/>
          <cell r="G8174"/>
          <cell r="H8174"/>
          <cell r="I8174"/>
          <cell r="J8174"/>
          <cell r="K8174"/>
          <cell r="L8174"/>
          <cell r="M8174"/>
          <cell r="N8174"/>
          <cell r="O8174"/>
          <cell r="P8174"/>
          <cell r="Q8174"/>
          <cell r="R8174"/>
          <cell r="S8174"/>
          <cell r="T8174"/>
          <cell r="U8174"/>
          <cell r="V8174"/>
          <cell r="W8174"/>
          <cell r="X8174"/>
          <cell r="Y8174" t="str">
            <v xml:space="preserve"> </v>
          </cell>
        </row>
        <row r="8175">
          <cell r="C8175"/>
          <cell r="D8175"/>
          <cell r="E8175"/>
          <cell r="F8175"/>
          <cell r="G8175"/>
          <cell r="H8175"/>
          <cell r="I8175"/>
          <cell r="J8175"/>
          <cell r="K8175"/>
          <cell r="L8175"/>
          <cell r="M8175"/>
          <cell r="N8175"/>
          <cell r="O8175"/>
          <cell r="P8175"/>
          <cell r="Q8175"/>
          <cell r="R8175"/>
          <cell r="S8175"/>
          <cell r="T8175"/>
          <cell r="U8175"/>
          <cell r="V8175"/>
          <cell r="W8175"/>
          <cell r="X8175"/>
          <cell r="Y8175" t="str">
            <v xml:space="preserve"> </v>
          </cell>
        </row>
        <row r="8176">
          <cell r="C8176"/>
          <cell r="D8176"/>
          <cell r="E8176"/>
          <cell r="F8176"/>
          <cell r="G8176"/>
          <cell r="H8176"/>
          <cell r="I8176"/>
          <cell r="J8176"/>
          <cell r="K8176"/>
          <cell r="L8176"/>
          <cell r="M8176"/>
          <cell r="N8176"/>
          <cell r="O8176"/>
          <cell r="P8176"/>
          <cell r="Q8176"/>
          <cell r="R8176"/>
          <cell r="S8176"/>
          <cell r="T8176"/>
          <cell r="U8176"/>
          <cell r="V8176"/>
          <cell r="W8176"/>
          <cell r="X8176"/>
          <cell r="Y8176" t="str">
            <v xml:space="preserve"> </v>
          </cell>
        </row>
        <row r="8177">
          <cell r="C8177"/>
          <cell r="D8177"/>
          <cell r="E8177"/>
          <cell r="F8177"/>
          <cell r="G8177"/>
          <cell r="H8177"/>
          <cell r="I8177"/>
          <cell r="J8177"/>
          <cell r="K8177"/>
          <cell r="L8177"/>
          <cell r="M8177"/>
          <cell r="N8177"/>
          <cell r="O8177"/>
          <cell r="P8177"/>
          <cell r="Q8177"/>
          <cell r="R8177"/>
          <cell r="S8177"/>
          <cell r="T8177"/>
          <cell r="U8177"/>
          <cell r="V8177"/>
          <cell r="W8177"/>
          <cell r="X8177"/>
          <cell r="Y8177" t="str">
            <v xml:space="preserve"> </v>
          </cell>
        </row>
        <row r="8178">
          <cell r="C8178"/>
          <cell r="D8178"/>
          <cell r="E8178"/>
          <cell r="F8178"/>
          <cell r="G8178"/>
          <cell r="H8178"/>
          <cell r="I8178"/>
          <cell r="J8178"/>
          <cell r="K8178"/>
          <cell r="L8178"/>
          <cell r="M8178"/>
          <cell r="N8178"/>
          <cell r="O8178"/>
          <cell r="P8178"/>
          <cell r="Q8178"/>
          <cell r="R8178"/>
          <cell r="S8178"/>
          <cell r="T8178"/>
          <cell r="U8178"/>
          <cell r="V8178"/>
          <cell r="W8178"/>
          <cell r="X8178"/>
          <cell r="Y8178" t="str">
            <v xml:space="preserve"> </v>
          </cell>
        </row>
        <row r="8179">
          <cell r="C8179"/>
          <cell r="D8179"/>
          <cell r="E8179"/>
          <cell r="F8179"/>
          <cell r="G8179"/>
          <cell r="H8179"/>
          <cell r="I8179"/>
          <cell r="J8179"/>
          <cell r="K8179"/>
          <cell r="L8179"/>
          <cell r="M8179"/>
          <cell r="N8179"/>
          <cell r="O8179"/>
          <cell r="P8179"/>
          <cell r="Q8179"/>
          <cell r="R8179"/>
          <cell r="S8179"/>
          <cell r="T8179"/>
          <cell r="U8179"/>
          <cell r="V8179"/>
          <cell r="W8179"/>
          <cell r="X8179"/>
          <cell r="Y8179" t="str">
            <v xml:space="preserve"> </v>
          </cell>
        </row>
        <row r="8180">
          <cell r="C8180"/>
          <cell r="D8180"/>
          <cell r="E8180"/>
          <cell r="F8180"/>
          <cell r="G8180"/>
          <cell r="H8180"/>
          <cell r="I8180"/>
          <cell r="J8180"/>
          <cell r="K8180"/>
          <cell r="L8180"/>
          <cell r="M8180"/>
          <cell r="N8180"/>
          <cell r="O8180"/>
          <cell r="P8180"/>
          <cell r="Q8180"/>
          <cell r="R8180"/>
          <cell r="S8180"/>
          <cell r="T8180"/>
          <cell r="U8180"/>
          <cell r="V8180"/>
          <cell r="W8180"/>
          <cell r="X8180"/>
          <cell r="Y8180" t="str">
            <v xml:space="preserve"> </v>
          </cell>
        </row>
        <row r="8181">
          <cell r="C8181"/>
          <cell r="D8181"/>
          <cell r="E8181"/>
          <cell r="F8181"/>
          <cell r="G8181"/>
          <cell r="H8181"/>
          <cell r="I8181"/>
          <cell r="J8181"/>
          <cell r="K8181"/>
          <cell r="L8181"/>
          <cell r="M8181"/>
          <cell r="N8181"/>
          <cell r="O8181"/>
          <cell r="P8181"/>
          <cell r="Q8181"/>
          <cell r="R8181"/>
          <cell r="S8181"/>
          <cell r="T8181"/>
          <cell r="U8181"/>
          <cell r="V8181"/>
          <cell r="W8181"/>
          <cell r="X8181"/>
          <cell r="Y8181" t="str">
            <v xml:space="preserve"> </v>
          </cell>
        </row>
        <row r="8182">
          <cell r="C8182"/>
          <cell r="D8182"/>
          <cell r="E8182"/>
          <cell r="F8182"/>
          <cell r="G8182"/>
          <cell r="H8182"/>
          <cell r="I8182"/>
          <cell r="J8182"/>
          <cell r="K8182"/>
          <cell r="L8182"/>
          <cell r="M8182"/>
          <cell r="N8182"/>
          <cell r="O8182"/>
          <cell r="P8182"/>
          <cell r="Q8182"/>
          <cell r="R8182"/>
          <cell r="S8182"/>
          <cell r="T8182"/>
          <cell r="U8182"/>
          <cell r="V8182"/>
          <cell r="W8182"/>
          <cell r="X8182"/>
          <cell r="Y8182" t="str">
            <v xml:space="preserve"> </v>
          </cell>
        </row>
        <row r="8183">
          <cell r="C8183"/>
          <cell r="D8183"/>
          <cell r="E8183"/>
          <cell r="F8183"/>
          <cell r="G8183"/>
          <cell r="H8183"/>
          <cell r="I8183"/>
          <cell r="J8183"/>
          <cell r="K8183"/>
          <cell r="L8183"/>
          <cell r="M8183"/>
          <cell r="N8183"/>
          <cell r="O8183"/>
          <cell r="P8183"/>
          <cell r="Q8183"/>
          <cell r="R8183"/>
          <cell r="S8183"/>
          <cell r="T8183"/>
          <cell r="U8183"/>
          <cell r="V8183"/>
          <cell r="W8183"/>
          <cell r="X8183"/>
          <cell r="Y8183" t="str">
            <v xml:space="preserve"> </v>
          </cell>
        </row>
        <row r="8184">
          <cell r="C8184"/>
          <cell r="D8184"/>
          <cell r="E8184"/>
          <cell r="F8184"/>
          <cell r="G8184"/>
          <cell r="H8184"/>
          <cell r="I8184"/>
          <cell r="J8184"/>
          <cell r="K8184"/>
          <cell r="L8184"/>
          <cell r="M8184"/>
          <cell r="N8184"/>
          <cell r="O8184"/>
          <cell r="P8184"/>
          <cell r="Q8184"/>
          <cell r="R8184"/>
          <cell r="S8184"/>
          <cell r="T8184"/>
          <cell r="U8184"/>
          <cell r="V8184"/>
          <cell r="W8184"/>
          <cell r="X8184"/>
          <cell r="Y8184" t="str">
            <v xml:space="preserve"> </v>
          </cell>
        </row>
        <row r="8185">
          <cell r="C8185"/>
          <cell r="D8185"/>
          <cell r="E8185"/>
          <cell r="F8185"/>
          <cell r="G8185"/>
          <cell r="H8185"/>
          <cell r="I8185"/>
          <cell r="J8185"/>
          <cell r="K8185"/>
          <cell r="L8185"/>
          <cell r="M8185"/>
          <cell r="N8185"/>
          <cell r="O8185"/>
          <cell r="P8185"/>
          <cell r="Q8185"/>
          <cell r="R8185"/>
          <cell r="S8185"/>
          <cell r="T8185"/>
          <cell r="U8185"/>
          <cell r="V8185"/>
          <cell r="W8185"/>
          <cell r="X8185"/>
          <cell r="Y8185" t="str">
            <v xml:space="preserve"> </v>
          </cell>
        </row>
        <row r="8186">
          <cell r="C8186"/>
          <cell r="D8186"/>
          <cell r="E8186"/>
          <cell r="F8186"/>
          <cell r="G8186"/>
          <cell r="H8186"/>
          <cell r="I8186"/>
          <cell r="J8186"/>
          <cell r="K8186"/>
          <cell r="L8186"/>
          <cell r="M8186"/>
          <cell r="N8186"/>
          <cell r="O8186"/>
          <cell r="P8186"/>
          <cell r="Q8186"/>
          <cell r="R8186"/>
          <cell r="S8186"/>
          <cell r="T8186"/>
          <cell r="U8186"/>
          <cell r="V8186"/>
          <cell r="W8186"/>
          <cell r="X8186"/>
          <cell r="Y8186" t="str">
            <v xml:space="preserve"> </v>
          </cell>
        </row>
        <row r="8187">
          <cell r="C8187"/>
          <cell r="D8187"/>
          <cell r="E8187"/>
          <cell r="F8187"/>
          <cell r="G8187"/>
          <cell r="H8187"/>
          <cell r="I8187"/>
          <cell r="J8187"/>
          <cell r="K8187"/>
          <cell r="L8187"/>
          <cell r="M8187"/>
          <cell r="N8187"/>
          <cell r="O8187"/>
          <cell r="P8187"/>
          <cell r="Q8187"/>
          <cell r="R8187"/>
          <cell r="S8187"/>
          <cell r="T8187"/>
          <cell r="U8187"/>
          <cell r="V8187"/>
          <cell r="W8187"/>
          <cell r="X8187"/>
          <cell r="Y8187" t="str">
            <v xml:space="preserve"> </v>
          </cell>
        </row>
        <row r="8188">
          <cell r="C8188"/>
          <cell r="D8188"/>
          <cell r="E8188"/>
          <cell r="F8188"/>
          <cell r="G8188"/>
          <cell r="H8188"/>
          <cell r="I8188"/>
          <cell r="J8188"/>
          <cell r="K8188"/>
          <cell r="L8188"/>
          <cell r="M8188"/>
          <cell r="N8188"/>
          <cell r="O8188"/>
          <cell r="P8188"/>
          <cell r="Q8188"/>
          <cell r="R8188"/>
          <cell r="S8188"/>
          <cell r="T8188"/>
          <cell r="U8188"/>
          <cell r="V8188"/>
          <cell r="W8188"/>
          <cell r="X8188"/>
          <cell r="Y8188" t="str">
            <v xml:space="preserve"> </v>
          </cell>
        </row>
        <row r="8189">
          <cell r="C8189"/>
          <cell r="D8189"/>
          <cell r="E8189"/>
          <cell r="F8189"/>
          <cell r="G8189"/>
          <cell r="H8189"/>
          <cell r="I8189"/>
          <cell r="J8189"/>
          <cell r="K8189"/>
          <cell r="L8189"/>
          <cell r="M8189"/>
          <cell r="N8189"/>
          <cell r="O8189"/>
          <cell r="P8189"/>
          <cell r="Q8189"/>
          <cell r="R8189"/>
          <cell r="S8189"/>
          <cell r="T8189"/>
          <cell r="U8189"/>
          <cell r="V8189"/>
          <cell r="W8189"/>
          <cell r="X8189"/>
          <cell r="Y8189" t="str">
            <v xml:space="preserve"> </v>
          </cell>
        </row>
        <row r="8190">
          <cell r="C8190"/>
          <cell r="D8190"/>
          <cell r="E8190"/>
          <cell r="F8190"/>
          <cell r="G8190"/>
          <cell r="H8190"/>
          <cell r="I8190"/>
          <cell r="J8190"/>
          <cell r="K8190"/>
          <cell r="L8190"/>
          <cell r="M8190"/>
          <cell r="N8190"/>
          <cell r="O8190"/>
          <cell r="P8190"/>
          <cell r="Q8190"/>
          <cell r="R8190"/>
          <cell r="S8190"/>
          <cell r="T8190"/>
          <cell r="U8190"/>
          <cell r="V8190"/>
          <cell r="W8190"/>
          <cell r="X8190"/>
          <cell r="Y8190" t="str">
            <v xml:space="preserve"> </v>
          </cell>
        </row>
        <row r="8191">
          <cell r="C8191"/>
          <cell r="D8191"/>
          <cell r="E8191"/>
          <cell r="F8191"/>
          <cell r="G8191"/>
          <cell r="H8191"/>
          <cell r="I8191"/>
          <cell r="J8191"/>
          <cell r="K8191"/>
          <cell r="L8191"/>
          <cell r="M8191"/>
          <cell r="N8191"/>
          <cell r="O8191"/>
          <cell r="P8191"/>
          <cell r="Q8191"/>
          <cell r="R8191"/>
          <cell r="S8191"/>
          <cell r="T8191"/>
          <cell r="U8191"/>
          <cell r="V8191"/>
          <cell r="W8191"/>
          <cell r="X8191"/>
          <cell r="Y8191" t="str">
            <v xml:space="preserve"> </v>
          </cell>
        </row>
        <row r="8192">
          <cell r="C8192"/>
          <cell r="D8192"/>
          <cell r="E8192"/>
          <cell r="F8192"/>
          <cell r="G8192"/>
          <cell r="H8192"/>
          <cell r="I8192"/>
          <cell r="J8192"/>
          <cell r="K8192"/>
          <cell r="L8192"/>
          <cell r="M8192"/>
          <cell r="N8192"/>
          <cell r="O8192"/>
          <cell r="P8192"/>
          <cell r="Q8192"/>
          <cell r="R8192"/>
          <cell r="S8192"/>
          <cell r="T8192"/>
          <cell r="U8192"/>
          <cell r="V8192"/>
          <cell r="W8192"/>
          <cell r="X8192"/>
          <cell r="Y8192" t="str">
            <v xml:space="preserve"> </v>
          </cell>
        </row>
        <row r="8193">
          <cell r="C8193"/>
          <cell r="D8193"/>
          <cell r="E8193"/>
          <cell r="F8193"/>
          <cell r="G8193"/>
          <cell r="H8193"/>
          <cell r="I8193"/>
          <cell r="J8193"/>
          <cell r="K8193"/>
          <cell r="L8193"/>
          <cell r="M8193"/>
          <cell r="N8193"/>
          <cell r="O8193"/>
          <cell r="P8193"/>
          <cell r="Q8193"/>
          <cell r="R8193"/>
          <cell r="S8193"/>
          <cell r="T8193"/>
          <cell r="U8193"/>
          <cell r="V8193"/>
          <cell r="W8193"/>
          <cell r="X8193"/>
          <cell r="Y8193" t="str">
            <v xml:space="preserve"> </v>
          </cell>
        </row>
        <row r="8194">
          <cell r="C8194"/>
          <cell r="D8194"/>
          <cell r="E8194"/>
          <cell r="F8194"/>
          <cell r="G8194"/>
          <cell r="H8194"/>
          <cell r="I8194"/>
          <cell r="J8194"/>
          <cell r="K8194"/>
          <cell r="L8194"/>
          <cell r="M8194"/>
          <cell r="N8194"/>
          <cell r="O8194"/>
          <cell r="P8194"/>
          <cell r="Q8194"/>
          <cell r="R8194"/>
          <cell r="S8194"/>
          <cell r="T8194"/>
          <cell r="U8194"/>
          <cell r="V8194"/>
          <cell r="W8194"/>
          <cell r="X8194"/>
          <cell r="Y8194" t="str">
            <v xml:space="preserve"> </v>
          </cell>
        </row>
        <row r="8195">
          <cell r="C8195"/>
          <cell r="D8195"/>
          <cell r="E8195"/>
          <cell r="F8195"/>
          <cell r="G8195"/>
          <cell r="H8195"/>
          <cell r="I8195"/>
          <cell r="J8195"/>
          <cell r="K8195"/>
          <cell r="L8195"/>
          <cell r="M8195"/>
          <cell r="N8195"/>
          <cell r="O8195"/>
          <cell r="P8195"/>
          <cell r="Q8195"/>
          <cell r="R8195"/>
          <cell r="S8195"/>
          <cell r="T8195"/>
          <cell r="U8195"/>
          <cell r="V8195"/>
          <cell r="W8195"/>
          <cell r="X8195"/>
          <cell r="Y8195" t="str">
            <v xml:space="preserve"> </v>
          </cell>
        </row>
        <row r="8196">
          <cell r="C8196"/>
          <cell r="D8196"/>
          <cell r="E8196"/>
          <cell r="F8196"/>
          <cell r="G8196"/>
          <cell r="H8196"/>
          <cell r="I8196"/>
          <cell r="J8196"/>
          <cell r="K8196"/>
          <cell r="L8196"/>
          <cell r="M8196"/>
          <cell r="N8196"/>
          <cell r="O8196"/>
          <cell r="P8196"/>
          <cell r="Q8196"/>
          <cell r="R8196"/>
          <cell r="S8196"/>
          <cell r="T8196"/>
          <cell r="U8196"/>
          <cell r="V8196"/>
          <cell r="W8196"/>
          <cell r="X8196"/>
          <cell r="Y8196" t="str">
            <v xml:space="preserve"> </v>
          </cell>
        </row>
        <row r="8197">
          <cell r="C8197"/>
          <cell r="D8197"/>
          <cell r="E8197"/>
          <cell r="F8197"/>
          <cell r="G8197"/>
          <cell r="H8197"/>
          <cell r="I8197"/>
          <cell r="J8197"/>
          <cell r="K8197"/>
          <cell r="L8197"/>
          <cell r="M8197"/>
          <cell r="N8197"/>
          <cell r="O8197"/>
          <cell r="P8197"/>
          <cell r="Q8197"/>
          <cell r="R8197"/>
          <cell r="S8197"/>
          <cell r="T8197"/>
          <cell r="U8197"/>
          <cell r="V8197"/>
          <cell r="W8197"/>
          <cell r="X8197"/>
          <cell r="Y8197" t="str">
            <v xml:space="preserve"> </v>
          </cell>
        </row>
        <row r="8198">
          <cell r="C8198"/>
          <cell r="D8198"/>
          <cell r="E8198"/>
          <cell r="F8198"/>
          <cell r="G8198"/>
          <cell r="H8198"/>
          <cell r="I8198"/>
          <cell r="J8198"/>
          <cell r="K8198"/>
          <cell r="L8198"/>
          <cell r="M8198"/>
          <cell r="N8198"/>
          <cell r="O8198"/>
          <cell r="P8198"/>
          <cell r="Q8198"/>
          <cell r="R8198"/>
          <cell r="S8198"/>
          <cell r="T8198"/>
          <cell r="U8198"/>
          <cell r="V8198"/>
          <cell r="W8198"/>
          <cell r="X8198"/>
          <cell r="Y8198" t="str">
            <v xml:space="preserve"> </v>
          </cell>
        </row>
        <row r="8199">
          <cell r="C8199"/>
          <cell r="D8199"/>
          <cell r="E8199"/>
          <cell r="F8199"/>
          <cell r="G8199"/>
          <cell r="H8199"/>
          <cell r="I8199"/>
          <cell r="J8199"/>
          <cell r="K8199"/>
          <cell r="L8199"/>
          <cell r="M8199"/>
          <cell r="N8199"/>
          <cell r="O8199"/>
          <cell r="P8199"/>
          <cell r="Q8199"/>
          <cell r="R8199"/>
          <cell r="S8199"/>
          <cell r="T8199"/>
          <cell r="U8199"/>
          <cell r="V8199"/>
          <cell r="W8199"/>
          <cell r="X8199"/>
          <cell r="Y8199" t="str">
            <v xml:space="preserve"> </v>
          </cell>
        </row>
        <row r="8200">
          <cell r="C8200"/>
          <cell r="D8200"/>
          <cell r="E8200"/>
          <cell r="F8200"/>
          <cell r="G8200"/>
          <cell r="H8200"/>
          <cell r="I8200"/>
          <cell r="J8200"/>
          <cell r="K8200"/>
          <cell r="L8200"/>
          <cell r="M8200"/>
          <cell r="N8200"/>
          <cell r="O8200"/>
          <cell r="P8200"/>
          <cell r="Q8200"/>
          <cell r="R8200"/>
          <cell r="S8200"/>
          <cell r="T8200"/>
          <cell r="U8200"/>
          <cell r="V8200"/>
          <cell r="W8200"/>
          <cell r="X8200"/>
          <cell r="Y8200" t="str">
            <v xml:space="preserve"> </v>
          </cell>
        </row>
        <row r="8201">
          <cell r="C8201"/>
          <cell r="D8201"/>
          <cell r="E8201"/>
          <cell r="F8201"/>
          <cell r="G8201"/>
          <cell r="H8201"/>
          <cell r="I8201"/>
          <cell r="J8201"/>
          <cell r="K8201"/>
          <cell r="L8201"/>
          <cell r="M8201"/>
          <cell r="N8201"/>
          <cell r="O8201"/>
          <cell r="P8201"/>
          <cell r="Q8201"/>
          <cell r="R8201"/>
          <cell r="S8201"/>
          <cell r="T8201"/>
          <cell r="U8201"/>
          <cell r="V8201"/>
          <cell r="W8201"/>
          <cell r="X8201"/>
          <cell r="Y8201" t="str">
            <v xml:space="preserve"> </v>
          </cell>
        </row>
        <row r="8202">
          <cell r="C8202"/>
          <cell r="D8202"/>
          <cell r="E8202"/>
          <cell r="F8202"/>
          <cell r="G8202"/>
          <cell r="H8202"/>
          <cell r="I8202"/>
          <cell r="J8202"/>
          <cell r="K8202"/>
          <cell r="L8202"/>
          <cell r="M8202"/>
          <cell r="N8202"/>
          <cell r="O8202"/>
          <cell r="P8202"/>
          <cell r="Q8202"/>
          <cell r="R8202"/>
          <cell r="S8202"/>
          <cell r="T8202"/>
          <cell r="U8202"/>
          <cell r="V8202"/>
          <cell r="W8202"/>
          <cell r="X8202"/>
          <cell r="Y8202" t="str">
            <v xml:space="preserve"> </v>
          </cell>
        </row>
        <row r="8203">
          <cell r="C8203"/>
          <cell r="D8203"/>
          <cell r="E8203"/>
          <cell r="F8203"/>
          <cell r="G8203"/>
          <cell r="H8203"/>
          <cell r="I8203"/>
          <cell r="J8203"/>
          <cell r="K8203"/>
          <cell r="L8203"/>
          <cell r="M8203"/>
          <cell r="N8203"/>
          <cell r="O8203"/>
          <cell r="P8203"/>
          <cell r="Q8203"/>
          <cell r="R8203"/>
          <cell r="S8203"/>
          <cell r="T8203"/>
          <cell r="U8203"/>
          <cell r="V8203"/>
          <cell r="W8203"/>
          <cell r="X8203"/>
          <cell r="Y8203" t="str">
            <v xml:space="preserve"> </v>
          </cell>
        </row>
        <row r="8204">
          <cell r="C8204"/>
          <cell r="D8204"/>
          <cell r="E8204"/>
          <cell r="F8204"/>
          <cell r="G8204"/>
          <cell r="H8204"/>
          <cell r="I8204"/>
          <cell r="J8204"/>
          <cell r="K8204"/>
          <cell r="L8204"/>
          <cell r="M8204"/>
          <cell r="N8204"/>
          <cell r="O8204"/>
          <cell r="P8204"/>
          <cell r="Q8204"/>
          <cell r="R8204"/>
          <cell r="S8204"/>
          <cell r="T8204"/>
          <cell r="U8204"/>
          <cell r="V8204"/>
          <cell r="W8204"/>
          <cell r="X8204"/>
          <cell r="Y8204" t="str">
            <v xml:space="preserve"> </v>
          </cell>
        </row>
        <row r="8205">
          <cell r="C8205"/>
          <cell r="D8205"/>
          <cell r="E8205"/>
          <cell r="F8205"/>
          <cell r="G8205"/>
          <cell r="H8205"/>
          <cell r="I8205"/>
          <cell r="J8205"/>
          <cell r="K8205"/>
          <cell r="L8205"/>
          <cell r="M8205"/>
          <cell r="N8205"/>
          <cell r="O8205"/>
          <cell r="P8205"/>
          <cell r="Q8205"/>
          <cell r="R8205"/>
          <cell r="S8205"/>
          <cell r="T8205"/>
          <cell r="U8205"/>
          <cell r="V8205"/>
          <cell r="W8205"/>
          <cell r="X8205"/>
          <cell r="Y8205" t="str">
            <v xml:space="preserve"> </v>
          </cell>
        </row>
        <row r="8206">
          <cell r="C8206"/>
          <cell r="D8206"/>
          <cell r="E8206"/>
          <cell r="F8206"/>
          <cell r="G8206"/>
          <cell r="H8206"/>
          <cell r="I8206"/>
          <cell r="J8206"/>
          <cell r="K8206"/>
          <cell r="L8206"/>
          <cell r="M8206"/>
          <cell r="N8206"/>
          <cell r="O8206"/>
          <cell r="P8206"/>
          <cell r="Q8206"/>
          <cell r="R8206"/>
          <cell r="S8206"/>
          <cell r="T8206"/>
          <cell r="U8206"/>
          <cell r="V8206"/>
          <cell r="W8206"/>
          <cell r="X8206"/>
          <cell r="Y8206" t="str">
            <v xml:space="preserve"> </v>
          </cell>
        </row>
        <row r="8207">
          <cell r="C8207"/>
          <cell r="D8207"/>
          <cell r="E8207"/>
          <cell r="F8207"/>
          <cell r="G8207"/>
          <cell r="H8207"/>
          <cell r="I8207"/>
          <cell r="J8207"/>
          <cell r="K8207"/>
          <cell r="L8207"/>
          <cell r="M8207"/>
          <cell r="N8207"/>
          <cell r="O8207"/>
          <cell r="P8207"/>
          <cell r="Q8207"/>
          <cell r="R8207"/>
          <cell r="S8207"/>
          <cell r="T8207"/>
          <cell r="U8207"/>
          <cell r="V8207"/>
          <cell r="W8207"/>
          <cell r="X8207"/>
          <cell r="Y8207" t="str">
            <v xml:space="preserve"> </v>
          </cell>
        </row>
        <row r="8208">
          <cell r="C8208"/>
          <cell r="D8208"/>
          <cell r="E8208"/>
          <cell r="F8208"/>
          <cell r="G8208"/>
          <cell r="H8208"/>
          <cell r="I8208"/>
          <cell r="J8208"/>
          <cell r="K8208"/>
          <cell r="L8208"/>
          <cell r="M8208"/>
          <cell r="N8208"/>
          <cell r="O8208"/>
          <cell r="P8208"/>
          <cell r="Q8208"/>
          <cell r="R8208"/>
          <cell r="S8208"/>
          <cell r="T8208"/>
          <cell r="U8208"/>
          <cell r="V8208"/>
          <cell r="W8208"/>
          <cell r="X8208"/>
          <cell r="Y8208" t="str">
            <v xml:space="preserve"> </v>
          </cell>
        </row>
        <row r="8209">
          <cell r="C8209"/>
          <cell r="D8209"/>
          <cell r="E8209"/>
          <cell r="F8209"/>
          <cell r="G8209"/>
          <cell r="H8209"/>
          <cell r="I8209"/>
          <cell r="J8209"/>
          <cell r="K8209"/>
          <cell r="L8209"/>
          <cell r="M8209"/>
          <cell r="N8209"/>
          <cell r="O8209"/>
          <cell r="P8209"/>
          <cell r="Q8209"/>
          <cell r="R8209"/>
          <cell r="S8209"/>
          <cell r="T8209"/>
          <cell r="U8209"/>
          <cell r="V8209"/>
          <cell r="W8209"/>
          <cell r="X8209"/>
          <cell r="Y8209" t="str">
            <v xml:space="preserve"> </v>
          </cell>
        </row>
        <row r="8210">
          <cell r="C8210"/>
          <cell r="D8210"/>
          <cell r="E8210"/>
          <cell r="F8210"/>
          <cell r="G8210"/>
          <cell r="H8210"/>
          <cell r="I8210"/>
          <cell r="J8210"/>
          <cell r="K8210"/>
          <cell r="L8210"/>
          <cell r="M8210"/>
          <cell r="N8210"/>
          <cell r="O8210"/>
          <cell r="P8210"/>
          <cell r="Q8210"/>
          <cell r="R8210"/>
          <cell r="S8210"/>
          <cell r="T8210"/>
          <cell r="U8210"/>
          <cell r="V8210"/>
          <cell r="W8210"/>
          <cell r="X8210"/>
          <cell r="Y8210" t="str">
            <v xml:space="preserve"> </v>
          </cell>
        </row>
        <row r="8211">
          <cell r="C8211"/>
          <cell r="D8211"/>
          <cell r="E8211"/>
          <cell r="F8211"/>
          <cell r="G8211"/>
          <cell r="H8211"/>
          <cell r="I8211"/>
          <cell r="J8211"/>
          <cell r="K8211"/>
          <cell r="L8211"/>
          <cell r="M8211"/>
          <cell r="N8211"/>
          <cell r="O8211"/>
          <cell r="P8211"/>
          <cell r="Q8211"/>
          <cell r="R8211"/>
          <cell r="S8211"/>
          <cell r="T8211"/>
          <cell r="U8211"/>
          <cell r="V8211"/>
          <cell r="W8211"/>
          <cell r="X8211"/>
          <cell r="Y8211" t="str">
            <v xml:space="preserve"> </v>
          </cell>
        </row>
        <row r="8212">
          <cell r="C8212"/>
          <cell r="D8212"/>
          <cell r="E8212"/>
          <cell r="F8212"/>
          <cell r="G8212"/>
          <cell r="H8212"/>
          <cell r="I8212"/>
          <cell r="J8212"/>
          <cell r="K8212"/>
          <cell r="L8212"/>
          <cell r="M8212"/>
          <cell r="N8212"/>
          <cell r="O8212"/>
          <cell r="P8212"/>
          <cell r="Q8212"/>
          <cell r="R8212"/>
          <cell r="S8212"/>
          <cell r="T8212"/>
          <cell r="U8212"/>
          <cell r="V8212"/>
          <cell r="W8212"/>
          <cell r="X8212"/>
          <cell r="Y8212" t="str">
            <v xml:space="preserve"> </v>
          </cell>
        </row>
        <row r="8213">
          <cell r="C8213"/>
          <cell r="D8213"/>
          <cell r="E8213"/>
          <cell r="F8213"/>
          <cell r="G8213"/>
          <cell r="H8213"/>
          <cell r="I8213"/>
          <cell r="J8213"/>
          <cell r="K8213"/>
          <cell r="L8213"/>
          <cell r="M8213"/>
          <cell r="N8213"/>
          <cell r="O8213"/>
          <cell r="P8213"/>
          <cell r="Q8213"/>
          <cell r="R8213"/>
          <cell r="S8213"/>
          <cell r="T8213"/>
          <cell r="U8213"/>
          <cell r="V8213"/>
          <cell r="W8213"/>
          <cell r="X8213"/>
          <cell r="Y8213" t="str">
            <v xml:space="preserve"> </v>
          </cell>
        </row>
        <row r="8214">
          <cell r="C8214"/>
          <cell r="D8214"/>
          <cell r="E8214"/>
          <cell r="F8214"/>
          <cell r="G8214"/>
          <cell r="H8214"/>
          <cell r="I8214"/>
          <cell r="J8214"/>
          <cell r="K8214"/>
          <cell r="L8214"/>
          <cell r="M8214"/>
          <cell r="N8214"/>
          <cell r="O8214"/>
          <cell r="P8214"/>
          <cell r="Q8214"/>
          <cell r="R8214"/>
          <cell r="S8214"/>
          <cell r="T8214"/>
          <cell r="U8214"/>
          <cell r="V8214"/>
          <cell r="W8214"/>
          <cell r="X8214"/>
          <cell r="Y8214" t="str">
            <v xml:space="preserve"> </v>
          </cell>
        </row>
        <row r="8215">
          <cell r="C8215"/>
          <cell r="D8215"/>
          <cell r="E8215"/>
          <cell r="F8215"/>
          <cell r="G8215"/>
          <cell r="H8215"/>
          <cell r="I8215"/>
          <cell r="J8215"/>
          <cell r="K8215"/>
          <cell r="L8215"/>
          <cell r="M8215"/>
          <cell r="N8215"/>
          <cell r="O8215"/>
          <cell r="P8215"/>
          <cell r="Q8215"/>
          <cell r="R8215"/>
          <cell r="S8215"/>
          <cell r="T8215"/>
          <cell r="U8215"/>
          <cell r="V8215"/>
          <cell r="W8215"/>
          <cell r="X8215"/>
          <cell r="Y8215" t="str">
            <v xml:space="preserve"> </v>
          </cell>
        </row>
        <row r="8216">
          <cell r="C8216"/>
          <cell r="D8216"/>
          <cell r="E8216"/>
          <cell r="F8216"/>
          <cell r="G8216"/>
          <cell r="H8216"/>
          <cell r="I8216"/>
          <cell r="J8216"/>
          <cell r="K8216"/>
          <cell r="L8216"/>
          <cell r="M8216"/>
          <cell r="N8216"/>
          <cell r="O8216"/>
          <cell r="P8216"/>
          <cell r="Q8216"/>
          <cell r="R8216"/>
          <cell r="S8216"/>
          <cell r="T8216"/>
          <cell r="U8216"/>
          <cell r="V8216"/>
          <cell r="W8216"/>
          <cell r="X8216"/>
          <cell r="Y8216" t="str">
            <v xml:space="preserve"> </v>
          </cell>
        </row>
        <row r="8217">
          <cell r="C8217"/>
          <cell r="D8217"/>
          <cell r="E8217"/>
          <cell r="F8217"/>
          <cell r="G8217"/>
          <cell r="H8217"/>
          <cell r="I8217"/>
          <cell r="J8217"/>
          <cell r="K8217"/>
          <cell r="L8217"/>
          <cell r="M8217"/>
          <cell r="N8217"/>
          <cell r="O8217"/>
          <cell r="P8217"/>
          <cell r="Q8217"/>
          <cell r="R8217"/>
          <cell r="S8217"/>
          <cell r="T8217"/>
          <cell r="U8217"/>
          <cell r="V8217"/>
          <cell r="W8217"/>
          <cell r="X8217"/>
          <cell r="Y8217" t="str">
            <v xml:space="preserve"> </v>
          </cell>
        </row>
        <row r="8218">
          <cell r="C8218"/>
          <cell r="D8218"/>
          <cell r="E8218"/>
          <cell r="F8218"/>
          <cell r="G8218"/>
          <cell r="H8218"/>
          <cell r="I8218"/>
          <cell r="J8218"/>
          <cell r="K8218"/>
          <cell r="L8218"/>
          <cell r="M8218"/>
          <cell r="N8218"/>
          <cell r="O8218"/>
          <cell r="P8218"/>
          <cell r="Q8218"/>
          <cell r="R8218"/>
          <cell r="S8218"/>
          <cell r="T8218"/>
          <cell r="U8218"/>
          <cell r="V8218"/>
          <cell r="W8218"/>
          <cell r="X8218"/>
          <cell r="Y8218" t="str">
            <v xml:space="preserve"> </v>
          </cell>
        </row>
        <row r="8219">
          <cell r="C8219"/>
          <cell r="D8219"/>
          <cell r="E8219"/>
          <cell r="F8219"/>
          <cell r="G8219"/>
          <cell r="H8219"/>
          <cell r="I8219"/>
          <cell r="J8219"/>
          <cell r="K8219"/>
          <cell r="L8219"/>
          <cell r="M8219"/>
          <cell r="N8219"/>
          <cell r="O8219"/>
          <cell r="P8219"/>
          <cell r="Q8219"/>
          <cell r="R8219"/>
          <cell r="S8219"/>
          <cell r="T8219"/>
          <cell r="U8219"/>
          <cell r="V8219"/>
          <cell r="W8219"/>
          <cell r="X8219"/>
          <cell r="Y8219" t="str">
            <v xml:space="preserve"> </v>
          </cell>
        </row>
        <row r="8220">
          <cell r="C8220"/>
          <cell r="D8220"/>
          <cell r="E8220"/>
          <cell r="F8220"/>
          <cell r="G8220"/>
          <cell r="H8220"/>
          <cell r="I8220"/>
          <cell r="J8220"/>
          <cell r="K8220"/>
          <cell r="L8220"/>
          <cell r="M8220"/>
          <cell r="N8220"/>
          <cell r="O8220"/>
          <cell r="P8220"/>
          <cell r="Q8220"/>
          <cell r="R8220"/>
          <cell r="S8220"/>
          <cell r="T8220"/>
          <cell r="U8220"/>
          <cell r="V8220"/>
          <cell r="W8220"/>
          <cell r="X8220"/>
          <cell r="Y8220" t="str">
            <v xml:space="preserve"> </v>
          </cell>
        </row>
        <row r="8221">
          <cell r="C8221"/>
          <cell r="D8221"/>
          <cell r="E8221"/>
          <cell r="F8221"/>
          <cell r="G8221"/>
          <cell r="H8221"/>
          <cell r="I8221"/>
          <cell r="J8221"/>
          <cell r="K8221"/>
          <cell r="L8221"/>
          <cell r="M8221"/>
          <cell r="N8221"/>
          <cell r="O8221"/>
          <cell r="P8221"/>
          <cell r="Q8221"/>
          <cell r="R8221"/>
          <cell r="S8221"/>
          <cell r="T8221"/>
          <cell r="U8221"/>
          <cell r="V8221"/>
          <cell r="W8221"/>
          <cell r="X8221"/>
          <cell r="Y8221" t="str">
            <v xml:space="preserve"> </v>
          </cell>
        </row>
        <row r="8222">
          <cell r="C8222"/>
          <cell r="D8222"/>
          <cell r="E8222"/>
          <cell r="F8222"/>
          <cell r="G8222"/>
          <cell r="H8222"/>
          <cell r="I8222"/>
          <cell r="J8222"/>
          <cell r="K8222"/>
          <cell r="L8222"/>
          <cell r="M8222"/>
          <cell r="N8222"/>
          <cell r="O8222"/>
          <cell r="P8222"/>
          <cell r="Q8222"/>
          <cell r="R8222"/>
          <cell r="S8222"/>
          <cell r="T8222"/>
          <cell r="U8222"/>
          <cell r="V8222"/>
          <cell r="W8222"/>
          <cell r="X8222"/>
          <cell r="Y8222" t="str">
            <v xml:space="preserve"> </v>
          </cell>
        </row>
        <row r="8223">
          <cell r="C8223"/>
          <cell r="D8223"/>
          <cell r="E8223"/>
          <cell r="F8223"/>
          <cell r="G8223"/>
          <cell r="H8223"/>
          <cell r="I8223"/>
          <cell r="J8223"/>
          <cell r="K8223"/>
          <cell r="L8223"/>
          <cell r="M8223"/>
          <cell r="N8223"/>
          <cell r="O8223"/>
          <cell r="P8223"/>
          <cell r="Q8223"/>
          <cell r="R8223"/>
          <cell r="S8223"/>
          <cell r="T8223"/>
          <cell r="U8223"/>
          <cell r="V8223"/>
          <cell r="W8223"/>
          <cell r="X8223"/>
          <cell r="Y8223" t="str">
            <v xml:space="preserve"> </v>
          </cell>
        </row>
        <row r="8224">
          <cell r="C8224"/>
          <cell r="D8224"/>
          <cell r="E8224"/>
          <cell r="F8224"/>
          <cell r="G8224"/>
          <cell r="H8224"/>
          <cell r="I8224"/>
          <cell r="J8224"/>
          <cell r="K8224"/>
          <cell r="L8224"/>
          <cell r="M8224"/>
          <cell r="N8224"/>
          <cell r="O8224"/>
          <cell r="P8224"/>
          <cell r="Q8224"/>
          <cell r="R8224"/>
          <cell r="S8224"/>
          <cell r="T8224"/>
          <cell r="U8224"/>
          <cell r="V8224"/>
          <cell r="W8224"/>
          <cell r="X8224"/>
          <cell r="Y8224" t="str">
            <v xml:space="preserve"> </v>
          </cell>
        </row>
        <row r="8225">
          <cell r="C8225"/>
          <cell r="D8225"/>
          <cell r="E8225"/>
          <cell r="F8225"/>
          <cell r="G8225"/>
          <cell r="H8225"/>
          <cell r="I8225"/>
          <cell r="J8225"/>
          <cell r="K8225"/>
          <cell r="L8225"/>
          <cell r="M8225"/>
          <cell r="N8225"/>
          <cell r="O8225"/>
          <cell r="P8225"/>
          <cell r="Q8225"/>
          <cell r="R8225"/>
          <cell r="S8225"/>
          <cell r="T8225"/>
          <cell r="U8225"/>
          <cell r="V8225"/>
          <cell r="W8225"/>
          <cell r="X8225"/>
          <cell r="Y8225" t="str">
            <v xml:space="preserve"> </v>
          </cell>
        </row>
        <row r="8226">
          <cell r="C8226"/>
          <cell r="D8226"/>
          <cell r="E8226"/>
          <cell r="F8226"/>
          <cell r="G8226"/>
          <cell r="H8226"/>
          <cell r="I8226"/>
          <cell r="J8226"/>
          <cell r="K8226"/>
          <cell r="L8226"/>
          <cell r="M8226"/>
          <cell r="N8226"/>
          <cell r="O8226"/>
          <cell r="P8226"/>
          <cell r="Q8226"/>
          <cell r="R8226"/>
          <cell r="S8226"/>
          <cell r="T8226"/>
          <cell r="U8226"/>
          <cell r="V8226"/>
          <cell r="W8226"/>
          <cell r="X8226"/>
          <cell r="Y8226" t="str">
            <v xml:space="preserve"> </v>
          </cell>
        </row>
        <row r="8227">
          <cell r="C8227"/>
          <cell r="D8227"/>
          <cell r="E8227"/>
          <cell r="F8227"/>
          <cell r="G8227"/>
          <cell r="H8227"/>
          <cell r="I8227"/>
          <cell r="J8227"/>
          <cell r="K8227"/>
          <cell r="L8227"/>
          <cell r="M8227"/>
          <cell r="N8227"/>
          <cell r="O8227"/>
          <cell r="P8227"/>
          <cell r="Q8227"/>
          <cell r="R8227"/>
          <cell r="S8227"/>
          <cell r="T8227"/>
          <cell r="U8227"/>
          <cell r="V8227"/>
          <cell r="W8227"/>
          <cell r="X8227"/>
          <cell r="Y8227" t="str">
            <v xml:space="preserve"> </v>
          </cell>
        </row>
        <row r="8228">
          <cell r="C8228"/>
          <cell r="D8228"/>
          <cell r="E8228"/>
          <cell r="F8228"/>
          <cell r="G8228"/>
          <cell r="H8228"/>
          <cell r="I8228"/>
          <cell r="J8228"/>
          <cell r="K8228"/>
          <cell r="L8228"/>
          <cell r="M8228"/>
          <cell r="N8228"/>
          <cell r="O8228"/>
          <cell r="P8228"/>
          <cell r="Q8228"/>
          <cell r="R8228"/>
          <cell r="S8228"/>
          <cell r="T8228"/>
          <cell r="U8228"/>
          <cell r="V8228"/>
          <cell r="W8228"/>
          <cell r="X8228"/>
          <cell r="Y8228" t="str">
            <v xml:space="preserve"> </v>
          </cell>
        </row>
        <row r="8229">
          <cell r="C8229"/>
          <cell r="D8229"/>
          <cell r="E8229"/>
          <cell r="F8229"/>
          <cell r="G8229"/>
          <cell r="H8229"/>
          <cell r="I8229"/>
          <cell r="J8229"/>
          <cell r="K8229"/>
          <cell r="L8229"/>
          <cell r="M8229"/>
          <cell r="N8229"/>
          <cell r="O8229"/>
          <cell r="P8229"/>
          <cell r="Q8229"/>
          <cell r="R8229"/>
          <cell r="S8229"/>
          <cell r="T8229"/>
          <cell r="U8229"/>
          <cell r="V8229"/>
          <cell r="W8229"/>
          <cell r="X8229"/>
          <cell r="Y8229" t="str">
            <v xml:space="preserve"> </v>
          </cell>
        </row>
        <row r="8230">
          <cell r="C8230"/>
          <cell r="D8230"/>
          <cell r="E8230"/>
          <cell r="F8230"/>
          <cell r="G8230"/>
          <cell r="H8230"/>
          <cell r="I8230"/>
          <cell r="J8230"/>
          <cell r="K8230"/>
          <cell r="L8230"/>
          <cell r="M8230"/>
          <cell r="N8230"/>
          <cell r="O8230"/>
          <cell r="P8230"/>
          <cell r="Q8230"/>
          <cell r="R8230"/>
          <cell r="S8230"/>
          <cell r="T8230"/>
          <cell r="U8230"/>
          <cell r="V8230"/>
          <cell r="W8230"/>
          <cell r="X8230"/>
          <cell r="Y8230" t="str">
            <v xml:space="preserve"> </v>
          </cell>
        </row>
        <row r="8231">
          <cell r="C8231"/>
          <cell r="D8231"/>
          <cell r="E8231"/>
          <cell r="F8231"/>
          <cell r="G8231"/>
          <cell r="H8231"/>
          <cell r="I8231"/>
          <cell r="J8231"/>
          <cell r="K8231"/>
          <cell r="L8231"/>
          <cell r="M8231"/>
          <cell r="N8231"/>
          <cell r="O8231"/>
          <cell r="P8231"/>
          <cell r="Q8231"/>
          <cell r="R8231"/>
          <cell r="S8231"/>
          <cell r="T8231"/>
          <cell r="U8231"/>
          <cell r="V8231"/>
          <cell r="W8231"/>
          <cell r="X8231"/>
          <cell r="Y8231" t="str">
            <v xml:space="preserve"> </v>
          </cell>
        </row>
        <row r="8232">
          <cell r="C8232"/>
          <cell r="D8232"/>
          <cell r="E8232"/>
          <cell r="F8232"/>
          <cell r="G8232"/>
          <cell r="H8232"/>
          <cell r="I8232"/>
          <cell r="J8232"/>
          <cell r="K8232"/>
          <cell r="L8232"/>
          <cell r="M8232"/>
          <cell r="N8232"/>
          <cell r="O8232"/>
          <cell r="P8232"/>
          <cell r="Q8232"/>
          <cell r="R8232"/>
          <cell r="S8232"/>
          <cell r="T8232"/>
          <cell r="U8232"/>
          <cell r="V8232"/>
          <cell r="W8232"/>
          <cell r="X8232"/>
          <cell r="Y8232" t="str">
            <v xml:space="preserve"> </v>
          </cell>
        </row>
        <row r="8233">
          <cell r="C8233"/>
          <cell r="D8233"/>
          <cell r="E8233"/>
          <cell r="F8233"/>
          <cell r="G8233"/>
          <cell r="H8233"/>
          <cell r="I8233"/>
          <cell r="J8233"/>
          <cell r="K8233"/>
          <cell r="L8233"/>
          <cell r="M8233"/>
          <cell r="N8233"/>
          <cell r="O8233"/>
          <cell r="P8233"/>
          <cell r="Q8233"/>
          <cell r="R8233"/>
          <cell r="S8233"/>
          <cell r="T8233"/>
          <cell r="U8233"/>
          <cell r="V8233"/>
          <cell r="W8233"/>
          <cell r="X8233"/>
          <cell r="Y8233" t="str">
            <v xml:space="preserve"> </v>
          </cell>
        </row>
        <row r="8234">
          <cell r="C8234"/>
          <cell r="D8234"/>
          <cell r="E8234"/>
          <cell r="F8234"/>
          <cell r="G8234"/>
          <cell r="H8234"/>
          <cell r="I8234"/>
          <cell r="J8234"/>
          <cell r="K8234"/>
          <cell r="L8234"/>
          <cell r="M8234"/>
          <cell r="N8234"/>
          <cell r="O8234"/>
          <cell r="P8234"/>
          <cell r="Q8234"/>
          <cell r="R8234"/>
          <cell r="S8234"/>
          <cell r="T8234"/>
          <cell r="U8234"/>
          <cell r="V8234"/>
          <cell r="W8234"/>
          <cell r="X8234"/>
          <cell r="Y8234" t="str">
            <v xml:space="preserve"> </v>
          </cell>
        </row>
        <row r="8235">
          <cell r="C8235"/>
          <cell r="D8235"/>
          <cell r="E8235"/>
          <cell r="F8235"/>
          <cell r="G8235"/>
          <cell r="H8235"/>
          <cell r="I8235"/>
          <cell r="J8235"/>
          <cell r="K8235"/>
          <cell r="L8235"/>
          <cell r="M8235"/>
          <cell r="N8235"/>
          <cell r="O8235"/>
          <cell r="P8235"/>
          <cell r="Q8235"/>
          <cell r="R8235"/>
          <cell r="S8235"/>
          <cell r="T8235"/>
          <cell r="U8235"/>
          <cell r="V8235"/>
          <cell r="W8235"/>
          <cell r="X8235"/>
          <cell r="Y8235" t="str">
            <v xml:space="preserve"> </v>
          </cell>
        </row>
        <row r="8236">
          <cell r="C8236"/>
          <cell r="D8236"/>
          <cell r="E8236"/>
          <cell r="F8236"/>
          <cell r="G8236"/>
          <cell r="H8236"/>
          <cell r="I8236"/>
          <cell r="J8236"/>
          <cell r="K8236"/>
          <cell r="L8236"/>
          <cell r="M8236"/>
          <cell r="N8236"/>
          <cell r="O8236"/>
          <cell r="P8236"/>
          <cell r="Q8236"/>
          <cell r="R8236"/>
          <cell r="S8236"/>
          <cell r="T8236"/>
          <cell r="U8236"/>
          <cell r="V8236"/>
          <cell r="W8236"/>
          <cell r="X8236"/>
          <cell r="Y8236" t="str">
            <v xml:space="preserve"> </v>
          </cell>
        </row>
        <row r="8237">
          <cell r="C8237"/>
          <cell r="D8237"/>
          <cell r="E8237"/>
          <cell r="F8237"/>
          <cell r="G8237"/>
          <cell r="H8237"/>
          <cell r="I8237"/>
          <cell r="J8237"/>
          <cell r="K8237"/>
          <cell r="L8237"/>
          <cell r="M8237"/>
          <cell r="N8237"/>
          <cell r="O8237"/>
          <cell r="P8237"/>
          <cell r="Q8237"/>
          <cell r="R8237"/>
          <cell r="S8237"/>
          <cell r="T8237"/>
          <cell r="U8237"/>
          <cell r="V8237"/>
          <cell r="W8237"/>
          <cell r="X8237"/>
          <cell r="Y8237" t="str">
            <v xml:space="preserve"> </v>
          </cell>
        </row>
        <row r="8238">
          <cell r="C8238"/>
          <cell r="D8238"/>
          <cell r="E8238"/>
          <cell r="F8238"/>
          <cell r="G8238"/>
          <cell r="H8238"/>
          <cell r="I8238"/>
          <cell r="J8238"/>
          <cell r="K8238"/>
          <cell r="L8238"/>
          <cell r="M8238"/>
          <cell r="N8238"/>
          <cell r="O8238"/>
          <cell r="P8238"/>
          <cell r="Q8238"/>
          <cell r="R8238"/>
          <cell r="S8238"/>
          <cell r="T8238"/>
          <cell r="U8238"/>
          <cell r="V8238"/>
          <cell r="W8238"/>
          <cell r="X8238"/>
          <cell r="Y8238" t="str">
            <v xml:space="preserve"> </v>
          </cell>
        </row>
        <row r="8239">
          <cell r="C8239"/>
          <cell r="D8239"/>
          <cell r="E8239"/>
          <cell r="F8239"/>
          <cell r="G8239"/>
          <cell r="H8239"/>
          <cell r="I8239"/>
          <cell r="J8239"/>
          <cell r="K8239"/>
          <cell r="L8239"/>
          <cell r="M8239"/>
          <cell r="N8239"/>
          <cell r="O8239"/>
          <cell r="P8239"/>
          <cell r="Q8239"/>
          <cell r="R8239"/>
          <cell r="S8239"/>
          <cell r="T8239"/>
          <cell r="U8239"/>
          <cell r="V8239"/>
          <cell r="W8239"/>
          <cell r="X8239"/>
          <cell r="Y8239" t="str">
            <v xml:space="preserve"> </v>
          </cell>
        </row>
        <row r="8240">
          <cell r="C8240"/>
          <cell r="D8240"/>
          <cell r="E8240"/>
          <cell r="F8240"/>
          <cell r="G8240"/>
          <cell r="H8240"/>
          <cell r="I8240"/>
          <cell r="J8240"/>
          <cell r="K8240"/>
          <cell r="L8240"/>
          <cell r="M8240"/>
          <cell r="N8240"/>
          <cell r="O8240"/>
          <cell r="P8240"/>
          <cell r="Q8240"/>
          <cell r="R8240"/>
          <cell r="S8240"/>
          <cell r="T8240"/>
          <cell r="U8240"/>
          <cell r="V8240"/>
          <cell r="W8240"/>
          <cell r="X8240"/>
          <cell r="Y8240" t="str">
            <v xml:space="preserve"> </v>
          </cell>
        </row>
        <row r="8241">
          <cell r="C8241"/>
          <cell r="D8241"/>
          <cell r="E8241"/>
          <cell r="F8241"/>
          <cell r="G8241"/>
          <cell r="H8241"/>
          <cell r="I8241"/>
          <cell r="J8241"/>
          <cell r="K8241"/>
          <cell r="L8241"/>
          <cell r="M8241"/>
          <cell r="N8241"/>
          <cell r="O8241"/>
          <cell r="P8241"/>
          <cell r="Q8241"/>
          <cell r="R8241"/>
          <cell r="S8241"/>
          <cell r="T8241"/>
          <cell r="U8241"/>
          <cell r="V8241"/>
          <cell r="W8241"/>
          <cell r="X8241"/>
          <cell r="Y8241" t="str">
            <v xml:space="preserve"> </v>
          </cell>
        </row>
        <row r="8242">
          <cell r="C8242"/>
          <cell r="D8242"/>
          <cell r="E8242"/>
          <cell r="F8242"/>
          <cell r="G8242"/>
          <cell r="H8242"/>
          <cell r="I8242"/>
          <cell r="J8242"/>
          <cell r="K8242"/>
          <cell r="L8242"/>
          <cell r="M8242"/>
          <cell r="N8242"/>
          <cell r="O8242"/>
          <cell r="P8242"/>
          <cell r="Q8242"/>
          <cell r="R8242"/>
          <cell r="S8242"/>
          <cell r="T8242"/>
          <cell r="U8242"/>
          <cell r="V8242"/>
          <cell r="W8242"/>
          <cell r="X8242"/>
          <cell r="Y8242" t="str">
            <v xml:space="preserve"> </v>
          </cell>
        </row>
        <row r="8243">
          <cell r="C8243"/>
          <cell r="D8243"/>
          <cell r="E8243"/>
          <cell r="F8243"/>
          <cell r="G8243"/>
          <cell r="H8243"/>
          <cell r="I8243"/>
          <cell r="J8243"/>
          <cell r="K8243"/>
          <cell r="L8243"/>
          <cell r="M8243"/>
          <cell r="N8243"/>
          <cell r="O8243"/>
          <cell r="P8243"/>
          <cell r="Q8243"/>
          <cell r="R8243"/>
          <cell r="S8243"/>
          <cell r="T8243"/>
          <cell r="U8243"/>
          <cell r="V8243"/>
          <cell r="W8243"/>
          <cell r="X8243"/>
          <cell r="Y8243" t="str">
            <v xml:space="preserve"> </v>
          </cell>
        </row>
        <row r="8244">
          <cell r="C8244"/>
          <cell r="D8244"/>
          <cell r="E8244"/>
          <cell r="F8244"/>
          <cell r="G8244"/>
          <cell r="H8244"/>
          <cell r="I8244"/>
          <cell r="J8244"/>
          <cell r="K8244"/>
          <cell r="L8244"/>
          <cell r="M8244"/>
          <cell r="N8244"/>
          <cell r="O8244"/>
          <cell r="P8244"/>
          <cell r="Q8244"/>
          <cell r="R8244"/>
          <cell r="S8244"/>
          <cell r="T8244"/>
          <cell r="U8244"/>
          <cell r="V8244"/>
          <cell r="W8244"/>
          <cell r="X8244"/>
          <cell r="Y8244" t="str">
            <v xml:space="preserve"> </v>
          </cell>
        </row>
        <row r="8245">
          <cell r="C8245"/>
          <cell r="D8245"/>
          <cell r="E8245"/>
          <cell r="F8245"/>
          <cell r="G8245"/>
          <cell r="H8245"/>
          <cell r="I8245"/>
          <cell r="J8245"/>
          <cell r="K8245"/>
          <cell r="L8245"/>
          <cell r="M8245"/>
          <cell r="N8245"/>
          <cell r="O8245"/>
          <cell r="P8245"/>
          <cell r="Q8245"/>
          <cell r="R8245"/>
          <cell r="S8245"/>
          <cell r="T8245"/>
          <cell r="U8245"/>
          <cell r="V8245"/>
          <cell r="W8245"/>
          <cell r="X8245"/>
          <cell r="Y8245" t="str">
            <v xml:space="preserve"> </v>
          </cell>
        </row>
        <row r="8246">
          <cell r="C8246"/>
          <cell r="D8246"/>
          <cell r="E8246"/>
          <cell r="F8246"/>
          <cell r="G8246"/>
          <cell r="H8246"/>
          <cell r="I8246"/>
          <cell r="J8246"/>
          <cell r="K8246"/>
          <cell r="L8246"/>
          <cell r="M8246"/>
          <cell r="N8246"/>
          <cell r="O8246"/>
          <cell r="P8246"/>
          <cell r="Q8246"/>
          <cell r="R8246"/>
          <cell r="S8246"/>
          <cell r="T8246"/>
          <cell r="U8246"/>
          <cell r="V8246"/>
          <cell r="W8246"/>
          <cell r="X8246"/>
          <cell r="Y8246" t="str">
            <v xml:space="preserve"> </v>
          </cell>
        </row>
        <row r="8247">
          <cell r="C8247"/>
          <cell r="D8247"/>
          <cell r="E8247"/>
          <cell r="F8247"/>
          <cell r="G8247"/>
          <cell r="H8247"/>
          <cell r="I8247"/>
          <cell r="J8247"/>
          <cell r="K8247"/>
          <cell r="L8247"/>
          <cell r="M8247"/>
          <cell r="N8247"/>
          <cell r="O8247"/>
          <cell r="P8247"/>
          <cell r="Q8247"/>
          <cell r="R8247"/>
          <cell r="S8247"/>
          <cell r="T8247"/>
          <cell r="U8247"/>
          <cell r="V8247"/>
          <cell r="W8247"/>
          <cell r="X8247"/>
          <cell r="Y8247" t="str">
            <v xml:space="preserve"> </v>
          </cell>
        </row>
        <row r="8248">
          <cell r="C8248"/>
          <cell r="D8248"/>
          <cell r="E8248"/>
          <cell r="F8248"/>
          <cell r="G8248"/>
          <cell r="H8248"/>
          <cell r="I8248"/>
          <cell r="J8248"/>
          <cell r="K8248"/>
          <cell r="L8248"/>
          <cell r="M8248"/>
          <cell r="N8248"/>
          <cell r="O8248"/>
          <cell r="P8248"/>
          <cell r="Q8248"/>
          <cell r="R8248"/>
          <cell r="S8248"/>
          <cell r="T8248"/>
          <cell r="U8248"/>
          <cell r="V8248"/>
          <cell r="W8248"/>
          <cell r="X8248"/>
          <cell r="Y8248" t="str">
            <v xml:space="preserve"> </v>
          </cell>
        </row>
        <row r="8249">
          <cell r="C8249"/>
          <cell r="D8249"/>
          <cell r="E8249"/>
          <cell r="F8249"/>
          <cell r="G8249"/>
          <cell r="H8249"/>
          <cell r="I8249"/>
          <cell r="J8249"/>
          <cell r="K8249"/>
          <cell r="L8249"/>
          <cell r="M8249"/>
          <cell r="N8249"/>
          <cell r="O8249"/>
          <cell r="P8249"/>
          <cell r="Q8249"/>
          <cell r="R8249"/>
          <cell r="S8249"/>
          <cell r="T8249"/>
          <cell r="U8249"/>
          <cell r="V8249"/>
          <cell r="W8249"/>
          <cell r="X8249"/>
          <cell r="Y8249" t="str">
            <v xml:space="preserve"> </v>
          </cell>
        </row>
        <row r="8250">
          <cell r="C8250"/>
          <cell r="D8250"/>
          <cell r="E8250"/>
          <cell r="F8250"/>
          <cell r="G8250"/>
          <cell r="H8250"/>
          <cell r="I8250"/>
          <cell r="J8250"/>
          <cell r="K8250"/>
          <cell r="L8250"/>
          <cell r="M8250"/>
          <cell r="N8250"/>
          <cell r="O8250"/>
          <cell r="P8250"/>
          <cell r="Q8250"/>
          <cell r="R8250"/>
          <cell r="S8250"/>
          <cell r="T8250"/>
          <cell r="U8250"/>
          <cell r="V8250"/>
          <cell r="W8250"/>
          <cell r="X8250"/>
          <cell r="Y8250" t="str">
            <v xml:space="preserve"> </v>
          </cell>
        </row>
        <row r="8251">
          <cell r="C8251"/>
          <cell r="D8251"/>
          <cell r="E8251"/>
          <cell r="F8251"/>
          <cell r="G8251"/>
          <cell r="H8251"/>
          <cell r="I8251"/>
          <cell r="J8251"/>
          <cell r="K8251"/>
          <cell r="L8251"/>
          <cell r="M8251"/>
          <cell r="N8251"/>
          <cell r="O8251"/>
          <cell r="P8251"/>
          <cell r="Q8251"/>
          <cell r="R8251"/>
          <cell r="S8251"/>
          <cell r="T8251"/>
          <cell r="U8251"/>
          <cell r="V8251"/>
          <cell r="W8251"/>
          <cell r="X8251"/>
          <cell r="Y8251" t="str">
            <v xml:space="preserve"> </v>
          </cell>
        </row>
        <row r="8252">
          <cell r="C8252"/>
          <cell r="D8252"/>
          <cell r="E8252"/>
          <cell r="F8252"/>
          <cell r="G8252"/>
          <cell r="H8252"/>
          <cell r="I8252"/>
          <cell r="J8252"/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  <cell r="U8252"/>
          <cell r="V8252"/>
          <cell r="W8252"/>
          <cell r="X8252"/>
          <cell r="Y8252" t="str">
            <v xml:space="preserve"> </v>
          </cell>
        </row>
        <row r="8253">
          <cell r="C8253"/>
          <cell r="D8253"/>
          <cell r="E8253"/>
          <cell r="F8253"/>
          <cell r="G8253"/>
          <cell r="H8253"/>
          <cell r="I8253"/>
          <cell r="J8253"/>
          <cell r="K8253"/>
          <cell r="L8253"/>
          <cell r="M8253"/>
          <cell r="N8253"/>
          <cell r="O8253"/>
          <cell r="P8253"/>
          <cell r="Q8253"/>
          <cell r="R8253"/>
          <cell r="S8253"/>
          <cell r="T8253"/>
          <cell r="U8253"/>
          <cell r="V8253"/>
          <cell r="W8253"/>
          <cell r="X8253"/>
          <cell r="Y8253" t="str">
            <v xml:space="preserve"> </v>
          </cell>
        </row>
        <row r="8254">
          <cell r="C8254"/>
          <cell r="D8254"/>
          <cell r="E8254"/>
          <cell r="F8254"/>
          <cell r="G8254"/>
          <cell r="H8254"/>
          <cell r="I8254"/>
          <cell r="J8254"/>
          <cell r="K8254"/>
          <cell r="L8254"/>
          <cell r="M8254"/>
          <cell r="N8254"/>
          <cell r="O8254"/>
          <cell r="P8254"/>
          <cell r="Q8254"/>
          <cell r="R8254"/>
          <cell r="S8254"/>
          <cell r="T8254"/>
          <cell r="U8254"/>
          <cell r="V8254"/>
          <cell r="W8254"/>
          <cell r="X8254"/>
          <cell r="Y8254" t="str">
            <v xml:space="preserve"> </v>
          </cell>
        </row>
        <row r="8255">
          <cell r="C8255"/>
          <cell r="D8255"/>
          <cell r="E8255"/>
          <cell r="F8255"/>
          <cell r="G8255"/>
          <cell r="H8255"/>
          <cell r="I8255"/>
          <cell r="J8255"/>
          <cell r="K8255"/>
          <cell r="L8255"/>
          <cell r="M8255"/>
          <cell r="N8255"/>
          <cell r="O8255"/>
          <cell r="P8255"/>
          <cell r="Q8255"/>
          <cell r="R8255"/>
          <cell r="S8255"/>
          <cell r="T8255"/>
          <cell r="U8255"/>
          <cell r="V8255"/>
          <cell r="W8255"/>
          <cell r="X8255"/>
          <cell r="Y8255" t="str">
            <v xml:space="preserve"> </v>
          </cell>
        </row>
        <row r="8256">
          <cell r="C8256"/>
          <cell r="D8256"/>
          <cell r="E8256"/>
          <cell r="F8256"/>
          <cell r="G8256"/>
          <cell r="H8256"/>
          <cell r="I8256"/>
          <cell r="J8256"/>
          <cell r="K8256"/>
          <cell r="L8256"/>
          <cell r="M8256"/>
          <cell r="N8256"/>
          <cell r="O8256"/>
          <cell r="P8256"/>
          <cell r="Q8256"/>
          <cell r="R8256"/>
          <cell r="S8256"/>
          <cell r="T8256"/>
          <cell r="U8256"/>
          <cell r="V8256"/>
          <cell r="W8256"/>
          <cell r="X8256"/>
          <cell r="Y8256" t="str">
            <v xml:space="preserve"> </v>
          </cell>
        </row>
        <row r="8257">
          <cell r="C8257"/>
          <cell r="D8257"/>
          <cell r="E8257"/>
          <cell r="F8257"/>
          <cell r="G8257"/>
          <cell r="H8257"/>
          <cell r="I8257"/>
          <cell r="J8257"/>
          <cell r="K8257"/>
          <cell r="L8257"/>
          <cell r="M8257"/>
          <cell r="N8257"/>
          <cell r="O8257"/>
          <cell r="P8257"/>
          <cell r="Q8257"/>
          <cell r="R8257"/>
          <cell r="S8257"/>
          <cell r="T8257"/>
          <cell r="U8257"/>
          <cell r="V8257"/>
          <cell r="W8257"/>
          <cell r="X8257"/>
          <cell r="Y8257" t="str">
            <v xml:space="preserve"> </v>
          </cell>
        </row>
        <row r="8258">
          <cell r="C8258"/>
          <cell r="D8258"/>
          <cell r="E8258"/>
          <cell r="F8258"/>
          <cell r="G8258"/>
          <cell r="H8258"/>
          <cell r="I8258"/>
          <cell r="J8258"/>
          <cell r="K8258"/>
          <cell r="L8258"/>
          <cell r="M8258"/>
          <cell r="N8258"/>
          <cell r="O8258"/>
          <cell r="P8258"/>
          <cell r="Q8258"/>
          <cell r="R8258"/>
          <cell r="S8258"/>
          <cell r="T8258"/>
          <cell r="U8258"/>
          <cell r="V8258"/>
          <cell r="W8258"/>
          <cell r="X8258"/>
          <cell r="Y8258" t="str">
            <v xml:space="preserve"> </v>
          </cell>
        </row>
        <row r="8259">
          <cell r="C8259"/>
          <cell r="D8259"/>
          <cell r="E8259"/>
          <cell r="F8259"/>
          <cell r="G8259"/>
          <cell r="H8259"/>
          <cell r="I8259"/>
          <cell r="J8259"/>
          <cell r="K8259"/>
          <cell r="L8259"/>
          <cell r="M8259"/>
          <cell r="N8259"/>
          <cell r="O8259"/>
          <cell r="P8259"/>
          <cell r="Q8259"/>
          <cell r="R8259"/>
          <cell r="S8259"/>
          <cell r="T8259"/>
          <cell r="U8259"/>
          <cell r="V8259"/>
          <cell r="W8259"/>
          <cell r="X8259"/>
          <cell r="Y8259" t="str">
            <v xml:space="preserve"> </v>
          </cell>
        </row>
        <row r="8260">
          <cell r="C8260"/>
          <cell r="D8260"/>
          <cell r="E8260"/>
          <cell r="F8260"/>
          <cell r="G8260"/>
          <cell r="H8260"/>
          <cell r="I8260"/>
          <cell r="J8260"/>
          <cell r="K8260"/>
          <cell r="L8260"/>
          <cell r="M8260"/>
          <cell r="N8260"/>
          <cell r="O8260"/>
          <cell r="P8260"/>
          <cell r="Q8260"/>
          <cell r="R8260"/>
          <cell r="S8260"/>
          <cell r="T8260"/>
          <cell r="U8260"/>
          <cell r="V8260"/>
          <cell r="W8260"/>
          <cell r="X8260"/>
          <cell r="Y8260" t="str">
            <v xml:space="preserve"> </v>
          </cell>
        </row>
        <row r="8261">
          <cell r="C8261"/>
          <cell r="D8261"/>
          <cell r="E8261"/>
          <cell r="F8261"/>
          <cell r="G8261"/>
          <cell r="H8261"/>
          <cell r="I8261"/>
          <cell r="J8261"/>
          <cell r="K8261"/>
          <cell r="L8261"/>
          <cell r="M8261"/>
          <cell r="N8261"/>
          <cell r="O8261"/>
          <cell r="P8261"/>
          <cell r="Q8261"/>
          <cell r="R8261"/>
          <cell r="S8261"/>
          <cell r="T8261"/>
          <cell r="U8261"/>
          <cell r="V8261"/>
          <cell r="W8261"/>
          <cell r="X8261"/>
          <cell r="Y8261" t="str">
            <v xml:space="preserve"> </v>
          </cell>
        </row>
        <row r="8262">
          <cell r="C8262"/>
          <cell r="D8262"/>
          <cell r="E8262"/>
          <cell r="F8262"/>
          <cell r="G8262"/>
          <cell r="H8262"/>
          <cell r="I8262"/>
          <cell r="J8262"/>
          <cell r="K8262"/>
          <cell r="L8262"/>
          <cell r="M8262"/>
          <cell r="N8262"/>
          <cell r="O8262"/>
          <cell r="P8262"/>
          <cell r="Q8262"/>
          <cell r="R8262"/>
          <cell r="S8262"/>
          <cell r="T8262"/>
          <cell r="U8262"/>
          <cell r="V8262"/>
          <cell r="W8262"/>
          <cell r="X8262"/>
          <cell r="Y8262" t="str">
            <v xml:space="preserve"> </v>
          </cell>
        </row>
        <row r="8263">
          <cell r="C8263"/>
          <cell r="D8263"/>
          <cell r="E8263"/>
          <cell r="F8263"/>
          <cell r="G8263"/>
          <cell r="H8263"/>
          <cell r="I8263"/>
          <cell r="J8263"/>
          <cell r="K8263"/>
          <cell r="L8263"/>
          <cell r="M8263"/>
          <cell r="N8263"/>
          <cell r="O8263"/>
          <cell r="P8263"/>
          <cell r="Q8263"/>
          <cell r="R8263"/>
          <cell r="S8263"/>
          <cell r="T8263"/>
          <cell r="U8263"/>
          <cell r="V8263"/>
          <cell r="W8263"/>
          <cell r="X8263"/>
          <cell r="Y8263" t="str">
            <v xml:space="preserve"> </v>
          </cell>
        </row>
        <row r="8264">
          <cell r="C8264"/>
          <cell r="D8264"/>
          <cell r="E8264"/>
          <cell r="F8264"/>
          <cell r="G8264"/>
          <cell r="H8264"/>
          <cell r="I8264"/>
          <cell r="J8264"/>
          <cell r="K8264"/>
          <cell r="L8264"/>
          <cell r="M8264"/>
          <cell r="N8264"/>
          <cell r="O8264"/>
          <cell r="P8264"/>
          <cell r="Q8264"/>
          <cell r="R8264"/>
          <cell r="S8264"/>
          <cell r="T8264"/>
          <cell r="U8264"/>
          <cell r="V8264"/>
          <cell r="W8264"/>
          <cell r="X8264"/>
          <cell r="Y8264" t="str">
            <v xml:space="preserve"> </v>
          </cell>
        </row>
        <row r="8265">
          <cell r="C8265"/>
          <cell r="D8265"/>
          <cell r="E8265"/>
          <cell r="F8265"/>
          <cell r="G8265"/>
          <cell r="H8265"/>
          <cell r="I8265"/>
          <cell r="J8265"/>
          <cell r="K8265"/>
          <cell r="L8265"/>
          <cell r="M8265"/>
          <cell r="N8265"/>
          <cell r="O8265"/>
          <cell r="P8265"/>
          <cell r="Q8265"/>
          <cell r="R8265"/>
          <cell r="S8265"/>
          <cell r="T8265"/>
          <cell r="U8265"/>
          <cell r="V8265"/>
          <cell r="W8265"/>
          <cell r="X8265"/>
          <cell r="Y8265" t="str">
            <v xml:space="preserve"> </v>
          </cell>
        </row>
        <row r="8266">
          <cell r="C8266"/>
          <cell r="D8266"/>
          <cell r="E8266"/>
          <cell r="F8266"/>
          <cell r="G8266"/>
          <cell r="H8266"/>
          <cell r="I8266"/>
          <cell r="J8266"/>
          <cell r="K8266"/>
          <cell r="L8266"/>
          <cell r="M8266"/>
          <cell r="N8266"/>
          <cell r="O8266"/>
          <cell r="P8266"/>
          <cell r="Q8266"/>
          <cell r="R8266"/>
          <cell r="S8266"/>
          <cell r="T8266"/>
          <cell r="U8266"/>
          <cell r="V8266"/>
          <cell r="W8266"/>
          <cell r="X8266"/>
          <cell r="Y8266" t="str">
            <v xml:space="preserve"> </v>
          </cell>
        </row>
        <row r="8267">
          <cell r="C8267"/>
          <cell r="D8267"/>
          <cell r="E8267"/>
          <cell r="F8267"/>
          <cell r="G8267"/>
          <cell r="H8267"/>
          <cell r="I8267"/>
          <cell r="J8267"/>
          <cell r="K8267"/>
          <cell r="L8267"/>
          <cell r="M8267"/>
          <cell r="N8267"/>
          <cell r="O8267"/>
          <cell r="P8267"/>
          <cell r="Q8267"/>
          <cell r="R8267"/>
          <cell r="S8267"/>
          <cell r="T8267"/>
          <cell r="U8267"/>
          <cell r="V8267"/>
          <cell r="W8267"/>
          <cell r="X8267"/>
          <cell r="Y8267" t="str">
            <v xml:space="preserve"> </v>
          </cell>
        </row>
        <row r="8268">
          <cell r="C8268"/>
          <cell r="D8268"/>
          <cell r="E8268"/>
          <cell r="F8268"/>
          <cell r="G8268"/>
          <cell r="H8268"/>
          <cell r="I8268"/>
          <cell r="J8268"/>
          <cell r="K8268"/>
          <cell r="L8268"/>
          <cell r="M8268"/>
          <cell r="N8268"/>
          <cell r="O8268"/>
          <cell r="P8268"/>
          <cell r="Q8268"/>
          <cell r="R8268"/>
          <cell r="S8268"/>
          <cell r="T8268"/>
          <cell r="U8268"/>
          <cell r="V8268"/>
          <cell r="W8268"/>
          <cell r="X8268"/>
          <cell r="Y8268" t="str">
            <v xml:space="preserve"> </v>
          </cell>
        </row>
        <row r="8269">
          <cell r="C8269"/>
          <cell r="D8269"/>
          <cell r="E8269"/>
          <cell r="F8269"/>
          <cell r="G8269"/>
          <cell r="H8269"/>
          <cell r="I8269"/>
          <cell r="J8269"/>
          <cell r="K8269"/>
          <cell r="L8269"/>
          <cell r="M8269"/>
          <cell r="N8269"/>
          <cell r="O8269"/>
          <cell r="P8269"/>
          <cell r="Q8269"/>
          <cell r="R8269"/>
          <cell r="S8269"/>
          <cell r="T8269"/>
          <cell r="U8269"/>
          <cell r="V8269"/>
          <cell r="W8269"/>
          <cell r="X8269"/>
          <cell r="Y8269" t="str">
            <v xml:space="preserve"> </v>
          </cell>
        </row>
        <row r="8270">
          <cell r="C8270"/>
          <cell r="D8270"/>
          <cell r="E8270"/>
          <cell r="F8270"/>
          <cell r="G8270"/>
          <cell r="H8270"/>
          <cell r="I8270"/>
          <cell r="J8270"/>
          <cell r="K8270"/>
          <cell r="L8270"/>
          <cell r="M8270"/>
          <cell r="N8270"/>
          <cell r="O8270"/>
          <cell r="P8270"/>
          <cell r="Q8270"/>
          <cell r="R8270"/>
          <cell r="S8270"/>
          <cell r="T8270"/>
          <cell r="U8270"/>
          <cell r="V8270"/>
          <cell r="W8270"/>
          <cell r="X8270"/>
          <cell r="Y8270" t="str">
            <v xml:space="preserve"> </v>
          </cell>
        </row>
        <row r="8271">
          <cell r="C8271"/>
          <cell r="D8271"/>
          <cell r="E8271"/>
          <cell r="F8271"/>
          <cell r="G8271"/>
          <cell r="H8271"/>
          <cell r="I8271"/>
          <cell r="J8271"/>
          <cell r="K8271"/>
          <cell r="L8271"/>
          <cell r="M8271"/>
          <cell r="N8271"/>
          <cell r="O8271"/>
          <cell r="P8271"/>
          <cell r="Q8271"/>
          <cell r="R8271"/>
          <cell r="S8271"/>
          <cell r="T8271"/>
          <cell r="U8271"/>
          <cell r="V8271"/>
          <cell r="W8271"/>
          <cell r="X8271"/>
          <cell r="Y8271" t="str">
            <v xml:space="preserve"> </v>
          </cell>
        </row>
        <row r="8272">
          <cell r="C8272"/>
          <cell r="D8272"/>
          <cell r="E8272"/>
          <cell r="F8272"/>
          <cell r="G8272"/>
          <cell r="H8272"/>
          <cell r="I8272"/>
          <cell r="J8272"/>
          <cell r="K8272"/>
          <cell r="L8272"/>
          <cell r="M8272"/>
          <cell r="N8272"/>
          <cell r="O8272"/>
          <cell r="P8272"/>
          <cell r="Q8272"/>
          <cell r="R8272"/>
          <cell r="S8272"/>
          <cell r="T8272"/>
          <cell r="U8272"/>
          <cell r="V8272"/>
          <cell r="W8272"/>
          <cell r="X8272"/>
          <cell r="Y8272" t="str">
            <v xml:space="preserve"> </v>
          </cell>
        </row>
        <row r="8273">
          <cell r="C8273"/>
          <cell r="D8273"/>
          <cell r="E8273"/>
          <cell r="F8273"/>
          <cell r="G8273"/>
          <cell r="H8273"/>
          <cell r="I8273"/>
          <cell r="J8273"/>
          <cell r="K8273"/>
          <cell r="L8273"/>
          <cell r="M8273"/>
          <cell r="N8273"/>
          <cell r="O8273"/>
          <cell r="P8273"/>
          <cell r="Q8273"/>
          <cell r="R8273"/>
          <cell r="S8273"/>
          <cell r="T8273"/>
          <cell r="U8273"/>
          <cell r="V8273"/>
          <cell r="W8273"/>
          <cell r="X8273"/>
          <cell r="Y8273" t="str">
            <v xml:space="preserve"> </v>
          </cell>
        </row>
        <row r="8274">
          <cell r="C8274"/>
          <cell r="D8274"/>
          <cell r="E8274"/>
          <cell r="F8274"/>
          <cell r="G8274"/>
          <cell r="H8274"/>
          <cell r="I8274"/>
          <cell r="J8274"/>
          <cell r="K8274"/>
          <cell r="L8274"/>
          <cell r="M8274"/>
          <cell r="N8274"/>
          <cell r="O8274"/>
          <cell r="P8274"/>
          <cell r="Q8274"/>
          <cell r="R8274"/>
          <cell r="S8274"/>
          <cell r="T8274"/>
          <cell r="U8274"/>
          <cell r="V8274"/>
          <cell r="W8274"/>
          <cell r="X8274"/>
          <cell r="Y8274" t="str">
            <v xml:space="preserve"> </v>
          </cell>
        </row>
        <row r="8275">
          <cell r="C8275"/>
          <cell r="D8275"/>
          <cell r="E8275"/>
          <cell r="F8275"/>
          <cell r="G8275"/>
          <cell r="H8275"/>
          <cell r="I8275"/>
          <cell r="J8275"/>
          <cell r="K8275"/>
          <cell r="L8275"/>
          <cell r="M8275"/>
          <cell r="N8275"/>
          <cell r="O8275"/>
          <cell r="P8275"/>
          <cell r="Q8275"/>
          <cell r="R8275"/>
          <cell r="S8275"/>
          <cell r="T8275"/>
          <cell r="U8275"/>
          <cell r="V8275"/>
          <cell r="W8275"/>
          <cell r="X8275"/>
          <cell r="Y8275" t="str">
            <v xml:space="preserve"> </v>
          </cell>
        </row>
        <row r="8276">
          <cell r="C8276"/>
          <cell r="D8276"/>
          <cell r="E8276"/>
          <cell r="F8276"/>
          <cell r="G8276"/>
          <cell r="H8276"/>
          <cell r="I8276"/>
          <cell r="J8276"/>
          <cell r="K8276"/>
          <cell r="L8276"/>
          <cell r="M8276"/>
          <cell r="N8276"/>
          <cell r="O8276"/>
          <cell r="P8276"/>
          <cell r="Q8276"/>
          <cell r="R8276"/>
          <cell r="S8276"/>
          <cell r="T8276"/>
          <cell r="U8276"/>
          <cell r="V8276"/>
          <cell r="W8276"/>
          <cell r="X8276"/>
          <cell r="Y8276" t="str">
            <v xml:space="preserve"> </v>
          </cell>
        </row>
        <row r="8277">
          <cell r="C8277"/>
          <cell r="D8277"/>
          <cell r="E8277"/>
          <cell r="F8277"/>
          <cell r="G8277"/>
          <cell r="H8277"/>
          <cell r="I8277"/>
          <cell r="J8277"/>
          <cell r="K8277"/>
          <cell r="L8277"/>
          <cell r="M8277"/>
          <cell r="N8277"/>
          <cell r="O8277"/>
          <cell r="P8277"/>
          <cell r="Q8277"/>
          <cell r="R8277"/>
          <cell r="S8277"/>
          <cell r="T8277"/>
          <cell r="U8277"/>
          <cell r="V8277"/>
          <cell r="W8277"/>
          <cell r="X8277"/>
          <cell r="Y8277" t="str">
            <v xml:space="preserve"> </v>
          </cell>
        </row>
        <row r="8278">
          <cell r="C8278"/>
          <cell r="D8278"/>
          <cell r="E8278"/>
          <cell r="F8278"/>
          <cell r="G8278"/>
          <cell r="H8278"/>
          <cell r="I8278"/>
          <cell r="J8278"/>
          <cell r="K8278"/>
          <cell r="L8278"/>
          <cell r="M8278"/>
          <cell r="N8278"/>
          <cell r="O8278"/>
          <cell r="P8278"/>
          <cell r="Q8278"/>
          <cell r="R8278"/>
          <cell r="S8278"/>
          <cell r="T8278"/>
          <cell r="U8278"/>
          <cell r="V8278"/>
          <cell r="W8278"/>
          <cell r="X8278"/>
          <cell r="Y8278" t="str">
            <v xml:space="preserve"> </v>
          </cell>
        </row>
        <row r="8279">
          <cell r="C8279"/>
          <cell r="D8279"/>
          <cell r="E8279"/>
          <cell r="F8279"/>
          <cell r="G8279"/>
          <cell r="H8279"/>
          <cell r="I8279"/>
          <cell r="J8279"/>
          <cell r="K8279"/>
          <cell r="L8279"/>
          <cell r="M8279"/>
          <cell r="N8279"/>
          <cell r="O8279"/>
          <cell r="P8279"/>
          <cell r="Q8279"/>
          <cell r="R8279"/>
          <cell r="S8279"/>
          <cell r="T8279"/>
          <cell r="U8279"/>
          <cell r="V8279"/>
          <cell r="W8279"/>
          <cell r="X8279"/>
          <cell r="Y8279" t="str">
            <v xml:space="preserve"> </v>
          </cell>
        </row>
        <row r="8280">
          <cell r="C8280"/>
          <cell r="D8280"/>
          <cell r="E8280"/>
          <cell r="F8280"/>
          <cell r="G8280"/>
          <cell r="H8280"/>
          <cell r="I8280"/>
          <cell r="J8280"/>
          <cell r="K8280"/>
          <cell r="L8280"/>
          <cell r="M8280"/>
          <cell r="N8280"/>
          <cell r="O8280"/>
          <cell r="P8280"/>
          <cell r="Q8280"/>
          <cell r="R8280"/>
          <cell r="S8280"/>
          <cell r="T8280"/>
          <cell r="U8280"/>
          <cell r="V8280"/>
          <cell r="W8280"/>
          <cell r="X8280"/>
          <cell r="Y8280" t="str">
            <v xml:space="preserve"> </v>
          </cell>
        </row>
        <row r="8281">
          <cell r="C8281"/>
          <cell r="D8281"/>
          <cell r="E8281"/>
          <cell r="F8281"/>
          <cell r="G8281"/>
          <cell r="H8281"/>
          <cell r="I8281"/>
          <cell r="J8281"/>
          <cell r="K8281"/>
          <cell r="L8281"/>
          <cell r="M8281"/>
          <cell r="N8281"/>
          <cell r="O8281"/>
          <cell r="P8281"/>
          <cell r="Q8281"/>
          <cell r="R8281"/>
          <cell r="S8281"/>
          <cell r="T8281"/>
          <cell r="U8281"/>
          <cell r="V8281"/>
          <cell r="W8281"/>
          <cell r="X8281"/>
          <cell r="Y8281" t="str">
            <v xml:space="preserve"> </v>
          </cell>
        </row>
        <row r="8282">
          <cell r="C8282"/>
          <cell r="D8282"/>
          <cell r="E8282"/>
          <cell r="F8282"/>
          <cell r="G8282"/>
          <cell r="H8282"/>
          <cell r="I8282"/>
          <cell r="J8282"/>
          <cell r="K8282"/>
          <cell r="L8282"/>
          <cell r="M8282"/>
          <cell r="N8282"/>
          <cell r="O8282"/>
          <cell r="P8282"/>
          <cell r="Q8282"/>
          <cell r="R8282"/>
          <cell r="S8282"/>
          <cell r="T8282"/>
          <cell r="U8282"/>
          <cell r="V8282"/>
          <cell r="W8282"/>
          <cell r="X8282"/>
          <cell r="Y8282" t="str">
            <v xml:space="preserve"> </v>
          </cell>
        </row>
        <row r="8283">
          <cell r="C8283"/>
          <cell r="D8283"/>
          <cell r="E8283"/>
          <cell r="F8283"/>
          <cell r="G8283"/>
          <cell r="H8283"/>
          <cell r="I8283"/>
          <cell r="J8283"/>
          <cell r="K8283"/>
          <cell r="L8283"/>
          <cell r="M8283"/>
          <cell r="N8283"/>
          <cell r="O8283"/>
          <cell r="P8283"/>
          <cell r="Q8283"/>
          <cell r="R8283"/>
          <cell r="S8283"/>
          <cell r="T8283"/>
          <cell r="U8283"/>
          <cell r="V8283"/>
          <cell r="W8283"/>
          <cell r="X8283"/>
          <cell r="Y8283" t="str">
            <v xml:space="preserve"> </v>
          </cell>
        </row>
        <row r="8284">
          <cell r="C8284"/>
          <cell r="D8284"/>
          <cell r="E8284"/>
          <cell r="F8284"/>
          <cell r="G8284"/>
          <cell r="H8284"/>
          <cell r="I8284"/>
          <cell r="J8284"/>
          <cell r="K8284"/>
          <cell r="L8284"/>
          <cell r="M8284"/>
          <cell r="N8284"/>
          <cell r="O8284"/>
          <cell r="P8284"/>
          <cell r="Q8284"/>
          <cell r="R8284"/>
          <cell r="S8284"/>
          <cell r="T8284"/>
          <cell r="U8284"/>
          <cell r="V8284"/>
          <cell r="W8284"/>
          <cell r="X8284"/>
          <cell r="Y8284" t="str">
            <v xml:space="preserve"> </v>
          </cell>
        </row>
        <row r="8285">
          <cell r="C8285"/>
          <cell r="D8285"/>
          <cell r="E8285"/>
          <cell r="F8285"/>
          <cell r="G8285"/>
          <cell r="H8285"/>
          <cell r="I8285"/>
          <cell r="J8285"/>
          <cell r="K8285"/>
          <cell r="L8285"/>
          <cell r="M8285"/>
          <cell r="N8285"/>
          <cell r="O8285"/>
          <cell r="P8285"/>
          <cell r="Q8285"/>
          <cell r="R8285"/>
          <cell r="S8285"/>
          <cell r="T8285"/>
          <cell r="U8285"/>
          <cell r="V8285"/>
          <cell r="W8285"/>
          <cell r="X8285"/>
          <cell r="Y8285" t="str">
            <v xml:space="preserve"> </v>
          </cell>
        </row>
        <row r="8286">
          <cell r="C8286"/>
          <cell r="D8286"/>
          <cell r="E8286"/>
          <cell r="F8286"/>
          <cell r="G8286"/>
          <cell r="H8286"/>
          <cell r="I8286"/>
          <cell r="J8286"/>
          <cell r="K8286"/>
          <cell r="L8286"/>
          <cell r="M8286"/>
          <cell r="N8286"/>
          <cell r="O8286"/>
          <cell r="P8286"/>
          <cell r="Q8286"/>
          <cell r="R8286"/>
          <cell r="S8286"/>
          <cell r="T8286"/>
          <cell r="U8286"/>
          <cell r="V8286"/>
          <cell r="W8286"/>
          <cell r="X8286"/>
          <cell r="Y8286" t="str">
            <v xml:space="preserve"> </v>
          </cell>
        </row>
        <row r="8287">
          <cell r="C8287"/>
          <cell r="D8287"/>
          <cell r="E8287"/>
          <cell r="F8287"/>
          <cell r="G8287"/>
          <cell r="H8287"/>
          <cell r="I8287"/>
          <cell r="J8287"/>
          <cell r="K8287"/>
          <cell r="L8287"/>
          <cell r="M8287"/>
          <cell r="N8287"/>
          <cell r="O8287"/>
          <cell r="P8287"/>
          <cell r="Q8287"/>
          <cell r="R8287"/>
          <cell r="S8287"/>
          <cell r="T8287"/>
          <cell r="U8287"/>
          <cell r="V8287"/>
          <cell r="W8287"/>
          <cell r="X8287"/>
          <cell r="Y8287" t="str">
            <v xml:space="preserve"> </v>
          </cell>
        </row>
        <row r="8288">
          <cell r="C8288"/>
          <cell r="D8288"/>
          <cell r="E8288"/>
          <cell r="F8288"/>
          <cell r="G8288"/>
          <cell r="H8288"/>
          <cell r="I8288"/>
          <cell r="J8288"/>
          <cell r="K8288"/>
          <cell r="L8288"/>
          <cell r="M8288"/>
          <cell r="N8288"/>
          <cell r="O8288"/>
          <cell r="P8288"/>
          <cell r="Q8288"/>
          <cell r="R8288"/>
          <cell r="S8288"/>
          <cell r="T8288"/>
          <cell r="U8288"/>
          <cell r="V8288"/>
          <cell r="W8288"/>
          <cell r="X8288"/>
          <cell r="Y8288" t="str">
            <v xml:space="preserve"> </v>
          </cell>
        </row>
        <row r="8289">
          <cell r="C8289"/>
          <cell r="D8289"/>
          <cell r="E8289"/>
          <cell r="F8289"/>
          <cell r="G8289"/>
          <cell r="H8289"/>
          <cell r="I8289"/>
          <cell r="J8289"/>
          <cell r="K8289"/>
          <cell r="L8289"/>
          <cell r="M8289"/>
          <cell r="N8289"/>
          <cell r="O8289"/>
          <cell r="P8289"/>
          <cell r="Q8289"/>
          <cell r="R8289"/>
          <cell r="S8289"/>
          <cell r="T8289"/>
          <cell r="U8289"/>
          <cell r="V8289"/>
          <cell r="W8289"/>
          <cell r="X8289"/>
          <cell r="Y8289" t="str">
            <v xml:space="preserve"> </v>
          </cell>
        </row>
        <row r="8290">
          <cell r="C8290"/>
          <cell r="D8290"/>
          <cell r="E8290"/>
          <cell r="F8290"/>
          <cell r="G8290"/>
          <cell r="H8290"/>
          <cell r="I8290"/>
          <cell r="J8290"/>
          <cell r="K8290"/>
          <cell r="L8290"/>
          <cell r="M8290"/>
          <cell r="N8290"/>
          <cell r="O8290"/>
          <cell r="P8290"/>
          <cell r="Q8290"/>
          <cell r="R8290"/>
          <cell r="S8290"/>
          <cell r="T8290"/>
          <cell r="U8290"/>
          <cell r="V8290"/>
          <cell r="W8290"/>
          <cell r="X8290"/>
          <cell r="Y8290" t="str">
            <v xml:space="preserve"> </v>
          </cell>
        </row>
        <row r="8291">
          <cell r="C8291"/>
          <cell r="D8291"/>
          <cell r="E8291"/>
          <cell r="F8291"/>
          <cell r="G8291"/>
          <cell r="H8291"/>
          <cell r="I8291"/>
          <cell r="J8291"/>
          <cell r="K8291"/>
          <cell r="L8291"/>
          <cell r="M8291"/>
          <cell r="N8291"/>
          <cell r="O8291"/>
          <cell r="P8291"/>
          <cell r="Q8291"/>
          <cell r="R8291"/>
          <cell r="S8291"/>
          <cell r="T8291"/>
          <cell r="U8291"/>
          <cell r="V8291"/>
          <cell r="W8291"/>
          <cell r="X8291"/>
          <cell r="Y8291" t="str">
            <v xml:space="preserve"> </v>
          </cell>
        </row>
        <row r="8292">
          <cell r="C8292"/>
          <cell r="D8292"/>
          <cell r="E8292"/>
          <cell r="F8292"/>
          <cell r="G8292"/>
          <cell r="H8292"/>
          <cell r="I8292"/>
          <cell r="J8292"/>
          <cell r="K8292"/>
          <cell r="L8292"/>
          <cell r="M8292"/>
          <cell r="N8292"/>
          <cell r="O8292"/>
          <cell r="P8292"/>
          <cell r="Q8292"/>
          <cell r="R8292"/>
          <cell r="S8292"/>
          <cell r="T8292"/>
          <cell r="U8292"/>
          <cell r="V8292"/>
          <cell r="W8292"/>
          <cell r="X8292"/>
          <cell r="Y8292" t="str">
            <v xml:space="preserve"> </v>
          </cell>
        </row>
        <row r="8293">
          <cell r="C8293"/>
          <cell r="D8293"/>
          <cell r="E8293"/>
          <cell r="F8293"/>
          <cell r="G8293"/>
          <cell r="H8293"/>
          <cell r="I8293"/>
          <cell r="J8293"/>
          <cell r="K8293"/>
          <cell r="L8293"/>
          <cell r="M8293"/>
          <cell r="N8293"/>
          <cell r="O8293"/>
          <cell r="P8293"/>
          <cell r="Q8293"/>
          <cell r="R8293"/>
          <cell r="S8293"/>
          <cell r="T8293"/>
          <cell r="U8293"/>
          <cell r="V8293"/>
          <cell r="W8293"/>
          <cell r="X8293"/>
          <cell r="Y8293" t="str">
            <v xml:space="preserve"> </v>
          </cell>
        </row>
        <row r="8294">
          <cell r="C8294"/>
          <cell r="D8294"/>
          <cell r="E8294"/>
          <cell r="F8294"/>
          <cell r="G8294"/>
          <cell r="H8294"/>
          <cell r="I8294"/>
          <cell r="J8294"/>
          <cell r="K8294"/>
          <cell r="L8294"/>
          <cell r="M8294"/>
          <cell r="N8294"/>
          <cell r="O8294"/>
          <cell r="P8294"/>
          <cell r="Q8294"/>
          <cell r="R8294"/>
          <cell r="S8294"/>
          <cell r="T8294"/>
          <cell r="U8294"/>
          <cell r="V8294"/>
          <cell r="W8294"/>
          <cell r="X8294"/>
          <cell r="Y8294" t="str">
            <v xml:space="preserve"> </v>
          </cell>
        </row>
        <row r="8295">
          <cell r="C8295"/>
          <cell r="D8295"/>
          <cell r="E8295"/>
          <cell r="F8295"/>
          <cell r="G8295"/>
          <cell r="H8295"/>
          <cell r="I8295"/>
          <cell r="J8295"/>
          <cell r="K8295"/>
          <cell r="L8295"/>
          <cell r="M8295"/>
          <cell r="N8295"/>
          <cell r="O8295"/>
          <cell r="P8295"/>
          <cell r="Q8295"/>
          <cell r="R8295"/>
          <cell r="S8295"/>
          <cell r="T8295"/>
          <cell r="U8295"/>
          <cell r="V8295"/>
          <cell r="W8295"/>
          <cell r="X8295"/>
          <cell r="Y8295" t="str">
            <v xml:space="preserve"> </v>
          </cell>
        </row>
        <row r="8296">
          <cell r="C8296"/>
          <cell r="D8296"/>
          <cell r="E8296"/>
          <cell r="F8296"/>
          <cell r="G8296"/>
          <cell r="H8296"/>
          <cell r="I8296"/>
          <cell r="J8296"/>
          <cell r="K8296"/>
          <cell r="L8296"/>
          <cell r="M8296"/>
          <cell r="N8296"/>
          <cell r="O8296"/>
          <cell r="P8296"/>
          <cell r="Q8296"/>
          <cell r="R8296"/>
          <cell r="S8296"/>
          <cell r="T8296"/>
          <cell r="U8296"/>
          <cell r="V8296"/>
          <cell r="W8296"/>
          <cell r="X8296"/>
          <cell r="Y8296" t="str">
            <v xml:space="preserve"> </v>
          </cell>
        </row>
        <row r="8297">
          <cell r="C8297"/>
          <cell r="D8297"/>
          <cell r="E8297"/>
          <cell r="F8297"/>
          <cell r="G8297"/>
          <cell r="H8297"/>
          <cell r="I8297"/>
          <cell r="J8297"/>
          <cell r="K8297"/>
          <cell r="L8297"/>
          <cell r="M8297"/>
          <cell r="N8297"/>
          <cell r="O8297"/>
          <cell r="P8297"/>
          <cell r="Q8297"/>
          <cell r="R8297"/>
          <cell r="S8297"/>
          <cell r="T8297"/>
          <cell r="U8297"/>
          <cell r="V8297"/>
          <cell r="W8297"/>
          <cell r="X8297"/>
          <cell r="Y8297" t="str">
            <v xml:space="preserve"> </v>
          </cell>
        </row>
        <row r="8298">
          <cell r="C8298"/>
          <cell r="D8298"/>
          <cell r="E8298"/>
          <cell r="F8298"/>
          <cell r="G8298"/>
          <cell r="H8298"/>
          <cell r="I8298"/>
          <cell r="J8298"/>
          <cell r="K8298"/>
          <cell r="L8298"/>
          <cell r="M8298"/>
          <cell r="N8298"/>
          <cell r="O8298"/>
          <cell r="P8298"/>
          <cell r="Q8298"/>
          <cell r="R8298"/>
          <cell r="S8298"/>
          <cell r="T8298"/>
          <cell r="U8298"/>
          <cell r="V8298"/>
          <cell r="W8298"/>
          <cell r="X8298"/>
          <cell r="Y8298" t="str">
            <v xml:space="preserve"> </v>
          </cell>
        </row>
        <row r="8299">
          <cell r="C8299"/>
          <cell r="D8299"/>
          <cell r="E8299"/>
          <cell r="F8299"/>
          <cell r="G8299"/>
          <cell r="H8299"/>
          <cell r="I8299"/>
          <cell r="J8299"/>
          <cell r="K8299"/>
          <cell r="L8299"/>
          <cell r="M8299"/>
          <cell r="N8299"/>
          <cell r="O8299"/>
          <cell r="P8299"/>
          <cell r="Q8299"/>
          <cell r="R8299"/>
          <cell r="S8299"/>
          <cell r="T8299"/>
          <cell r="U8299"/>
          <cell r="V8299"/>
          <cell r="W8299"/>
          <cell r="X8299"/>
          <cell r="Y8299" t="str">
            <v xml:space="preserve"> </v>
          </cell>
        </row>
        <row r="8300">
          <cell r="C8300"/>
          <cell r="D8300"/>
          <cell r="E8300"/>
          <cell r="F8300"/>
          <cell r="G8300"/>
          <cell r="H8300"/>
          <cell r="I8300"/>
          <cell r="J8300"/>
          <cell r="K8300"/>
          <cell r="L8300"/>
          <cell r="M8300"/>
          <cell r="N8300"/>
          <cell r="O8300"/>
          <cell r="P8300"/>
          <cell r="Q8300"/>
          <cell r="R8300"/>
          <cell r="S8300"/>
          <cell r="T8300"/>
          <cell r="U8300"/>
          <cell r="V8300"/>
          <cell r="W8300"/>
          <cell r="X8300"/>
          <cell r="Y8300" t="str">
            <v xml:space="preserve"> </v>
          </cell>
        </row>
        <row r="8301">
          <cell r="C8301"/>
          <cell r="D8301"/>
          <cell r="E8301"/>
          <cell r="F8301"/>
          <cell r="G8301"/>
          <cell r="H8301"/>
          <cell r="I8301"/>
          <cell r="J8301"/>
          <cell r="K8301"/>
          <cell r="L8301"/>
          <cell r="M8301"/>
          <cell r="N8301"/>
          <cell r="O8301"/>
          <cell r="P8301"/>
          <cell r="Q8301"/>
          <cell r="R8301"/>
          <cell r="S8301"/>
          <cell r="T8301"/>
          <cell r="U8301"/>
          <cell r="V8301"/>
          <cell r="W8301"/>
          <cell r="X8301"/>
          <cell r="Y8301" t="str">
            <v xml:space="preserve"> </v>
          </cell>
        </row>
        <row r="8302">
          <cell r="C8302"/>
          <cell r="D8302"/>
          <cell r="E8302"/>
          <cell r="F8302"/>
          <cell r="G8302"/>
          <cell r="H8302"/>
          <cell r="I8302"/>
          <cell r="J8302"/>
          <cell r="K8302"/>
          <cell r="L8302"/>
          <cell r="M8302"/>
          <cell r="N8302"/>
          <cell r="O8302"/>
          <cell r="P8302"/>
          <cell r="Q8302"/>
          <cell r="R8302"/>
          <cell r="S8302"/>
          <cell r="T8302"/>
          <cell r="U8302"/>
          <cell r="V8302"/>
          <cell r="W8302"/>
          <cell r="X8302"/>
          <cell r="Y8302" t="str">
            <v xml:space="preserve"> </v>
          </cell>
        </row>
        <row r="8303">
          <cell r="C8303"/>
          <cell r="D8303"/>
          <cell r="E8303"/>
          <cell r="F8303"/>
          <cell r="G8303"/>
          <cell r="H8303"/>
          <cell r="I8303"/>
          <cell r="J8303"/>
          <cell r="K8303"/>
          <cell r="L8303"/>
          <cell r="M8303"/>
          <cell r="N8303"/>
          <cell r="O8303"/>
          <cell r="P8303"/>
          <cell r="Q8303"/>
          <cell r="R8303"/>
          <cell r="S8303"/>
          <cell r="T8303"/>
          <cell r="U8303"/>
          <cell r="V8303"/>
          <cell r="W8303"/>
          <cell r="X8303"/>
          <cell r="Y8303" t="str">
            <v xml:space="preserve"> </v>
          </cell>
        </row>
        <row r="8304">
          <cell r="C8304"/>
          <cell r="D8304"/>
          <cell r="E8304"/>
          <cell r="F8304"/>
          <cell r="G8304"/>
          <cell r="H8304"/>
          <cell r="I8304"/>
          <cell r="J8304"/>
          <cell r="K8304"/>
          <cell r="L8304"/>
          <cell r="M8304"/>
          <cell r="N8304"/>
          <cell r="O8304"/>
          <cell r="P8304"/>
          <cell r="Q8304"/>
          <cell r="R8304"/>
          <cell r="S8304"/>
          <cell r="T8304"/>
          <cell r="U8304"/>
          <cell r="V8304"/>
          <cell r="W8304"/>
          <cell r="X8304"/>
          <cell r="Y8304" t="str">
            <v xml:space="preserve"> </v>
          </cell>
        </row>
        <row r="8305">
          <cell r="C8305"/>
          <cell r="D8305"/>
          <cell r="E8305"/>
          <cell r="F8305"/>
          <cell r="G8305"/>
          <cell r="H8305"/>
          <cell r="I8305"/>
          <cell r="J8305"/>
          <cell r="K8305"/>
          <cell r="L8305"/>
          <cell r="M8305"/>
          <cell r="N8305"/>
          <cell r="O8305"/>
          <cell r="P8305"/>
          <cell r="Q8305"/>
          <cell r="R8305"/>
          <cell r="S8305"/>
          <cell r="T8305"/>
          <cell r="U8305"/>
          <cell r="V8305"/>
          <cell r="W8305"/>
          <cell r="X8305"/>
          <cell r="Y8305" t="str">
            <v xml:space="preserve"> </v>
          </cell>
        </row>
        <row r="8306">
          <cell r="C8306"/>
          <cell r="D8306"/>
          <cell r="E8306"/>
          <cell r="F8306"/>
          <cell r="G8306"/>
          <cell r="H8306"/>
          <cell r="I8306"/>
          <cell r="J8306"/>
          <cell r="K8306"/>
          <cell r="L8306"/>
          <cell r="M8306"/>
          <cell r="N8306"/>
          <cell r="O8306"/>
          <cell r="P8306"/>
          <cell r="Q8306"/>
          <cell r="R8306"/>
          <cell r="S8306"/>
          <cell r="T8306"/>
          <cell r="U8306"/>
          <cell r="V8306"/>
          <cell r="W8306"/>
          <cell r="X8306"/>
          <cell r="Y8306" t="str">
            <v xml:space="preserve"> </v>
          </cell>
        </row>
        <row r="8307">
          <cell r="C8307"/>
          <cell r="D8307"/>
          <cell r="E8307"/>
          <cell r="F8307"/>
          <cell r="G8307"/>
          <cell r="H8307"/>
          <cell r="I8307"/>
          <cell r="J8307"/>
          <cell r="K8307"/>
          <cell r="L8307"/>
          <cell r="M8307"/>
          <cell r="N8307"/>
          <cell r="O8307"/>
          <cell r="P8307"/>
          <cell r="Q8307"/>
          <cell r="R8307"/>
          <cell r="S8307"/>
          <cell r="T8307"/>
          <cell r="U8307"/>
          <cell r="V8307"/>
          <cell r="W8307"/>
          <cell r="X8307"/>
          <cell r="Y8307" t="str">
            <v xml:space="preserve"> </v>
          </cell>
        </row>
        <row r="8308">
          <cell r="C8308"/>
          <cell r="D8308"/>
          <cell r="E8308"/>
          <cell r="F8308"/>
          <cell r="G8308"/>
          <cell r="H8308"/>
          <cell r="I8308"/>
          <cell r="J8308"/>
          <cell r="K8308"/>
          <cell r="L8308"/>
          <cell r="M8308"/>
          <cell r="N8308"/>
          <cell r="O8308"/>
          <cell r="P8308"/>
          <cell r="Q8308"/>
          <cell r="R8308"/>
          <cell r="S8308"/>
          <cell r="T8308"/>
          <cell r="U8308"/>
          <cell r="V8308"/>
          <cell r="W8308"/>
          <cell r="X8308"/>
          <cell r="Y8308" t="str">
            <v xml:space="preserve"> </v>
          </cell>
        </row>
        <row r="8309">
          <cell r="C8309"/>
          <cell r="D8309"/>
          <cell r="E8309"/>
          <cell r="F8309"/>
          <cell r="G8309"/>
          <cell r="H8309"/>
          <cell r="I8309"/>
          <cell r="J8309"/>
          <cell r="K8309"/>
          <cell r="L8309"/>
          <cell r="M8309"/>
          <cell r="N8309"/>
          <cell r="O8309"/>
          <cell r="P8309"/>
          <cell r="Q8309"/>
          <cell r="R8309"/>
          <cell r="S8309"/>
          <cell r="T8309"/>
          <cell r="U8309"/>
          <cell r="V8309"/>
          <cell r="W8309"/>
          <cell r="X8309"/>
          <cell r="Y8309" t="str">
            <v xml:space="preserve"> </v>
          </cell>
        </row>
        <row r="8310">
          <cell r="C8310"/>
          <cell r="D8310"/>
          <cell r="E8310"/>
          <cell r="F8310"/>
          <cell r="G8310"/>
          <cell r="H8310"/>
          <cell r="I8310"/>
          <cell r="J8310"/>
          <cell r="K8310"/>
          <cell r="L8310"/>
          <cell r="M8310"/>
          <cell r="N8310"/>
          <cell r="O8310"/>
          <cell r="P8310"/>
          <cell r="Q8310"/>
          <cell r="R8310"/>
          <cell r="S8310"/>
          <cell r="T8310"/>
          <cell r="U8310"/>
          <cell r="V8310"/>
          <cell r="W8310"/>
          <cell r="X8310"/>
          <cell r="Y8310" t="str">
            <v xml:space="preserve"> </v>
          </cell>
        </row>
        <row r="8311">
          <cell r="C8311"/>
          <cell r="D8311"/>
          <cell r="E8311"/>
          <cell r="F8311"/>
          <cell r="G8311"/>
          <cell r="H8311"/>
          <cell r="I8311"/>
          <cell r="J8311"/>
          <cell r="K8311"/>
          <cell r="L8311"/>
          <cell r="M8311"/>
          <cell r="N8311"/>
          <cell r="O8311"/>
          <cell r="P8311"/>
          <cell r="Q8311"/>
          <cell r="R8311"/>
          <cell r="S8311"/>
          <cell r="T8311"/>
          <cell r="U8311"/>
          <cell r="V8311"/>
          <cell r="W8311"/>
          <cell r="X8311"/>
          <cell r="Y8311" t="str">
            <v xml:space="preserve"> </v>
          </cell>
        </row>
        <row r="8312">
          <cell r="C8312"/>
          <cell r="D8312"/>
          <cell r="E8312"/>
          <cell r="F8312"/>
          <cell r="G8312"/>
          <cell r="H8312"/>
          <cell r="I8312"/>
          <cell r="J8312"/>
          <cell r="K8312"/>
          <cell r="L8312"/>
          <cell r="M8312"/>
          <cell r="N8312"/>
          <cell r="O8312"/>
          <cell r="P8312"/>
          <cell r="Q8312"/>
          <cell r="R8312"/>
          <cell r="S8312"/>
          <cell r="T8312"/>
          <cell r="U8312"/>
          <cell r="V8312"/>
          <cell r="W8312"/>
          <cell r="X8312"/>
          <cell r="Y8312" t="str">
            <v xml:space="preserve"> </v>
          </cell>
        </row>
        <row r="8313">
          <cell r="C8313"/>
          <cell r="D8313"/>
          <cell r="E8313"/>
          <cell r="F8313"/>
          <cell r="G8313"/>
          <cell r="H8313"/>
          <cell r="I8313"/>
          <cell r="J8313"/>
          <cell r="K8313"/>
          <cell r="L8313"/>
          <cell r="M8313"/>
          <cell r="N8313"/>
          <cell r="O8313"/>
          <cell r="P8313"/>
          <cell r="Q8313"/>
          <cell r="R8313"/>
          <cell r="S8313"/>
          <cell r="T8313"/>
          <cell r="U8313"/>
          <cell r="V8313"/>
          <cell r="W8313"/>
          <cell r="X8313"/>
          <cell r="Y8313" t="str">
            <v xml:space="preserve"> </v>
          </cell>
        </row>
        <row r="8314">
          <cell r="C8314"/>
          <cell r="D8314"/>
          <cell r="E8314"/>
          <cell r="F8314"/>
          <cell r="G8314"/>
          <cell r="H8314"/>
          <cell r="I8314"/>
          <cell r="J8314"/>
          <cell r="K8314"/>
          <cell r="L8314"/>
          <cell r="M8314"/>
          <cell r="N8314"/>
          <cell r="O8314"/>
          <cell r="P8314"/>
          <cell r="Q8314"/>
          <cell r="R8314"/>
          <cell r="S8314"/>
          <cell r="T8314"/>
          <cell r="U8314"/>
          <cell r="V8314"/>
          <cell r="W8314"/>
          <cell r="X8314"/>
          <cell r="Y8314" t="str">
            <v xml:space="preserve"> </v>
          </cell>
        </row>
        <row r="8315">
          <cell r="C8315"/>
          <cell r="D8315"/>
          <cell r="E8315"/>
          <cell r="F8315"/>
          <cell r="G8315"/>
          <cell r="H8315"/>
          <cell r="I8315"/>
          <cell r="J8315"/>
          <cell r="K8315"/>
          <cell r="L8315"/>
          <cell r="M8315"/>
          <cell r="N8315"/>
          <cell r="O8315"/>
          <cell r="P8315"/>
          <cell r="Q8315"/>
          <cell r="R8315"/>
          <cell r="S8315"/>
          <cell r="T8315"/>
          <cell r="U8315"/>
          <cell r="V8315"/>
          <cell r="W8315"/>
          <cell r="X8315"/>
          <cell r="Y8315" t="str">
            <v xml:space="preserve"> </v>
          </cell>
        </row>
        <row r="8316">
          <cell r="C8316"/>
          <cell r="D8316"/>
          <cell r="E8316"/>
          <cell r="F8316"/>
          <cell r="G8316"/>
          <cell r="H8316"/>
          <cell r="I8316"/>
          <cell r="J8316"/>
          <cell r="K8316"/>
          <cell r="L8316"/>
          <cell r="M8316"/>
          <cell r="N8316"/>
          <cell r="O8316"/>
          <cell r="P8316"/>
          <cell r="Q8316"/>
          <cell r="R8316"/>
          <cell r="S8316"/>
          <cell r="T8316"/>
          <cell r="U8316"/>
          <cell r="V8316"/>
          <cell r="W8316"/>
          <cell r="X8316"/>
          <cell r="Y8316" t="str">
            <v xml:space="preserve"> </v>
          </cell>
        </row>
        <row r="8317">
          <cell r="C8317"/>
          <cell r="D8317"/>
          <cell r="E8317"/>
          <cell r="F8317"/>
          <cell r="G8317"/>
          <cell r="H8317"/>
          <cell r="I8317"/>
          <cell r="J8317"/>
          <cell r="K8317"/>
          <cell r="L8317"/>
          <cell r="M8317"/>
          <cell r="N8317"/>
          <cell r="O8317"/>
          <cell r="P8317"/>
          <cell r="Q8317"/>
          <cell r="R8317"/>
          <cell r="S8317"/>
          <cell r="T8317"/>
          <cell r="U8317"/>
          <cell r="V8317"/>
          <cell r="W8317"/>
          <cell r="X8317"/>
          <cell r="Y8317" t="str">
            <v xml:space="preserve"> </v>
          </cell>
        </row>
        <row r="8318">
          <cell r="C8318"/>
          <cell r="D8318"/>
          <cell r="E8318"/>
          <cell r="F8318"/>
          <cell r="G8318"/>
          <cell r="H8318"/>
          <cell r="I8318"/>
          <cell r="J8318"/>
          <cell r="K8318"/>
          <cell r="L8318"/>
          <cell r="M8318"/>
          <cell r="N8318"/>
          <cell r="O8318"/>
          <cell r="P8318"/>
          <cell r="Q8318"/>
          <cell r="R8318"/>
          <cell r="S8318"/>
          <cell r="T8318"/>
          <cell r="U8318"/>
          <cell r="V8318"/>
          <cell r="W8318"/>
          <cell r="X8318"/>
          <cell r="Y8318" t="str">
            <v xml:space="preserve"> </v>
          </cell>
        </row>
        <row r="8319">
          <cell r="C8319"/>
          <cell r="D8319"/>
          <cell r="E8319"/>
          <cell r="F8319"/>
          <cell r="G8319"/>
          <cell r="H8319"/>
          <cell r="I8319"/>
          <cell r="J8319"/>
          <cell r="K8319"/>
          <cell r="L8319"/>
          <cell r="M8319"/>
          <cell r="N8319"/>
          <cell r="O8319"/>
          <cell r="P8319"/>
          <cell r="Q8319"/>
          <cell r="R8319"/>
          <cell r="S8319"/>
          <cell r="T8319"/>
          <cell r="U8319"/>
          <cell r="V8319"/>
          <cell r="W8319"/>
          <cell r="X8319"/>
          <cell r="Y8319" t="str">
            <v xml:space="preserve"> </v>
          </cell>
        </row>
        <row r="8320">
          <cell r="C8320"/>
          <cell r="D8320"/>
          <cell r="E8320"/>
          <cell r="F8320"/>
          <cell r="G8320"/>
          <cell r="H8320"/>
          <cell r="I8320"/>
          <cell r="J8320"/>
          <cell r="K8320"/>
          <cell r="L8320"/>
          <cell r="M8320"/>
          <cell r="N8320"/>
          <cell r="O8320"/>
          <cell r="P8320"/>
          <cell r="Q8320"/>
          <cell r="R8320"/>
          <cell r="S8320"/>
          <cell r="T8320"/>
          <cell r="U8320"/>
          <cell r="V8320"/>
          <cell r="W8320"/>
          <cell r="X8320"/>
          <cell r="Y8320" t="str">
            <v xml:space="preserve"> </v>
          </cell>
        </row>
        <row r="8321">
          <cell r="C8321"/>
          <cell r="D8321"/>
          <cell r="E8321"/>
          <cell r="F8321"/>
          <cell r="G8321"/>
          <cell r="H8321"/>
          <cell r="I8321"/>
          <cell r="J8321"/>
          <cell r="K8321"/>
          <cell r="L8321"/>
          <cell r="M8321"/>
          <cell r="N8321"/>
          <cell r="O8321"/>
          <cell r="P8321"/>
          <cell r="Q8321"/>
          <cell r="R8321"/>
          <cell r="S8321"/>
          <cell r="T8321"/>
          <cell r="U8321"/>
          <cell r="V8321"/>
          <cell r="W8321"/>
          <cell r="X8321"/>
          <cell r="Y8321" t="str">
            <v xml:space="preserve"> </v>
          </cell>
        </row>
        <row r="8322">
          <cell r="C8322"/>
          <cell r="D8322"/>
          <cell r="E8322"/>
          <cell r="F8322"/>
          <cell r="G8322"/>
          <cell r="H8322"/>
          <cell r="I8322"/>
          <cell r="J8322"/>
          <cell r="K8322"/>
          <cell r="L8322"/>
          <cell r="M8322"/>
          <cell r="N8322"/>
          <cell r="O8322"/>
          <cell r="P8322"/>
          <cell r="Q8322"/>
          <cell r="R8322"/>
          <cell r="S8322"/>
          <cell r="T8322"/>
          <cell r="U8322"/>
          <cell r="V8322"/>
          <cell r="W8322"/>
          <cell r="X8322"/>
          <cell r="Y8322" t="str">
            <v xml:space="preserve"> </v>
          </cell>
        </row>
        <row r="8323">
          <cell r="C8323"/>
          <cell r="D8323"/>
          <cell r="E8323"/>
          <cell r="F8323"/>
          <cell r="G8323"/>
          <cell r="H8323"/>
          <cell r="I8323"/>
          <cell r="J8323"/>
          <cell r="K8323"/>
          <cell r="L8323"/>
          <cell r="M8323"/>
          <cell r="N8323"/>
          <cell r="O8323"/>
          <cell r="P8323"/>
          <cell r="Q8323"/>
          <cell r="R8323"/>
          <cell r="S8323"/>
          <cell r="T8323"/>
          <cell r="U8323"/>
          <cell r="V8323"/>
          <cell r="W8323"/>
          <cell r="X8323"/>
          <cell r="Y8323" t="str">
            <v xml:space="preserve"> </v>
          </cell>
        </row>
        <row r="8324">
          <cell r="C8324"/>
          <cell r="D8324"/>
          <cell r="E8324"/>
          <cell r="F8324"/>
          <cell r="G8324"/>
          <cell r="H8324"/>
          <cell r="I8324"/>
          <cell r="J8324"/>
          <cell r="K8324"/>
          <cell r="L8324"/>
          <cell r="M8324"/>
          <cell r="N8324"/>
          <cell r="O8324"/>
          <cell r="P8324"/>
          <cell r="Q8324"/>
          <cell r="R8324"/>
          <cell r="S8324"/>
          <cell r="T8324"/>
          <cell r="U8324"/>
          <cell r="V8324"/>
          <cell r="W8324"/>
          <cell r="X8324"/>
          <cell r="Y8324" t="str">
            <v xml:space="preserve"> </v>
          </cell>
        </row>
        <row r="8325">
          <cell r="C8325"/>
          <cell r="D8325"/>
          <cell r="E8325"/>
          <cell r="F8325"/>
          <cell r="G8325"/>
          <cell r="H8325"/>
          <cell r="I8325"/>
          <cell r="J8325"/>
          <cell r="K8325"/>
          <cell r="L8325"/>
          <cell r="M8325"/>
          <cell r="N8325"/>
          <cell r="O8325"/>
          <cell r="P8325"/>
          <cell r="Q8325"/>
          <cell r="R8325"/>
          <cell r="S8325"/>
          <cell r="T8325"/>
          <cell r="U8325"/>
          <cell r="V8325"/>
          <cell r="W8325"/>
          <cell r="X8325"/>
          <cell r="Y8325" t="str">
            <v xml:space="preserve"> </v>
          </cell>
        </row>
        <row r="8326">
          <cell r="C8326"/>
          <cell r="D8326"/>
          <cell r="E8326"/>
          <cell r="F8326"/>
          <cell r="G8326"/>
          <cell r="H8326"/>
          <cell r="I8326"/>
          <cell r="J8326"/>
          <cell r="K8326"/>
          <cell r="L8326"/>
          <cell r="M8326"/>
          <cell r="N8326"/>
          <cell r="O8326"/>
          <cell r="P8326"/>
          <cell r="Q8326"/>
          <cell r="R8326"/>
          <cell r="S8326"/>
          <cell r="T8326"/>
          <cell r="U8326"/>
          <cell r="V8326"/>
          <cell r="W8326"/>
          <cell r="X8326"/>
          <cell r="Y8326" t="str">
            <v xml:space="preserve"> </v>
          </cell>
        </row>
        <row r="8327">
          <cell r="C8327"/>
          <cell r="D8327"/>
          <cell r="E8327"/>
          <cell r="F8327"/>
          <cell r="G8327"/>
          <cell r="H8327"/>
          <cell r="I8327"/>
          <cell r="J8327"/>
          <cell r="K8327"/>
          <cell r="L8327"/>
          <cell r="M8327"/>
          <cell r="N8327"/>
          <cell r="O8327"/>
          <cell r="P8327"/>
          <cell r="Q8327"/>
          <cell r="R8327"/>
          <cell r="S8327"/>
          <cell r="T8327"/>
          <cell r="U8327"/>
          <cell r="V8327"/>
          <cell r="W8327"/>
          <cell r="X8327"/>
          <cell r="Y8327" t="str">
            <v xml:space="preserve"> </v>
          </cell>
        </row>
        <row r="8328">
          <cell r="C8328"/>
          <cell r="D8328"/>
          <cell r="E8328"/>
          <cell r="F8328"/>
          <cell r="G8328"/>
          <cell r="H8328"/>
          <cell r="I8328"/>
          <cell r="J8328"/>
          <cell r="K8328"/>
          <cell r="L8328"/>
          <cell r="M8328"/>
          <cell r="N8328"/>
          <cell r="O8328"/>
          <cell r="P8328"/>
          <cell r="Q8328"/>
          <cell r="R8328"/>
          <cell r="S8328"/>
          <cell r="T8328"/>
          <cell r="U8328"/>
          <cell r="V8328"/>
          <cell r="W8328"/>
          <cell r="X8328"/>
          <cell r="Y8328" t="str">
            <v xml:space="preserve"> </v>
          </cell>
        </row>
        <row r="8329">
          <cell r="C8329"/>
          <cell r="D8329"/>
          <cell r="E8329"/>
          <cell r="F8329"/>
          <cell r="G8329"/>
          <cell r="H8329"/>
          <cell r="I8329"/>
          <cell r="J8329"/>
          <cell r="K8329"/>
          <cell r="L8329"/>
          <cell r="M8329"/>
          <cell r="N8329"/>
          <cell r="O8329"/>
          <cell r="P8329"/>
          <cell r="Q8329"/>
          <cell r="R8329"/>
          <cell r="S8329"/>
          <cell r="T8329"/>
          <cell r="U8329"/>
          <cell r="V8329"/>
          <cell r="W8329"/>
          <cell r="X8329"/>
          <cell r="Y8329" t="str">
            <v xml:space="preserve"> </v>
          </cell>
        </row>
        <row r="8330">
          <cell r="C8330"/>
          <cell r="D8330"/>
          <cell r="E8330"/>
          <cell r="F8330"/>
          <cell r="G8330"/>
          <cell r="H8330"/>
          <cell r="I8330"/>
          <cell r="J8330"/>
          <cell r="K8330"/>
          <cell r="L8330"/>
          <cell r="M8330"/>
          <cell r="N8330"/>
          <cell r="O8330"/>
          <cell r="P8330"/>
          <cell r="Q8330"/>
          <cell r="R8330"/>
          <cell r="S8330"/>
          <cell r="T8330"/>
          <cell r="U8330"/>
          <cell r="V8330"/>
          <cell r="W8330"/>
          <cell r="X8330"/>
          <cell r="Y8330" t="str">
            <v xml:space="preserve"> </v>
          </cell>
        </row>
        <row r="8331">
          <cell r="C8331"/>
          <cell r="D8331"/>
          <cell r="E8331"/>
          <cell r="F8331"/>
          <cell r="G8331"/>
          <cell r="H8331"/>
          <cell r="I8331"/>
          <cell r="J8331"/>
          <cell r="K8331"/>
          <cell r="L8331"/>
          <cell r="M8331"/>
          <cell r="N8331"/>
          <cell r="O8331"/>
          <cell r="P8331"/>
          <cell r="Q8331"/>
          <cell r="R8331"/>
          <cell r="S8331"/>
          <cell r="T8331"/>
          <cell r="U8331"/>
          <cell r="V8331"/>
          <cell r="W8331"/>
          <cell r="X8331"/>
          <cell r="Y8331" t="str">
            <v xml:space="preserve"> </v>
          </cell>
        </row>
        <row r="8332">
          <cell r="C8332"/>
          <cell r="D8332"/>
          <cell r="E8332"/>
          <cell r="F8332"/>
          <cell r="G8332"/>
          <cell r="H8332"/>
          <cell r="I8332"/>
          <cell r="J8332"/>
          <cell r="K8332"/>
          <cell r="L8332"/>
          <cell r="M8332"/>
          <cell r="N8332"/>
          <cell r="O8332"/>
          <cell r="P8332"/>
          <cell r="Q8332"/>
          <cell r="R8332"/>
          <cell r="S8332"/>
          <cell r="T8332"/>
          <cell r="U8332"/>
          <cell r="V8332"/>
          <cell r="W8332"/>
          <cell r="X8332"/>
          <cell r="Y8332" t="str">
            <v xml:space="preserve"> </v>
          </cell>
        </row>
        <row r="8333">
          <cell r="C8333"/>
          <cell r="D8333"/>
          <cell r="E8333"/>
          <cell r="F8333"/>
          <cell r="G8333"/>
          <cell r="H8333"/>
          <cell r="I8333"/>
          <cell r="J8333"/>
          <cell r="K8333"/>
          <cell r="L8333"/>
          <cell r="M8333"/>
          <cell r="N8333"/>
          <cell r="O8333"/>
          <cell r="P8333"/>
          <cell r="Q8333"/>
          <cell r="R8333"/>
          <cell r="S8333"/>
          <cell r="T8333"/>
          <cell r="U8333"/>
          <cell r="V8333"/>
          <cell r="W8333"/>
          <cell r="X8333"/>
          <cell r="Y8333" t="str">
            <v xml:space="preserve"> </v>
          </cell>
        </row>
        <row r="8334">
          <cell r="C8334"/>
          <cell r="D8334"/>
          <cell r="E8334"/>
          <cell r="F8334"/>
          <cell r="G8334"/>
          <cell r="H8334"/>
          <cell r="I8334"/>
          <cell r="J8334"/>
          <cell r="K8334"/>
          <cell r="L8334"/>
          <cell r="M8334"/>
          <cell r="N8334"/>
          <cell r="O8334"/>
          <cell r="P8334"/>
          <cell r="Q8334"/>
          <cell r="R8334"/>
          <cell r="S8334"/>
          <cell r="T8334"/>
          <cell r="U8334"/>
          <cell r="V8334"/>
          <cell r="W8334"/>
          <cell r="X8334"/>
          <cell r="Y8334" t="str">
            <v xml:space="preserve"> </v>
          </cell>
        </row>
        <row r="8335">
          <cell r="C8335"/>
          <cell r="D8335"/>
          <cell r="E8335"/>
          <cell r="F8335"/>
          <cell r="G8335"/>
          <cell r="H8335"/>
          <cell r="I8335"/>
          <cell r="J8335"/>
          <cell r="K8335"/>
          <cell r="L8335"/>
          <cell r="M8335"/>
          <cell r="N8335"/>
          <cell r="O8335"/>
          <cell r="P8335"/>
          <cell r="Q8335"/>
          <cell r="R8335"/>
          <cell r="S8335"/>
          <cell r="T8335"/>
          <cell r="U8335"/>
          <cell r="V8335"/>
          <cell r="W8335"/>
          <cell r="X8335"/>
          <cell r="Y8335" t="str">
            <v xml:space="preserve"> </v>
          </cell>
        </row>
        <row r="8336">
          <cell r="C8336"/>
          <cell r="D8336"/>
          <cell r="E8336"/>
          <cell r="F8336"/>
          <cell r="G8336"/>
          <cell r="H8336"/>
          <cell r="I8336"/>
          <cell r="J8336"/>
          <cell r="K8336"/>
          <cell r="L8336"/>
          <cell r="M8336"/>
          <cell r="N8336"/>
          <cell r="O8336"/>
          <cell r="P8336"/>
          <cell r="Q8336"/>
          <cell r="R8336"/>
          <cell r="S8336"/>
          <cell r="T8336"/>
          <cell r="U8336"/>
          <cell r="V8336"/>
          <cell r="W8336"/>
          <cell r="X8336"/>
          <cell r="Y8336" t="str">
            <v xml:space="preserve"> </v>
          </cell>
        </row>
        <row r="8337">
          <cell r="C8337"/>
          <cell r="D8337"/>
          <cell r="E8337"/>
          <cell r="F8337"/>
          <cell r="G8337"/>
          <cell r="H8337"/>
          <cell r="I8337"/>
          <cell r="J8337"/>
          <cell r="K8337"/>
          <cell r="L8337"/>
          <cell r="M8337"/>
          <cell r="N8337"/>
          <cell r="O8337"/>
          <cell r="P8337"/>
          <cell r="Q8337"/>
          <cell r="R8337"/>
          <cell r="S8337"/>
          <cell r="T8337"/>
          <cell r="U8337"/>
          <cell r="V8337"/>
          <cell r="W8337"/>
          <cell r="X8337"/>
          <cell r="Y8337" t="str">
            <v xml:space="preserve"> </v>
          </cell>
        </row>
        <row r="8338">
          <cell r="C8338"/>
          <cell r="D8338"/>
          <cell r="E8338"/>
          <cell r="F8338"/>
          <cell r="G8338"/>
          <cell r="H8338"/>
          <cell r="I8338"/>
          <cell r="J8338"/>
          <cell r="K8338"/>
          <cell r="L8338"/>
          <cell r="M8338"/>
          <cell r="N8338"/>
          <cell r="O8338"/>
          <cell r="P8338"/>
          <cell r="Q8338"/>
          <cell r="R8338"/>
          <cell r="S8338"/>
          <cell r="T8338"/>
          <cell r="U8338"/>
          <cell r="V8338"/>
          <cell r="W8338"/>
          <cell r="X8338"/>
          <cell r="Y8338" t="str">
            <v xml:space="preserve"> </v>
          </cell>
        </row>
        <row r="8339">
          <cell r="C8339"/>
          <cell r="D8339"/>
          <cell r="E8339"/>
          <cell r="F8339"/>
          <cell r="G8339"/>
          <cell r="H8339"/>
          <cell r="I8339"/>
          <cell r="J8339"/>
          <cell r="K8339"/>
          <cell r="L8339"/>
          <cell r="M8339"/>
          <cell r="N8339"/>
          <cell r="O8339"/>
          <cell r="P8339"/>
          <cell r="Q8339"/>
          <cell r="R8339"/>
          <cell r="S8339"/>
          <cell r="T8339"/>
          <cell r="U8339"/>
          <cell r="V8339"/>
          <cell r="W8339"/>
          <cell r="X8339"/>
          <cell r="Y8339" t="str">
            <v xml:space="preserve"> </v>
          </cell>
        </row>
        <row r="8340">
          <cell r="C8340"/>
          <cell r="D8340"/>
          <cell r="E8340"/>
          <cell r="F8340"/>
          <cell r="G8340"/>
          <cell r="H8340"/>
          <cell r="I8340"/>
          <cell r="J8340"/>
          <cell r="K8340"/>
          <cell r="L8340"/>
          <cell r="M8340"/>
          <cell r="N8340"/>
          <cell r="O8340"/>
          <cell r="P8340"/>
          <cell r="Q8340"/>
          <cell r="R8340"/>
          <cell r="S8340"/>
          <cell r="T8340"/>
          <cell r="U8340"/>
          <cell r="V8340"/>
          <cell r="W8340"/>
          <cell r="X8340"/>
          <cell r="Y8340" t="str">
            <v xml:space="preserve"> </v>
          </cell>
        </row>
        <row r="8341">
          <cell r="C8341"/>
          <cell r="D8341"/>
          <cell r="E8341"/>
          <cell r="F8341"/>
          <cell r="G8341"/>
          <cell r="H8341"/>
          <cell r="I8341"/>
          <cell r="J8341"/>
          <cell r="K8341"/>
          <cell r="L8341"/>
          <cell r="M8341"/>
          <cell r="N8341"/>
          <cell r="O8341"/>
          <cell r="P8341"/>
          <cell r="Q8341"/>
          <cell r="R8341"/>
          <cell r="S8341"/>
          <cell r="T8341"/>
          <cell r="U8341"/>
          <cell r="V8341"/>
          <cell r="W8341"/>
          <cell r="X8341"/>
          <cell r="Y8341" t="str">
            <v xml:space="preserve"> </v>
          </cell>
        </row>
        <row r="8342">
          <cell r="C8342"/>
          <cell r="D8342"/>
          <cell r="E8342"/>
          <cell r="F8342"/>
          <cell r="G8342"/>
          <cell r="H8342"/>
          <cell r="I8342"/>
          <cell r="J8342"/>
          <cell r="K8342"/>
          <cell r="L8342"/>
          <cell r="M8342"/>
          <cell r="N8342"/>
          <cell r="O8342"/>
          <cell r="P8342"/>
          <cell r="Q8342"/>
          <cell r="R8342"/>
          <cell r="S8342"/>
          <cell r="T8342"/>
          <cell r="U8342"/>
          <cell r="V8342"/>
          <cell r="W8342"/>
          <cell r="X8342"/>
          <cell r="Y8342" t="str">
            <v xml:space="preserve"> </v>
          </cell>
        </row>
        <row r="8343">
          <cell r="C8343"/>
          <cell r="D8343"/>
          <cell r="E8343"/>
          <cell r="F8343"/>
          <cell r="G8343"/>
          <cell r="H8343"/>
          <cell r="I8343"/>
          <cell r="J8343"/>
          <cell r="K8343"/>
          <cell r="L8343"/>
          <cell r="M8343"/>
          <cell r="N8343"/>
          <cell r="O8343"/>
          <cell r="P8343"/>
          <cell r="Q8343"/>
          <cell r="R8343"/>
          <cell r="S8343"/>
          <cell r="T8343"/>
          <cell r="U8343"/>
          <cell r="V8343"/>
          <cell r="W8343"/>
          <cell r="X8343"/>
          <cell r="Y8343" t="str">
            <v xml:space="preserve"> </v>
          </cell>
        </row>
        <row r="8344">
          <cell r="C8344"/>
          <cell r="D8344"/>
          <cell r="E8344"/>
          <cell r="F8344"/>
          <cell r="G8344"/>
          <cell r="H8344"/>
          <cell r="I8344"/>
          <cell r="J8344"/>
          <cell r="K8344"/>
          <cell r="L8344"/>
          <cell r="M8344"/>
          <cell r="N8344"/>
          <cell r="O8344"/>
          <cell r="P8344"/>
          <cell r="Q8344"/>
          <cell r="R8344"/>
          <cell r="S8344"/>
          <cell r="T8344"/>
          <cell r="U8344"/>
          <cell r="V8344"/>
          <cell r="W8344"/>
          <cell r="X8344"/>
          <cell r="Y8344" t="str">
            <v xml:space="preserve"> </v>
          </cell>
        </row>
        <row r="8345">
          <cell r="C8345"/>
          <cell r="D8345"/>
          <cell r="E8345"/>
          <cell r="F8345"/>
          <cell r="G8345"/>
          <cell r="H8345"/>
          <cell r="I8345"/>
          <cell r="J8345"/>
          <cell r="K8345"/>
          <cell r="L8345"/>
          <cell r="M8345"/>
          <cell r="N8345"/>
          <cell r="O8345"/>
          <cell r="P8345"/>
          <cell r="Q8345"/>
          <cell r="R8345"/>
          <cell r="S8345"/>
          <cell r="T8345"/>
          <cell r="U8345"/>
          <cell r="V8345"/>
          <cell r="W8345"/>
          <cell r="X8345"/>
          <cell r="Y8345" t="str">
            <v xml:space="preserve"> </v>
          </cell>
        </row>
        <row r="8346">
          <cell r="C8346"/>
          <cell r="D8346"/>
          <cell r="E8346"/>
          <cell r="F8346"/>
          <cell r="G8346"/>
          <cell r="H8346"/>
          <cell r="I8346"/>
          <cell r="J8346"/>
          <cell r="K8346"/>
          <cell r="L8346"/>
          <cell r="M8346"/>
          <cell r="N8346"/>
          <cell r="O8346"/>
          <cell r="P8346"/>
          <cell r="Q8346"/>
          <cell r="R8346"/>
          <cell r="S8346"/>
          <cell r="T8346"/>
          <cell r="U8346"/>
          <cell r="V8346"/>
          <cell r="W8346"/>
          <cell r="X8346"/>
          <cell r="Y8346" t="str">
            <v xml:space="preserve"> </v>
          </cell>
        </row>
        <row r="8347">
          <cell r="C8347"/>
          <cell r="D8347"/>
          <cell r="E8347"/>
          <cell r="F8347"/>
          <cell r="G8347"/>
          <cell r="H8347"/>
          <cell r="I8347"/>
          <cell r="J8347"/>
          <cell r="K8347"/>
          <cell r="L8347"/>
          <cell r="M8347"/>
          <cell r="N8347"/>
          <cell r="O8347"/>
          <cell r="P8347"/>
          <cell r="Q8347"/>
          <cell r="R8347"/>
          <cell r="S8347"/>
          <cell r="T8347"/>
          <cell r="U8347"/>
          <cell r="V8347"/>
          <cell r="W8347"/>
          <cell r="X8347"/>
          <cell r="Y8347" t="str">
            <v xml:space="preserve"> </v>
          </cell>
        </row>
        <row r="8348">
          <cell r="C8348"/>
          <cell r="D8348"/>
          <cell r="E8348"/>
          <cell r="F8348"/>
          <cell r="G8348"/>
          <cell r="H8348"/>
          <cell r="I8348"/>
          <cell r="J8348"/>
          <cell r="K8348"/>
          <cell r="L8348"/>
          <cell r="M8348"/>
          <cell r="N8348"/>
          <cell r="O8348"/>
          <cell r="P8348"/>
          <cell r="Q8348"/>
          <cell r="R8348"/>
          <cell r="S8348"/>
          <cell r="T8348"/>
          <cell r="U8348"/>
          <cell r="V8348"/>
          <cell r="W8348"/>
          <cell r="X8348"/>
          <cell r="Y8348" t="str">
            <v xml:space="preserve"> </v>
          </cell>
        </row>
        <row r="8349">
          <cell r="C8349"/>
          <cell r="D8349"/>
          <cell r="E8349"/>
          <cell r="F8349"/>
          <cell r="G8349"/>
          <cell r="H8349"/>
          <cell r="I8349"/>
          <cell r="J8349"/>
          <cell r="K8349"/>
          <cell r="L8349"/>
          <cell r="M8349"/>
          <cell r="N8349"/>
          <cell r="O8349"/>
          <cell r="P8349"/>
          <cell r="Q8349"/>
          <cell r="R8349"/>
          <cell r="S8349"/>
          <cell r="T8349"/>
          <cell r="U8349"/>
          <cell r="V8349"/>
          <cell r="W8349"/>
          <cell r="X8349"/>
          <cell r="Y8349" t="str">
            <v xml:space="preserve"> </v>
          </cell>
        </row>
        <row r="8350">
          <cell r="C8350"/>
          <cell r="D8350"/>
          <cell r="E8350"/>
          <cell r="F8350"/>
          <cell r="G8350"/>
          <cell r="H8350"/>
          <cell r="I8350"/>
          <cell r="J8350"/>
          <cell r="K8350"/>
          <cell r="L8350"/>
          <cell r="M8350"/>
          <cell r="N8350"/>
          <cell r="O8350"/>
          <cell r="P8350"/>
          <cell r="Q8350"/>
          <cell r="R8350"/>
          <cell r="S8350"/>
          <cell r="T8350"/>
          <cell r="U8350"/>
          <cell r="V8350"/>
          <cell r="W8350"/>
          <cell r="X8350"/>
          <cell r="Y8350" t="str">
            <v xml:space="preserve"> </v>
          </cell>
        </row>
        <row r="8351">
          <cell r="C8351"/>
          <cell r="D8351"/>
          <cell r="E8351"/>
          <cell r="F8351"/>
          <cell r="G8351"/>
          <cell r="H8351"/>
          <cell r="I8351"/>
          <cell r="J8351"/>
          <cell r="K8351"/>
          <cell r="L8351"/>
          <cell r="M8351"/>
          <cell r="N8351"/>
          <cell r="O8351"/>
          <cell r="P8351"/>
          <cell r="Q8351"/>
          <cell r="R8351"/>
          <cell r="S8351"/>
          <cell r="T8351"/>
          <cell r="U8351"/>
          <cell r="V8351"/>
          <cell r="W8351"/>
          <cell r="X8351"/>
          <cell r="Y8351" t="str">
            <v xml:space="preserve"> </v>
          </cell>
        </row>
        <row r="8352">
          <cell r="C8352"/>
          <cell r="D8352"/>
          <cell r="E8352"/>
          <cell r="F8352"/>
          <cell r="G8352"/>
          <cell r="H8352"/>
          <cell r="I8352"/>
          <cell r="J8352"/>
          <cell r="K8352"/>
          <cell r="L8352"/>
          <cell r="M8352"/>
          <cell r="N8352"/>
          <cell r="O8352"/>
          <cell r="P8352"/>
          <cell r="Q8352"/>
          <cell r="R8352"/>
          <cell r="S8352"/>
          <cell r="T8352"/>
          <cell r="U8352"/>
          <cell r="V8352"/>
          <cell r="W8352"/>
          <cell r="X8352"/>
          <cell r="Y8352" t="str">
            <v xml:space="preserve"> </v>
          </cell>
        </row>
        <row r="8353">
          <cell r="C8353"/>
          <cell r="D8353"/>
          <cell r="E8353"/>
          <cell r="F8353"/>
          <cell r="G8353"/>
          <cell r="H8353"/>
          <cell r="I8353"/>
          <cell r="J8353"/>
          <cell r="K8353"/>
          <cell r="L8353"/>
          <cell r="M8353"/>
          <cell r="N8353"/>
          <cell r="O8353"/>
          <cell r="P8353"/>
          <cell r="Q8353"/>
          <cell r="R8353"/>
          <cell r="S8353"/>
          <cell r="T8353"/>
          <cell r="U8353"/>
          <cell r="V8353"/>
          <cell r="W8353"/>
          <cell r="X8353"/>
          <cell r="Y8353" t="str">
            <v xml:space="preserve"> </v>
          </cell>
        </row>
        <row r="8354">
          <cell r="C8354"/>
          <cell r="D8354"/>
          <cell r="E8354"/>
          <cell r="F8354"/>
          <cell r="G8354"/>
          <cell r="H8354"/>
          <cell r="I8354"/>
          <cell r="J8354"/>
          <cell r="K8354"/>
          <cell r="L8354"/>
          <cell r="M8354"/>
          <cell r="N8354"/>
          <cell r="O8354"/>
          <cell r="P8354"/>
          <cell r="Q8354"/>
          <cell r="R8354"/>
          <cell r="S8354"/>
          <cell r="T8354"/>
          <cell r="U8354"/>
          <cell r="V8354"/>
          <cell r="W8354"/>
          <cell r="X8354"/>
          <cell r="Y8354" t="str">
            <v xml:space="preserve"> </v>
          </cell>
        </row>
        <row r="8355">
          <cell r="C8355"/>
          <cell r="D8355"/>
          <cell r="E8355"/>
          <cell r="F8355"/>
          <cell r="G8355"/>
          <cell r="H8355"/>
          <cell r="I8355"/>
          <cell r="J8355"/>
          <cell r="K8355"/>
          <cell r="L8355"/>
          <cell r="M8355"/>
          <cell r="N8355"/>
          <cell r="O8355"/>
          <cell r="P8355"/>
          <cell r="Q8355"/>
          <cell r="R8355"/>
          <cell r="S8355"/>
          <cell r="T8355"/>
          <cell r="U8355"/>
          <cell r="V8355"/>
          <cell r="W8355"/>
          <cell r="X8355"/>
          <cell r="Y8355" t="str">
            <v xml:space="preserve"> </v>
          </cell>
        </row>
        <row r="8356">
          <cell r="C8356"/>
          <cell r="D8356"/>
          <cell r="E8356"/>
          <cell r="F8356"/>
          <cell r="G8356"/>
          <cell r="H8356"/>
          <cell r="I8356"/>
          <cell r="J8356"/>
          <cell r="K8356"/>
          <cell r="L8356"/>
          <cell r="M8356"/>
          <cell r="N8356"/>
          <cell r="O8356"/>
          <cell r="P8356"/>
          <cell r="Q8356"/>
          <cell r="R8356"/>
          <cell r="S8356"/>
          <cell r="T8356"/>
          <cell r="U8356"/>
          <cell r="V8356"/>
          <cell r="W8356"/>
          <cell r="X8356"/>
          <cell r="Y8356" t="str">
            <v xml:space="preserve"> </v>
          </cell>
        </row>
        <row r="8357">
          <cell r="C8357"/>
          <cell r="D8357"/>
          <cell r="E8357"/>
          <cell r="F8357"/>
          <cell r="G8357"/>
          <cell r="H8357"/>
          <cell r="I8357"/>
          <cell r="J8357"/>
          <cell r="K8357"/>
          <cell r="L8357"/>
          <cell r="M8357"/>
          <cell r="N8357"/>
          <cell r="O8357"/>
          <cell r="P8357"/>
          <cell r="Q8357"/>
          <cell r="R8357"/>
          <cell r="S8357"/>
          <cell r="T8357"/>
          <cell r="U8357"/>
          <cell r="V8357"/>
          <cell r="W8357"/>
          <cell r="X8357"/>
          <cell r="Y8357" t="str">
            <v xml:space="preserve"> </v>
          </cell>
        </row>
        <row r="8358">
          <cell r="C8358"/>
          <cell r="D8358"/>
          <cell r="E8358"/>
          <cell r="F8358"/>
          <cell r="G8358"/>
          <cell r="H8358"/>
          <cell r="I8358"/>
          <cell r="J8358"/>
          <cell r="K8358"/>
          <cell r="L8358"/>
          <cell r="M8358"/>
          <cell r="N8358"/>
          <cell r="O8358"/>
          <cell r="P8358"/>
          <cell r="Q8358"/>
          <cell r="R8358"/>
          <cell r="S8358"/>
          <cell r="T8358"/>
          <cell r="U8358"/>
          <cell r="V8358"/>
          <cell r="W8358"/>
          <cell r="X8358"/>
          <cell r="Y8358" t="str">
            <v xml:space="preserve"> </v>
          </cell>
        </row>
        <row r="8359">
          <cell r="C8359"/>
          <cell r="D8359"/>
          <cell r="E8359"/>
          <cell r="F8359"/>
          <cell r="G8359"/>
          <cell r="H8359"/>
          <cell r="I8359"/>
          <cell r="J8359"/>
          <cell r="K8359"/>
          <cell r="L8359"/>
          <cell r="M8359"/>
          <cell r="N8359"/>
          <cell r="O8359"/>
          <cell r="P8359"/>
          <cell r="Q8359"/>
          <cell r="R8359"/>
          <cell r="S8359"/>
          <cell r="T8359"/>
          <cell r="U8359"/>
          <cell r="V8359"/>
          <cell r="W8359"/>
          <cell r="X8359"/>
          <cell r="Y8359" t="str">
            <v xml:space="preserve"> </v>
          </cell>
        </row>
        <row r="8360">
          <cell r="C8360"/>
          <cell r="D8360"/>
          <cell r="E8360"/>
          <cell r="F8360"/>
          <cell r="G8360"/>
          <cell r="H8360"/>
          <cell r="I8360"/>
          <cell r="J8360"/>
          <cell r="K8360"/>
          <cell r="L8360"/>
          <cell r="M8360"/>
          <cell r="N8360"/>
          <cell r="O8360"/>
          <cell r="P8360"/>
          <cell r="Q8360"/>
          <cell r="R8360"/>
          <cell r="S8360"/>
          <cell r="T8360"/>
          <cell r="U8360"/>
          <cell r="V8360"/>
          <cell r="W8360"/>
          <cell r="X8360"/>
          <cell r="Y8360" t="str">
            <v xml:space="preserve"> </v>
          </cell>
        </row>
        <row r="8361">
          <cell r="C8361"/>
          <cell r="D8361"/>
          <cell r="E8361"/>
          <cell r="F8361"/>
          <cell r="G8361"/>
          <cell r="H8361"/>
          <cell r="I8361"/>
          <cell r="J8361"/>
          <cell r="K8361"/>
          <cell r="L8361"/>
          <cell r="M8361"/>
          <cell r="N8361"/>
          <cell r="O8361"/>
          <cell r="P8361"/>
          <cell r="Q8361"/>
          <cell r="R8361"/>
          <cell r="S8361"/>
          <cell r="T8361"/>
          <cell r="U8361"/>
          <cell r="V8361"/>
          <cell r="W8361"/>
          <cell r="X8361"/>
          <cell r="Y8361" t="str">
            <v xml:space="preserve"> </v>
          </cell>
        </row>
        <row r="8362">
          <cell r="C8362"/>
          <cell r="D8362"/>
          <cell r="E8362"/>
          <cell r="F8362"/>
          <cell r="G8362"/>
          <cell r="H8362"/>
          <cell r="I8362"/>
          <cell r="J8362"/>
          <cell r="K8362"/>
          <cell r="L8362"/>
          <cell r="M8362"/>
          <cell r="N8362"/>
          <cell r="O8362"/>
          <cell r="P8362"/>
          <cell r="Q8362"/>
          <cell r="R8362"/>
          <cell r="S8362"/>
          <cell r="T8362"/>
          <cell r="U8362"/>
          <cell r="V8362"/>
          <cell r="W8362"/>
          <cell r="X8362"/>
          <cell r="Y8362" t="str">
            <v xml:space="preserve"> </v>
          </cell>
        </row>
        <row r="8363">
          <cell r="C8363"/>
          <cell r="D8363"/>
          <cell r="E8363"/>
          <cell r="F8363"/>
          <cell r="G8363"/>
          <cell r="H8363"/>
          <cell r="I8363"/>
          <cell r="J8363"/>
          <cell r="K8363"/>
          <cell r="L8363"/>
          <cell r="M8363"/>
          <cell r="N8363"/>
          <cell r="O8363"/>
          <cell r="P8363"/>
          <cell r="Q8363"/>
          <cell r="R8363"/>
          <cell r="S8363"/>
          <cell r="T8363"/>
          <cell r="U8363"/>
          <cell r="V8363"/>
          <cell r="W8363"/>
          <cell r="X8363"/>
          <cell r="Y8363" t="str">
            <v xml:space="preserve"> </v>
          </cell>
        </row>
        <row r="8364">
          <cell r="C8364"/>
          <cell r="D8364"/>
          <cell r="E8364"/>
          <cell r="F8364"/>
          <cell r="G8364"/>
          <cell r="H8364"/>
          <cell r="I8364"/>
          <cell r="J8364"/>
          <cell r="K8364"/>
          <cell r="L8364"/>
          <cell r="M8364"/>
          <cell r="N8364"/>
          <cell r="O8364"/>
          <cell r="P8364"/>
          <cell r="Q8364"/>
          <cell r="R8364"/>
          <cell r="S8364"/>
          <cell r="T8364"/>
          <cell r="U8364"/>
          <cell r="V8364"/>
          <cell r="W8364"/>
          <cell r="X8364"/>
          <cell r="Y8364" t="str">
            <v xml:space="preserve"> </v>
          </cell>
        </row>
        <row r="8365">
          <cell r="C8365"/>
          <cell r="D8365"/>
          <cell r="E8365"/>
          <cell r="F8365"/>
          <cell r="G8365"/>
          <cell r="H8365"/>
          <cell r="I8365"/>
          <cell r="J8365"/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  <cell r="U8365"/>
          <cell r="V8365"/>
          <cell r="W8365"/>
          <cell r="X8365"/>
          <cell r="Y8365" t="str">
            <v xml:space="preserve"> </v>
          </cell>
        </row>
        <row r="8366">
          <cell r="C8366"/>
          <cell r="D8366"/>
          <cell r="E8366"/>
          <cell r="F8366"/>
          <cell r="G8366"/>
          <cell r="H8366"/>
          <cell r="I8366"/>
          <cell r="J8366"/>
          <cell r="K8366"/>
          <cell r="L8366"/>
          <cell r="M8366"/>
          <cell r="N8366"/>
          <cell r="O8366"/>
          <cell r="P8366"/>
          <cell r="Q8366"/>
          <cell r="R8366"/>
          <cell r="S8366"/>
          <cell r="T8366"/>
          <cell r="U8366"/>
          <cell r="V8366"/>
          <cell r="W8366"/>
          <cell r="X8366"/>
          <cell r="Y8366" t="str">
            <v xml:space="preserve"> </v>
          </cell>
        </row>
        <row r="8367">
          <cell r="C8367"/>
          <cell r="D8367"/>
          <cell r="E8367"/>
          <cell r="F8367"/>
          <cell r="G8367"/>
          <cell r="H8367"/>
          <cell r="I8367"/>
          <cell r="J8367"/>
          <cell r="K8367"/>
          <cell r="L8367"/>
          <cell r="M8367"/>
          <cell r="N8367"/>
          <cell r="O8367"/>
          <cell r="P8367"/>
          <cell r="Q8367"/>
          <cell r="R8367"/>
          <cell r="S8367"/>
          <cell r="T8367"/>
          <cell r="U8367"/>
          <cell r="V8367"/>
          <cell r="W8367"/>
          <cell r="X8367"/>
          <cell r="Y8367" t="str">
            <v xml:space="preserve"> </v>
          </cell>
        </row>
        <row r="8368">
          <cell r="C8368"/>
          <cell r="D8368"/>
          <cell r="E8368"/>
          <cell r="F8368"/>
          <cell r="G8368"/>
          <cell r="H8368"/>
          <cell r="I8368"/>
          <cell r="J8368"/>
          <cell r="K8368"/>
          <cell r="L8368"/>
          <cell r="M8368"/>
          <cell r="N8368"/>
          <cell r="O8368"/>
          <cell r="P8368"/>
          <cell r="Q8368"/>
          <cell r="R8368"/>
          <cell r="S8368"/>
          <cell r="T8368"/>
          <cell r="U8368"/>
          <cell r="V8368"/>
          <cell r="W8368"/>
          <cell r="X8368"/>
          <cell r="Y8368" t="str">
            <v xml:space="preserve"> </v>
          </cell>
        </row>
        <row r="8369">
          <cell r="C8369"/>
          <cell r="D8369"/>
          <cell r="E8369"/>
          <cell r="F8369"/>
          <cell r="G8369"/>
          <cell r="H8369"/>
          <cell r="I8369"/>
          <cell r="J8369"/>
          <cell r="K8369"/>
          <cell r="L8369"/>
          <cell r="M8369"/>
          <cell r="N8369"/>
          <cell r="O8369"/>
          <cell r="P8369"/>
          <cell r="Q8369"/>
          <cell r="R8369"/>
          <cell r="S8369"/>
          <cell r="T8369"/>
          <cell r="U8369"/>
          <cell r="V8369"/>
          <cell r="W8369"/>
          <cell r="X8369"/>
          <cell r="Y8369" t="str">
            <v xml:space="preserve"> </v>
          </cell>
        </row>
        <row r="8370">
          <cell r="C8370"/>
          <cell r="D8370"/>
          <cell r="E8370"/>
          <cell r="F8370"/>
          <cell r="G8370"/>
          <cell r="H8370"/>
          <cell r="I8370"/>
          <cell r="J8370"/>
          <cell r="K8370"/>
          <cell r="L8370"/>
          <cell r="M8370"/>
          <cell r="N8370"/>
          <cell r="O8370"/>
          <cell r="P8370"/>
          <cell r="Q8370"/>
          <cell r="R8370"/>
          <cell r="S8370"/>
          <cell r="T8370"/>
          <cell r="U8370"/>
          <cell r="V8370"/>
          <cell r="W8370"/>
          <cell r="X8370"/>
          <cell r="Y8370" t="str">
            <v xml:space="preserve"> </v>
          </cell>
        </row>
        <row r="8371">
          <cell r="C8371"/>
          <cell r="D8371"/>
          <cell r="E8371"/>
          <cell r="F8371"/>
          <cell r="G8371"/>
          <cell r="H8371"/>
          <cell r="I8371"/>
          <cell r="J8371"/>
          <cell r="K8371"/>
          <cell r="L8371"/>
          <cell r="M8371"/>
          <cell r="N8371"/>
          <cell r="O8371"/>
          <cell r="P8371"/>
          <cell r="Q8371"/>
          <cell r="R8371"/>
          <cell r="S8371"/>
          <cell r="T8371"/>
          <cell r="U8371"/>
          <cell r="V8371"/>
          <cell r="W8371"/>
          <cell r="X8371"/>
          <cell r="Y8371" t="str">
            <v xml:space="preserve"> </v>
          </cell>
        </row>
        <row r="8372">
          <cell r="C8372"/>
          <cell r="D8372"/>
          <cell r="E8372"/>
          <cell r="F8372"/>
          <cell r="G8372"/>
          <cell r="H8372"/>
          <cell r="I8372"/>
          <cell r="J8372"/>
          <cell r="K8372"/>
          <cell r="L8372"/>
          <cell r="M8372"/>
          <cell r="N8372"/>
          <cell r="O8372"/>
          <cell r="P8372"/>
          <cell r="Q8372"/>
          <cell r="R8372"/>
          <cell r="S8372"/>
          <cell r="T8372"/>
          <cell r="U8372"/>
          <cell r="V8372"/>
          <cell r="W8372"/>
          <cell r="X8372"/>
          <cell r="Y8372" t="str">
            <v xml:space="preserve"> </v>
          </cell>
        </row>
        <row r="8373">
          <cell r="C8373"/>
          <cell r="D8373"/>
          <cell r="E8373"/>
          <cell r="F8373"/>
          <cell r="G8373"/>
          <cell r="H8373"/>
          <cell r="I8373"/>
          <cell r="J8373"/>
          <cell r="K8373"/>
          <cell r="L8373"/>
          <cell r="M8373"/>
          <cell r="N8373"/>
          <cell r="O8373"/>
          <cell r="P8373"/>
          <cell r="Q8373"/>
          <cell r="R8373"/>
          <cell r="S8373"/>
          <cell r="T8373"/>
          <cell r="U8373"/>
          <cell r="V8373"/>
          <cell r="W8373"/>
          <cell r="X8373"/>
          <cell r="Y8373" t="str">
            <v xml:space="preserve"> </v>
          </cell>
        </row>
        <row r="8374">
          <cell r="C8374"/>
          <cell r="D8374"/>
          <cell r="E8374"/>
          <cell r="F8374"/>
          <cell r="G8374"/>
          <cell r="H8374"/>
          <cell r="I8374"/>
          <cell r="J8374"/>
          <cell r="K8374"/>
          <cell r="L8374"/>
          <cell r="M8374"/>
          <cell r="N8374"/>
          <cell r="O8374"/>
          <cell r="P8374"/>
          <cell r="Q8374"/>
          <cell r="R8374"/>
          <cell r="S8374"/>
          <cell r="T8374"/>
          <cell r="U8374"/>
          <cell r="V8374"/>
          <cell r="W8374"/>
          <cell r="X8374"/>
          <cell r="Y8374" t="str">
            <v xml:space="preserve"> </v>
          </cell>
        </row>
        <row r="8375">
          <cell r="C8375"/>
          <cell r="D8375"/>
          <cell r="E8375"/>
          <cell r="F8375"/>
          <cell r="G8375"/>
          <cell r="H8375"/>
          <cell r="I8375"/>
          <cell r="J8375"/>
          <cell r="K8375"/>
          <cell r="L8375"/>
          <cell r="M8375"/>
          <cell r="N8375"/>
          <cell r="O8375"/>
          <cell r="P8375"/>
          <cell r="Q8375"/>
          <cell r="R8375"/>
          <cell r="S8375"/>
          <cell r="T8375"/>
          <cell r="U8375"/>
          <cell r="V8375"/>
          <cell r="W8375"/>
          <cell r="X8375"/>
          <cell r="Y8375" t="str">
            <v xml:space="preserve"> </v>
          </cell>
        </row>
        <row r="8376">
          <cell r="C8376"/>
          <cell r="D8376"/>
          <cell r="E8376"/>
          <cell r="F8376"/>
          <cell r="G8376"/>
          <cell r="H8376"/>
          <cell r="I8376"/>
          <cell r="J8376"/>
          <cell r="K8376"/>
          <cell r="L8376"/>
          <cell r="M8376"/>
          <cell r="N8376"/>
          <cell r="O8376"/>
          <cell r="P8376"/>
          <cell r="Q8376"/>
          <cell r="R8376"/>
          <cell r="S8376"/>
          <cell r="T8376"/>
          <cell r="U8376"/>
          <cell r="V8376"/>
          <cell r="W8376"/>
          <cell r="X8376"/>
          <cell r="Y8376" t="str">
            <v xml:space="preserve"> </v>
          </cell>
        </row>
        <row r="8377">
          <cell r="C8377"/>
          <cell r="D8377"/>
          <cell r="E8377"/>
          <cell r="F8377"/>
          <cell r="G8377"/>
          <cell r="H8377"/>
          <cell r="I8377"/>
          <cell r="J8377"/>
          <cell r="K8377"/>
          <cell r="L8377"/>
          <cell r="M8377"/>
          <cell r="N8377"/>
          <cell r="O8377"/>
          <cell r="P8377"/>
          <cell r="Q8377"/>
          <cell r="R8377"/>
          <cell r="S8377"/>
          <cell r="T8377"/>
          <cell r="U8377"/>
          <cell r="V8377"/>
          <cell r="W8377"/>
          <cell r="X8377"/>
          <cell r="Y8377" t="str">
            <v xml:space="preserve"> </v>
          </cell>
        </row>
        <row r="8378">
          <cell r="C8378"/>
          <cell r="D8378"/>
          <cell r="E8378"/>
          <cell r="F8378"/>
          <cell r="G8378"/>
          <cell r="H8378"/>
          <cell r="I8378"/>
          <cell r="J8378"/>
          <cell r="K8378"/>
          <cell r="L8378"/>
          <cell r="M8378"/>
          <cell r="N8378"/>
          <cell r="O8378"/>
          <cell r="P8378"/>
          <cell r="Q8378"/>
          <cell r="R8378"/>
          <cell r="S8378"/>
          <cell r="T8378"/>
          <cell r="U8378"/>
          <cell r="V8378"/>
          <cell r="W8378"/>
          <cell r="X8378"/>
          <cell r="Y8378" t="str">
            <v xml:space="preserve"> </v>
          </cell>
        </row>
        <row r="8379">
          <cell r="C8379"/>
          <cell r="D8379"/>
          <cell r="E8379"/>
          <cell r="F8379"/>
          <cell r="G8379"/>
          <cell r="H8379"/>
          <cell r="I8379"/>
          <cell r="J8379"/>
          <cell r="K8379"/>
          <cell r="L8379"/>
          <cell r="M8379"/>
          <cell r="N8379"/>
          <cell r="O8379"/>
          <cell r="P8379"/>
          <cell r="Q8379"/>
          <cell r="R8379"/>
          <cell r="S8379"/>
          <cell r="T8379"/>
          <cell r="U8379"/>
          <cell r="V8379"/>
          <cell r="W8379"/>
          <cell r="X8379"/>
          <cell r="Y8379" t="str">
            <v xml:space="preserve"> </v>
          </cell>
        </row>
        <row r="8380">
          <cell r="C8380"/>
          <cell r="D8380"/>
          <cell r="E8380"/>
          <cell r="F8380"/>
          <cell r="G8380"/>
          <cell r="H8380"/>
          <cell r="I8380"/>
          <cell r="J8380"/>
          <cell r="K8380"/>
          <cell r="L8380"/>
          <cell r="M8380"/>
          <cell r="N8380"/>
          <cell r="O8380"/>
          <cell r="P8380"/>
          <cell r="Q8380"/>
          <cell r="R8380"/>
          <cell r="S8380"/>
          <cell r="T8380"/>
          <cell r="U8380"/>
          <cell r="V8380"/>
          <cell r="W8380"/>
          <cell r="X8380"/>
          <cell r="Y8380" t="str">
            <v xml:space="preserve"> </v>
          </cell>
        </row>
        <row r="8381">
          <cell r="C8381"/>
          <cell r="D8381"/>
          <cell r="E8381"/>
          <cell r="F8381"/>
          <cell r="G8381"/>
          <cell r="H8381"/>
          <cell r="I8381"/>
          <cell r="J8381"/>
          <cell r="K8381"/>
          <cell r="L8381"/>
          <cell r="M8381"/>
          <cell r="N8381"/>
          <cell r="O8381"/>
          <cell r="P8381"/>
          <cell r="Q8381"/>
          <cell r="R8381"/>
          <cell r="S8381"/>
          <cell r="T8381"/>
          <cell r="U8381"/>
          <cell r="V8381"/>
          <cell r="W8381"/>
          <cell r="X8381"/>
          <cell r="Y8381" t="str">
            <v xml:space="preserve"> </v>
          </cell>
        </row>
        <row r="8382">
          <cell r="C8382"/>
          <cell r="D8382"/>
          <cell r="E8382"/>
          <cell r="F8382"/>
          <cell r="G8382"/>
          <cell r="H8382"/>
          <cell r="I8382"/>
          <cell r="J8382"/>
          <cell r="K8382"/>
          <cell r="L8382"/>
          <cell r="M8382"/>
          <cell r="N8382"/>
          <cell r="O8382"/>
          <cell r="P8382"/>
          <cell r="Q8382"/>
          <cell r="R8382"/>
          <cell r="S8382"/>
          <cell r="T8382"/>
          <cell r="U8382"/>
          <cell r="V8382"/>
          <cell r="W8382"/>
          <cell r="X8382"/>
          <cell r="Y8382" t="str">
            <v xml:space="preserve"> </v>
          </cell>
        </row>
        <row r="8383">
          <cell r="C8383"/>
          <cell r="D8383"/>
          <cell r="E8383"/>
          <cell r="F8383"/>
          <cell r="G8383"/>
          <cell r="H8383"/>
          <cell r="I8383"/>
          <cell r="J8383"/>
          <cell r="K8383"/>
          <cell r="L8383"/>
          <cell r="M8383"/>
          <cell r="N8383"/>
          <cell r="O8383"/>
          <cell r="P8383"/>
          <cell r="Q8383"/>
          <cell r="R8383"/>
          <cell r="S8383"/>
          <cell r="T8383"/>
          <cell r="U8383"/>
          <cell r="V8383"/>
          <cell r="W8383"/>
          <cell r="X8383"/>
          <cell r="Y8383" t="str">
            <v xml:space="preserve"> </v>
          </cell>
        </row>
        <row r="8384">
          <cell r="C8384"/>
          <cell r="D8384"/>
          <cell r="E8384"/>
          <cell r="F8384"/>
          <cell r="G8384"/>
          <cell r="H8384"/>
          <cell r="I8384"/>
          <cell r="J8384"/>
          <cell r="K8384"/>
          <cell r="L8384"/>
          <cell r="M8384"/>
          <cell r="N8384"/>
          <cell r="O8384"/>
          <cell r="P8384"/>
          <cell r="Q8384"/>
          <cell r="R8384"/>
          <cell r="S8384"/>
          <cell r="T8384"/>
          <cell r="U8384"/>
          <cell r="V8384"/>
          <cell r="W8384"/>
          <cell r="X8384"/>
          <cell r="Y8384" t="str">
            <v xml:space="preserve"> </v>
          </cell>
        </row>
        <row r="8385">
          <cell r="C8385"/>
          <cell r="D8385"/>
          <cell r="E8385"/>
          <cell r="F8385"/>
          <cell r="G8385"/>
          <cell r="H8385"/>
          <cell r="I8385"/>
          <cell r="J8385"/>
          <cell r="K8385"/>
          <cell r="L8385"/>
          <cell r="M8385"/>
          <cell r="N8385"/>
          <cell r="O8385"/>
          <cell r="P8385"/>
          <cell r="Q8385"/>
          <cell r="R8385"/>
          <cell r="S8385"/>
          <cell r="T8385"/>
          <cell r="U8385"/>
          <cell r="V8385"/>
          <cell r="W8385"/>
          <cell r="X8385"/>
          <cell r="Y8385" t="str">
            <v xml:space="preserve"> </v>
          </cell>
        </row>
        <row r="8386">
          <cell r="C8386"/>
          <cell r="D8386"/>
          <cell r="E8386"/>
          <cell r="F8386"/>
          <cell r="G8386"/>
          <cell r="H8386"/>
          <cell r="I8386"/>
          <cell r="J8386"/>
          <cell r="K8386"/>
          <cell r="L8386"/>
          <cell r="M8386"/>
          <cell r="N8386"/>
          <cell r="O8386"/>
          <cell r="P8386"/>
          <cell r="Q8386"/>
          <cell r="R8386"/>
          <cell r="S8386"/>
          <cell r="T8386"/>
          <cell r="U8386"/>
          <cell r="V8386"/>
          <cell r="W8386"/>
          <cell r="X8386"/>
          <cell r="Y8386" t="str">
            <v xml:space="preserve"> </v>
          </cell>
        </row>
        <row r="8387">
          <cell r="C8387"/>
          <cell r="D8387"/>
          <cell r="E8387"/>
          <cell r="F8387"/>
          <cell r="G8387"/>
          <cell r="H8387"/>
          <cell r="I8387"/>
          <cell r="J8387"/>
          <cell r="K8387"/>
          <cell r="L8387"/>
          <cell r="M8387"/>
          <cell r="N8387"/>
          <cell r="O8387"/>
          <cell r="P8387"/>
          <cell r="Q8387"/>
          <cell r="R8387"/>
          <cell r="S8387"/>
          <cell r="T8387"/>
          <cell r="U8387"/>
          <cell r="V8387"/>
          <cell r="W8387"/>
          <cell r="X8387"/>
          <cell r="Y8387" t="str">
            <v xml:space="preserve"> </v>
          </cell>
        </row>
        <row r="8388">
          <cell r="C8388"/>
          <cell r="D8388"/>
          <cell r="E8388"/>
          <cell r="F8388"/>
          <cell r="G8388"/>
          <cell r="H8388"/>
          <cell r="I8388"/>
          <cell r="J8388"/>
          <cell r="K8388"/>
          <cell r="L8388"/>
          <cell r="M8388"/>
          <cell r="N8388"/>
          <cell r="O8388"/>
          <cell r="P8388"/>
          <cell r="Q8388"/>
          <cell r="R8388"/>
          <cell r="S8388"/>
          <cell r="T8388"/>
          <cell r="U8388"/>
          <cell r="V8388"/>
          <cell r="W8388"/>
          <cell r="X8388"/>
          <cell r="Y8388" t="str">
            <v xml:space="preserve"> </v>
          </cell>
        </row>
        <row r="8389">
          <cell r="C8389"/>
          <cell r="D8389"/>
          <cell r="E8389"/>
          <cell r="F8389"/>
          <cell r="G8389"/>
          <cell r="H8389"/>
          <cell r="I8389"/>
          <cell r="J8389"/>
          <cell r="K8389"/>
          <cell r="L8389"/>
          <cell r="M8389"/>
          <cell r="N8389"/>
          <cell r="O8389"/>
          <cell r="P8389"/>
          <cell r="Q8389"/>
          <cell r="R8389"/>
          <cell r="S8389"/>
          <cell r="T8389"/>
          <cell r="U8389"/>
          <cell r="V8389"/>
          <cell r="W8389"/>
          <cell r="X8389"/>
          <cell r="Y8389" t="str">
            <v xml:space="preserve"> </v>
          </cell>
        </row>
        <row r="8390">
          <cell r="C8390"/>
          <cell r="D8390"/>
          <cell r="E8390"/>
          <cell r="F8390"/>
          <cell r="G8390"/>
          <cell r="H8390"/>
          <cell r="I8390"/>
          <cell r="J8390"/>
          <cell r="K8390"/>
          <cell r="L8390"/>
          <cell r="M8390"/>
          <cell r="N8390"/>
          <cell r="O8390"/>
          <cell r="P8390"/>
          <cell r="Q8390"/>
          <cell r="R8390"/>
          <cell r="S8390"/>
          <cell r="T8390"/>
          <cell r="U8390"/>
          <cell r="V8390"/>
          <cell r="W8390"/>
          <cell r="X8390"/>
          <cell r="Y8390" t="str">
            <v xml:space="preserve"> </v>
          </cell>
        </row>
        <row r="8391">
          <cell r="C8391"/>
          <cell r="D8391"/>
          <cell r="E8391"/>
          <cell r="F8391"/>
          <cell r="G8391"/>
          <cell r="H8391"/>
          <cell r="I8391"/>
          <cell r="J8391"/>
          <cell r="K8391"/>
          <cell r="L8391"/>
          <cell r="M8391"/>
          <cell r="N8391"/>
          <cell r="O8391"/>
          <cell r="P8391"/>
          <cell r="Q8391"/>
          <cell r="R8391"/>
          <cell r="S8391"/>
          <cell r="T8391"/>
          <cell r="U8391"/>
          <cell r="V8391"/>
          <cell r="W8391"/>
          <cell r="X8391"/>
          <cell r="Y8391" t="str">
            <v xml:space="preserve"> </v>
          </cell>
        </row>
        <row r="8392">
          <cell r="C8392"/>
          <cell r="D8392"/>
          <cell r="E8392"/>
          <cell r="F8392"/>
          <cell r="G8392"/>
          <cell r="H8392"/>
          <cell r="I8392"/>
          <cell r="J8392"/>
          <cell r="K8392"/>
          <cell r="L8392"/>
          <cell r="M8392"/>
          <cell r="N8392"/>
          <cell r="O8392"/>
          <cell r="P8392"/>
          <cell r="Q8392"/>
          <cell r="R8392"/>
          <cell r="S8392"/>
          <cell r="T8392"/>
          <cell r="U8392"/>
          <cell r="V8392"/>
          <cell r="W8392"/>
          <cell r="X8392"/>
          <cell r="Y8392" t="str">
            <v xml:space="preserve"> </v>
          </cell>
        </row>
        <row r="8393">
          <cell r="C8393"/>
          <cell r="D8393"/>
          <cell r="E8393"/>
          <cell r="F8393"/>
          <cell r="G8393"/>
          <cell r="H8393"/>
          <cell r="I8393"/>
          <cell r="J8393"/>
          <cell r="K8393"/>
          <cell r="L8393"/>
          <cell r="M8393"/>
          <cell r="N8393"/>
          <cell r="O8393"/>
          <cell r="P8393"/>
          <cell r="Q8393"/>
          <cell r="R8393"/>
          <cell r="S8393"/>
          <cell r="T8393"/>
          <cell r="U8393"/>
          <cell r="V8393"/>
          <cell r="W8393"/>
          <cell r="X8393"/>
          <cell r="Y8393" t="str">
            <v xml:space="preserve"> </v>
          </cell>
        </row>
        <row r="8394">
          <cell r="C8394"/>
          <cell r="D8394"/>
          <cell r="E8394"/>
          <cell r="F8394"/>
          <cell r="G8394"/>
          <cell r="H8394"/>
          <cell r="I8394"/>
          <cell r="J8394"/>
          <cell r="K8394"/>
          <cell r="L8394"/>
          <cell r="M8394"/>
          <cell r="N8394"/>
          <cell r="O8394"/>
          <cell r="P8394"/>
          <cell r="Q8394"/>
          <cell r="R8394"/>
          <cell r="S8394"/>
          <cell r="T8394"/>
          <cell r="U8394"/>
          <cell r="V8394"/>
          <cell r="W8394"/>
          <cell r="X8394"/>
          <cell r="Y8394" t="str">
            <v xml:space="preserve"> </v>
          </cell>
        </row>
        <row r="8395">
          <cell r="C8395"/>
          <cell r="D8395"/>
          <cell r="E8395"/>
          <cell r="F8395"/>
          <cell r="G8395"/>
          <cell r="H8395"/>
          <cell r="I8395"/>
          <cell r="J8395"/>
          <cell r="K8395"/>
          <cell r="L8395"/>
          <cell r="M8395"/>
          <cell r="N8395"/>
          <cell r="O8395"/>
          <cell r="P8395"/>
          <cell r="Q8395"/>
          <cell r="R8395"/>
          <cell r="S8395"/>
          <cell r="T8395"/>
          <cell r="U8395"/>
          <cell r="V8395"/>
          <cell r="W8395"/>
          <cell r="X8395"/>
          <cell r="Y8395" t="str">
            <v xml:space="preserve"> </v>
          </cell>
        </row>
        <row r="8396">
          <cell r="C8396"/>
          <cell r="D8396"/>
          <cell r="E8396"/>
          <cell r="F8396"/>
          <cell r="G8396"/>
          <cell r="H8396"/>
          <cell r="I8396"/>
          <cell r="J8396"/>
          <cell r="K8396"/>
          <cell r="L8396"/>
          <cell r="M8396"/>
          <cell r="N8396"/>
          <cell r="O8396"/>
          <cell r="P8396"/>
          <cell r="Q8396"/>
          <cell r="R8396"/>
          <cell r="S8396"/>
          <cell r="T8396"/>
          <cell r="U8396"/>
          <cell r="V8396"/>
          <cell r="W8396"/>
          <cell r="X8396"/>
          <cell r="Y8396" t="str">
            <v xml:space="preserve"> </v>
          </cell>
        </row>
        <row r="8397">
          <cell r="C8397"/>
          <cell r="D8397"/>
          <cell r="E8397"/>
          <cell r="F8397"/>
          <cell r="G8397"/>
          <cell r="H8397"/>
          <cell r="I8397"/>
          <cell r="J8397"/>
          <cell r="K8397"/>
          <cell r="L8397"/>
          <cell r="M8397"/>
          <cell r="N8397"/>
          <cell r="O8397"/>
          <cell r="P8397"/>
          <cell r="Q8397"/>
          <cell r="R8397"/>
          <cell r="S8397"/>
          <cell r="T8397"/>
          <cell r="U8397"/>
          <cell r="V8397"/>
          <cell r="W8397"/>
          <cell r="X8397"/>
          <cell r="Y8397" t="str">
            <v xml:space="preserve"> </v>
          </cell>
        </row>
        <row r="8398">
          <cell r="C8398"/>
          <cell r="D8398"/>
          <cell r="E8398"/>
          <cell r="F8398"/>
          <cell r="G8398"/>
          <cell r="H8398"/>
          <cell r="I8398"/>
          <cell r="J8398"/>
          <cell r="K8398"/>
          <cell r="L8398"/>
          <cell r="M8398"/>
          <cell r="N8398"/>
          <cell r="O8398"/>
          <cell r="P8398"/>
          <cell r="Q8398"/>
          <cell r="R8398"/>
          <cell r="S8398"/>
          <cell r="T8398"/>
          <cell r="U8398"/>
          <cell r="V8398"/>
          <cell r="W8398"/>
          <cell r="X8398"/>
          <cell r="Y8398" t="str">
            <v xml:space="preserve"> </v>
          </cell>
        </row>
        <row r="8399">
          <cell r="C8399"/>
          <cell r="D8399"/>
          <cell r="E8399"/>
          <cell r="F8399"/>
          <cell r="G8399"/>
          <cell r="H8399"/>
          <cell r="I8399"/>
          <cell r="J8399"/>
          <cell r="K8399"/>
          <cell r="L8399"/>
          <cell r="M8399"/>
          <cell r="N8399"/>
          <cell r="O8399"/>
          <cell r="P8399"/>
          <cell r="Q8399"/>
          <cell r="R8399"/>
          <cell r="S8399"/>
          <cell r="T8399"/>
          <cell r="U8399"/>
          <cell r="V8399"/>
          <cell r="W8399"/>
          <cell r="X8399"/>
          <cell r="Y8399" t="str">
            <v xml:space="preserve"> </v>
          </cell>
        </row>
        <row r="8400">
          <cell r="C8400"/>
          <cell r="D8400"/>
          <cell r="E8400"/>
          <cell r="F8400"/>
          <cell r="G8400"/>
          <cell r="H8400"/>
          <cell r="I8400"/>
          <cell r="J8400"/>
          <cell r="K8400"/>
          <cell r="L8400"/>
          <cell r="M8400"/>
          <cell r="N8400"/>
          <cell r="O8400"/>
          <cell r="P8400"/>
          <cell r="Q8400"/>
          <cell r="R8400"/>
          <cell r="S8400"/>
          <cell r="T8400"/>
          <cell r="U8400"/>
          <cell r="V8400"/>
          <cell r="W8400"/>
          <cell r="X8400"/>
          <cell r="Y8400" t="str">
            <v xml:space="preserve"> </v>
          </cell>
        </row>
        <row r="8401">
          <cell r="C8401"/>
          <cell r="D8401"/>
          <cell r="E8401"/>
          <cell r="F8401"/>
          <cell r="G8401"/>
          <cell r="H8401"/>
          <cell r="I8401"/>
          <cell r="J8401"/>
          <cell r="K8401"/>
          <cell r="L8401"/>
          <cell r="M8401"/>
          <cell r="N8401"/>
          <cell r="O8401"/>
          <cell r="P8401"/>
          <cell r="Q8401"/>
          <cell r="R8401"/>
          <cell r="S8401"/>
          <cell r="T8401"/>
          <cell r="U8401"/>
          <cell r="V8401"/>
          <cell r="W8401"/>
          <cell r="X8401"/>
          <cell r="Y8401" t="str">
            <v xml:space="preserve"> </v>
          </cell>
        </row>
        <row r="8402">
          <cell r="C8402"/>
          <cell r="D8402"/>
          <cell r="E8402"/>
          <cell r="F8402"/>
          <cell r="G8402"/>
          <cell r="H8402"/>
          <cell r="I8402"/>
          <cell r="J8402"/>
          <cell r="K8402"/>
          <cell r="L8402"/>
          <cell r="M8402"/>
          <cell r="N8402"/>
          <cell r="O8402"/>
          <cell r="P8402"/>
          <cell r="Q8402"/>
          <cell r="R8402"/>
          <cell r="S8402"/>
          <cell r="T8402"/>
          <cell r="U8402"/>
          <cell r="V8402"/>
          <cell r="W8402"/>
          <cell r="X8402"/>
          <cell r="Y8402" t="str">
            <v xml:space="preserve"> </v>
          </cell>
        </row>
        <row r="8403">
          <cell r="C8403"/>
          <cell r="D8403"/>
          <cell r="E8403"/>
          <cell r="F8403"/>
          <cell r="G8403"/>
          <cell r="H8403"/>
          <cell r="I8403"/>
          <cell r="J8403"/>
          <cell r="K8403"/>
          <cell r="L8403"/>
          <cell r="M8403"/>
          <cell r="N8403"/>
          <cell r="O8403"/>
          <cell r="P8403"/>
          <cell r="Q8403"/>
          <cell r="R8403"/>
          <cell r="S8403"/>
          <cell r="T8403"/>
          <cell r="U8403"/>
          <cell r="V8403"/>
          <cell r="W8403"/>
          <cell r="X8403"/>
          <cell r="Y8403" t="str">
            <v xml:space="preserve"> </v>
          </cell>
        </row>
        <row r="8404">
          <cell r="C8404"/>
          <cell r="D8404"/>
          <cell r="E8404"/>
          <cell r="F8404"/>
          <cell r="G8404"/>
          <cell r="H8404"/>
          <cell r="I8404"/>
          <cell r="J8404"/>
          <cell r="K8404"/>
          <cell r="L8404"/>
          <cell r="M8404"/>
          <cell r="N8404"/>
          <cell r="O8404"/>
          <cell r="P8404"/>
          <cell r="Q8404"/>
          <cell r="R8404"/>
          <cell r="S8404"/>
          <cell r="T8404"/>
          <cell r="U8404"/>
          <cell r="V8404"/>
          <cell r="W8404"/>
          <cell r="X8404"/>
          <cell r="Y8404" t="str">
            <v xml:space="preserve"> </v>
          </cell>
        </row>
        <row r="8405">
          <cell r="C8405"/>
          <cell r="D8405"/>
          <cell r="E8405"/>
          <cell r="F8405"/>
          <cell r="G8405"/>
          <cell r="H8405"/>
          <cell r="I8405"/>
          <cell r="J8405"/>
          <cell r="K8405"/>
          <cell r="L8405"/>
          <cell r="M8405"/>
          <cell r="N8405"/>
          <cell r="O8405"/>
          <cell r="P8405"/>
          <cell r="Q8405"/>
          <cell r="R8405"/>
          <cell r="S8405"/>
          <cell r="T8405"/>
          <cell r="U8405"/>
          <cell r="V8405"/>
          <cell r="W8405"/>
          <cell r="X8405"/>
          <cell r="Y8405" t="str">
            <v xml:space="preserve"> </v>
          </cell>
        </row>
        <row r="8406">
          <cell r="C8406"/>
          <cell r="D8406"/>
          <cell r="E8406"/>
          <cell r="F8406"/>
          <cell r="G8406"/>
          <cell r="H8406"/>
          <cell r="I8406"/>
          <cell r="J8406"/>
          <cell r="K8406"/>
          <cell r="L8406"/>
          <cell r="M8406"/>
          <cell r="N8406"/>
          <cell r="O8406"/>
          <cell r="P8406"/>
          <cell r="Q8406"/>
          <cell r="R8406"/>
          <cell r="S8406"/>
          <cell r="T8406"/>
          <cell r="U8406"/>
          <cell r="V8406"/>
          <cell r="W8406"/>
          <cell r="X8406"/>
          <cell r="Y8406" t="str">
            <v xml:space="preserve"> </v>
          </cell>
        </row>
        <row r="8407">
          <cell r="C8407"/>
          <cell r="D8407"/>
          <cell r="E8407"/>
          <cell r="F8407"/>
          <cell r="G8407"/>
          <cell r="H8407"/>
          <cell r="I8407"/>
          <cell r="J8407"/>
          <cell r="K8407"/>
          <cell r="L8407"/>
          <cell r="M8407"/>
          <cell r="N8407"/>
          <cell r="O8407"/>
          <cell r="P8407"/>
          <cell r="Q8407"/>
          <cell r="R8407"/>
          <cell r="S8407"/>
          <cell r="T8407"/>
          <cell r="U8407"/>
          <cell r="V8407"/>
          <cell r="W8407"/>
          <cell r="X8407"/>
          <cell r="Y8407" t="str">
            <v xml:space="preserve"> </v>
          </cell>
        </row>
        <row r="8408">
          <cell r="C8408"/>
          <cell r="D8408"/>
          <cell r="E8408"/>
          <cell r="F8408"/>
          <cell r="G8408"/>
          <cell r="H8408"/>
          <cell r="I8408"/>
          <cell r="J8408"/>
          <cell r="K8408"/>
          <cell r="L8408"/>
          <cell r="M8408"/>
          <cell r="N8408"/>
          <cell r="O8408"/>
          <cell r="P8408"/>
          <cell r="Q8408"/>
          <cell r="R8408"/>
          <cell r="S8408"/>
          <cell r="T8408"/>
          <cell r="U8408"/>
          <cell r="V8408"/>
          <cell r="W8408"/>
          <cell r="X8408"/>
          <cell r="Y8408" t="str">
            <v xml:space="preserve"> </v>
          </cell>
        </row>
        <row r="8409">
          <cell r="C8409"/>
          <cell r="D8409"/>
          <cell r="E8409"/>
          <cell r="F8409"/>
          <cell r="G8409"/>
          <cell r="H8409"/>
          <cell r="I8409"/>
          <cell r="J8409"/>
          <cell r="K8409"/>
          <cell r="L8409"/>
          <cell r="M8409"/>
          <cell r="N8409"/>
          <cell r="O8409"/>
          <cell r="P8409"/>
          <cell r="Q8409"/>
          <cell r="R8409"/>
          <cell r="S8409"/>
          <cell r="T8409"/>
          <cell r="U8409"/>
          <cell r="V8409"/>
          <cell r="W8409"/>
          <cell r="X8409"/>
          <cell r="Y8409" t="str">
            <v xml:space="preserve"> </v>
          </cell>
        </row>
        <row r="8410">
          <cell r="C8410"/>
          <cell r="D8410"/>
          <cell r="E8410"/>
          <cell r="F8410"/>
          <cell r="G8410"/>
          <cell r="H8410"/>
          <cell r="I8410"/>
          <cell r="J8410"/>
          <cell r="K8410"/>
          <cell r="L8410"/>
          <cell r="M8410"/>
          <cell r="N8410"/>
          <cell r="O8410"/>
          <cell r="P8410"/>
          <cell r="Q8410"/>
          <cell r="R8410"/>
          <cell r="S8410"/>
          <cell r="T8410"/>
          <cell r="U8410"/>
          <cell r="V8410"/>
          <cell r="W8410"/>
          <cell r="X8410"/>
          <cell r="Y8410" t="str">
            <v xml:space="preserve"> </v>
          </cell>
        </row>
        <row r="8411">
          <cell r="C8411"/>
          <cell r="D8411"/>
          <cell r="E8411"/>
          <cell r="F8411"/>
          <cell r="G8411"/>
          <cell r="H8411"/>
          <cell r="I8411"/>
          <cell r="J8411"/>
          <cell r="K8411"/>
          <cell r="L8411"/>
          <cell r="M8411"/>
          <cell r="N8411"/>
          <cell r="O8411"/>
          <cell r="P8411"/>
          <cell r="Q8411"/>
          <cell r="R8411"/>
          <cell r="S8411"/>
          <cell r="T8411"/>
          <cell r="U8411"/>
          <cell r="V8411"/>
          <cell r="W8411"/>
          <cell r="X8411"/>
          <cell r="Y8411" t="str">
            <v xml:space="preserve"> </v>
          </cell>
        </row>
        <row r="8412">
          <cell r="C8412"/>
          <cell r="D8412"/>
          <cell r="E8412"/>
          <cell r="F8412"/>
          <cell r="G8412"/>
          <cell r="H8412"/>
          <cell r="I8412"/>
          <cell r="J8412"/>
          <cell r="K8412"/>
          <cell r="L8412"/>
          <cell r="M8412"/>
          <cell r="N8412"/>
          <cell r="O8412"/>
          <cell r="P8412"/>
          <cell r="Q8412"/>
          <cell r="R8412"/>
          <cell r="S8412"/>
          <cell r="T8412"/>
          <cell r="U8412"/>
          <cell r="V8412"/>
          <cell r="W8412"/>
          <cell r="X8412"/>
          <cell r="Y8412" t="str">
            <v xml:space="preserve"> </v>
          </cell>
        </row>
        <row r="8413">
          <cell r="C8413"/>
          <cell r="D8413"/>
          <cell r="E8413"/>
          <cell r="F8413"/>
          <cell r="G8413"/>
          <cell r="H8413"/>
          <cell r="I8413"/>
          <cell r="J8413"/>
          <cell r="K8413"/>
          <cell r="L8413"/>
          <cell r="M8413"/>
          <cell r="N8413"/>
          <cell r="O8413"/>
          <cell r="P8413"/>
          <cell r="Q8413"/>
          <cell r="R8413"/>
          <cell r="S8413"/>
          <cell r="T8413"/>
          <cell r="U8413"/>
          <cell r="V8413"/>
          <cell r="W8413"/>
          <cell r="X8413"/>
          <cell r="Y8413" t="str">
            <v xml:space="preserve"> </v>
          </cell>
        </row>
        <row r="8414">
          <cell r="C8414"/>
          <cell r="D8414"/>
          <cell r="E8414"/>
          <cell r="F8414"/>
          <cell r="G8414"/>
          <cell r="H8414"/>
          <cell r="I8414"/>
          <cell r="J8414"/>
          <cell r="K8414"/>
          <cell r="L8414"/>
          <cell r="M8414"/>
          <cell r="N8414"/>
          <cell r="O8414"/>
          <cell r="P8414"/>
          <cell r="Q8414"/>
          <cell r="R8414"/>
          <cell r="S8414"/>
          <cell r="T8414"/>
          <cell r="U8414"/>
          <cell r="V8414"/>
          <cell r="W8414"/>
          <cell r="X8414"/>
          <cell r="Y8414" t="str">
            <v xml:space="preserve"> </v>
          </cell>
        </row>
        <row r="8415">
          <cell r="C8415"/>
          <cell r="D8415"/>
          <cell r="E8415"/>
          <cell r="F8415"/>
          <cell r="G8415"/>
          <cell r="H8415"/>
          <cell r="I8415"/>
          <cell r="J8415"/>
          <cell r="K8415"/>
          <cell r="L8415"/>
          <cell r="M8415"/>
          <cell r="N8415"/>
          <cell r="O8415"/>
          <cell r="P8415"/>
          <cell r="Q8415"/>
          <cell r="R8415"/>
          <cell r="S8415"/>
          <cell r="T8415"/>
          <cell r="U8415"/>
          <cell r="V8415"/>
          <cell r="W8415"/>
          <cell r="X8415"/>
          <cell r="Y8415" t="str">
            <v xml:space="preserve"> </v>
          </cell>
        </row>
        <row r="8416">
          <cell r="C8416"/>
          <cell r="D8416"/>
          <cell r="E8416"/>
          <cell r="F8416"/>
          <cell r="G8416"/>
          <cell r="H8416"/>
          <cell r="I8416"/>
          <cell r="J8416"/>
          <cell r="K8416"/>
          <cell r="L8416"/>
          <cell r="M8416"/>
          <cell r="N8416"/>
          <cell r="O8416"/>
          <cell r="P8416"/>
          <cell r="Q8416"/>
          <cell r="R8416"/>
          <cell r="S8416"/>
          <cell r="T8416"/>
          <cell r="U8416"/>
          <cell r="V8416"/>
          <cell r="W8416"/>
          <cell r="X8416"/>
          <cell r="Y8416" t="str">
            <v xml:space="preserve"> </v>
          </cell>
        </row>
        <row r="8417">
          <cell r="C8417"/>
          <cell r="D8417"/>
          <cell r="E8417"/>
          <cell r="F8417"/>
          <cell r="G8417"/>
          <cell r="H8417"/>
          <cell r="I8417"/>
          <cell r="J8417"/>
          <cell r="K8417"/>
          <cell r="L8417"/>
          <cell r="M8417"/>
          <cell r="N8417"/>
          <cell r="O8417"/>
          <cell r="P8417"/>
          <cell r="Q8417"/>
          <cell r="R8417"/>
          <cell r="S8417"/>
          <cell r="T8417"/>
          <cell r="U8417"/>
          <cell r="V8417"/>
          <cell r="W8417"/>
          <cell r="X8417"/>
          <cell r="Y8417" t="str">
            <v xml:space="preserve"> </v>
          </cell>
        </row>
        <row r="8418">
          <cell r="C8418"/>
          <cell r="D8418"/>
          <cell r="E8418"/>
          <cell r="F8418"/>
          <cell r="G8418"/>
          <cell r="H8418"/>
          <cell r="I8418"/>
          <cell r="J8418"/>
          <cell r="K8418"/>
          <cell r="L8418"/>
          <cell r="M8418"/>
          <cell r="N8418"/>
          <cell r="O8418"/>
          <cell r="P8418"/>
          <cell r="Q8418"/>
          <cell r="R8418"/>
          <cell r="S8418"/>
          <cell r="T8418"/>
          <cell r="U8418"/>
          <cell r="V8418"/>
          <cell r="W8418"/>
          <cell r="X8418"/>
          <cell r="Y8418" t="str">
            <v xml:space="preserve"> </v>
          </cell>
        </row>
        <row r="8419">
          <cell r="C8419"/>
          <cell r="D8419"/>
          <cell r="E8419"/>
          <cell r="F8419"/>
          <cell r="G8419"/>
          <cell r="H8419"/>
          <cell r="I8419"/>
          <cell r="J8419"/>
          <cell r="K8419"/>
          <cell r="L8419"/>
          <cell r="M8419"/>
          <cell r="N8419"/>
          <cell r="O8419"/>
          <cell r="P8419"/>
          <cell r="Q8419"/>
          <cell r="R8419"/>
          <cell r="S8419"/>
          <cell r="T8419"/>
          <cell r="U8419"/>
          <cell r="V8419"/>
          <cell r="W8419"/>
          <cell r="X8419"/>
          <cell r="Y8419" t="str">
            <v xml:space="preserve"> </v>
          </cell>
        </row>
        <row r="8420">
          <cell r="C8420"/>
          <cell r="D8420"/>
          <cell r="E8420"/>
          <cell r="F8420"/>
          <cell r="G8420"/>
          <cell r="H8420"/>
          <cell r="I8420"/>
          <cell r="J8420"/>
          <cell r="K8420"/>
          <cell r="L8420"/>
          <cell r="M8420"/>
          <cell r="N8420"/>
          <cell r="O8420"/>
          <cell r="P8420"/>
          <cell r="Q8420"/>
          <cell r="R8420"/>
          <cell r="S8420"/>
          <cell r="T8420"/>
          <cell r="U8420"/>
          <cell r="V8420"/>
          <cell r="W8420"/>
          <cell r="X8420"/>
          <cell r="Y8420" t="str">
            <v xml:space="preserve"> </v>
          </cell>
        </row>
        <row r="8421">
          <cell r="C8421"/>
          <cell r="D8421"/>
          <cell r="E8421"/>
          <cell r="F8421"/>
          <cell r="G8421"/>
          <cell r="H8421"/>
          <cell r="I8421"/>
          <cell r="J8421"/>
          <cell r="K8421"/>
          <cell r="L8421"/>
          <cell r="M8421"/>
          <cell r="N8421"/>
          <cell r="O8421"/>
          <cell r="P8421"/>
          <cell r="Q8421"/>
          <cell r="R8421"/>
          <cell r="S8421"/>
          <cell r="T8421"/>
          <cell r="U8421"/>
          <cell r="V8421"/>
          <cell r="W8421"/>
          <cell r="X8421"/>
          <cell r="Y8421" t="str">
            <v xml:space="preserve"> </v>
          </cell>
        </row>
        <row r="8422">
          <cell r="C8422"/>
          <cell r="D8422"/>
          <cell r="E8422"/>
          <cell r="F8422"/>
          <cell r="G8422"/>
          <cell r="H8422"/>
          <cell r="I8422"/>
          <cell r="J8422"/>
          <cell r="K8422"/>
          <cell r="L8422"/>
          <cell r="M8422"/>
          <cell r="N8422"/>
          <cell r="O8422"/>
          <cell r="P8422"/>
          <cell r="Q8422"/>
          <cell r="R8422"/>
          <cell r="S8422"/>
          <cell r="T8422"/>
          <cell r="U8422"/>
          <cell r="V8422"/>
          <cell r="W8422"/>
          <cell r="X8422"/>
          <cell r="Y8422" t="str">
            <v xml:space="preserve"> </v>
          </cell>
        </row>
        <row r="8423">
          <cell r="C8423"/>
          <cell r="D8423"/>
          <cell r="E8423"/>
          <cell r="F8423"/>
          <cell r="G8423"/>
          <cell r="H8423"/>
          <cell r="I8423"/>
          <cell r="J8423"/>
          <cell r="K8423"/>
          <cell r="L8423"/>
          <cell r="M8423"/>
          <cell r="N8423"/>
          <cell r="O8423"/>
          <cell r="P8423"/>
          <cell r="Q8423"/>
          <cell r="R8423"/>
          <cell r="S8423"/>
          <cell r="T8423"/>
          <cell r="U8423"/>
          <cell r="V8423"/>
          <cell r="W8423"/>
          <cell r="X8423"/>
          <cell r="Y8423" t="str">
            <v xml:space="preserve"> </v>
          </cell>
        </row>
        <row r="8424">
          <cell r="C8424"/>
          <cell r="D8424"/>
          <cell r="E8424"/>
          <cell r="F8424"/>
          <cell r="G8424"/>
          <cell r="H8424"/>
          <cell r="I8424"/>
          <cell r="J8424"/>
          <cell r="K8424"/>
          <cell r="L8424"/>
          <cell r="M8424"/>
          <cell r="N8424"/>
          <cell r="O8424"/>
          <cell r="P8424"/>
          <cell r="Q8424"/>
          <cell r="R8424"/>
          <cell r="S8424"/>
          <cell r="T8424"/>
          <cell r="U8424"/>
          <cell r="V8424"/>
          <cell r="W8424"/>
          <cell r="X8424"/>
          <cell r="Y8424" t="str">
            <v xml:space="preserve"> </v>
          </cell>
        </row>
        <row r="8425">
          <cell r="C8425"/>
          <cell r="D8425"/>
          <cell r="E8425"/>
          <cell r="F8425"/>
          <cell r="G8425"/>
          <cell r="H8425"/>
          <cell r="I8425"/>
          <cell r="J8425"/>
          <cell r="K8425"/>
          <cell r="L8425"/>
          <cell r="M8425"/>
          <cell r="N8425"/>
          <cell r="O8425"/>
          <cell r="P8425"/>
          <cell r="Q8425"/>
          <cell r="R8425"/>
          <cell r="S8425"/>
          <cell r="T8425"/>
          <cell r="U8425"/>
          <cell r="V8425"/>
          <cell r="W8425"/>
          <cell r="X8425"/>
          <cell r="Y8425" t="str">
            <v xml:space="preserve"> </v>
          </cell>
        </row>
        <row r="8426">
          <cell r="C8426"/>
          <cell r="D8426"/>
          <cell r="E8426"/>
          <cell r="F8426"/>
          <cell r="G8426"/>
          <cell r="H8426"/>
          <cell r="I8426"/>
          <cell r="J8426"/>
          <cell r="K8426"/>
          <cell r="L8426"/>
          <cell r="M8426"/>
          <cell r="N8426"/>
          <cell r="O8426"/>
          <cell r="P8426"/>
          <cell r="Q8426"/>
          <cell r="R8426"/>
          <cell r="S8426"/>
          <cell r="T8426"/>
          <cell r="U8426"/>
          <cell r="V8426"/>
          <cell r="W8426"/>
          <cell r="X8426"/>
          <cell r="Y8426" t="str">
            <v xml:space="preserve"> </v>
          </cell>
        </row>
        <row r="8427">
          <cell r="C8427"/>
          <cell r="D8427"/>
          <cell r="E8427"/>
          <cell r="F8427"/>
          <cell r="G8427"/>
          <cell r="H8427"/>
          <cell r="I8427"/>
          <cell r="J8427"/>
          <cell r="K8427"/>
          <cell r="L8427"/>
          <cell r="M8427"/>
          <cell r="N8427"/>
          <cell r="O8427"/>
          <cell r="P8427"/>
          <cell r="Q8427"/>
          <cell r="R8427"/>
          <cell r="S8427"/>
          <cell r="T8427"/>
          <cell r="U8427"/>
          <cell r="V8427"/>
          <cell r="W8427"/>
          <cell r="X8427"/>
          <cell r="Y8427" t="str">
            <v xml:space="preserve"> </v>
          </cell>
        </row>
        <row r="8428">
          <cell r="C8428"/>
          <cell r="D8428"/>
          <cell r="E8428"/>
          <cell r="F8428"/>
          <cell r="G8428"/>
          <cell r="H8428"/>
          <cell r="I8428"/>
          <cell r="J8428"/>
          <cell r="K8428"/>
          <cell r="L8428"/>
          <cell r="M8428"/>
          <cell r="N8428"/>
          <cell r="O8428"/>
          <cell r="P8428"/>
          <cell r="Q8428"/>
          <cell r="R8428"/>
          <cell r="S8428"/>
          <cell r="T8428"/>
          <cell r="U8428"/>
          <cell r="V8428"/>
          <cell r="W8428"/>
          <cell r="X8428"/>
          <cell r="Y8428" t="str">
            <v xml:space="preserve"> </v>
          </cell>
        </row>
        <row r="8429">
          <cell r="C8429"/>
          <cell r="D8429"/>
          <cell r="E8429"/>
          <cell r="F8429"/>
          <cell r="G8429"/>
          <cell r="H8429"/>
          <cell r="I8429"/>
          <cell r="J8429"/>
          <cell r="K8429"/>
          <cell r="L8429"/>
          <cell r="M8429"/>
          <cell r="N8429"/>
          <cell r="O8429"/>
          <cell r="P8429"/>
          <cell r="Q8429"/>
          <cell r="R8429"/>
          <cell r="S8429"/>
          <cell r="T8429"/>
          <cell r="U8429"/>
          <cell r="V8429"/>
          <cell r="W8429"/>
          <cell r="X8429"/>
          <cell r="Y8429" t="str">
            <v xml:space="preserve"> </v>
          </cell>
        </row>
        <row r="8430">
          <cell r="C8430"/>
          <cell r="D8430"/>
          <cell r="E8430"/>
          <cell r="F8430"/>
          <cell r="G8430"/>
          <cell r="H8430"/>
          <cell r="I8430"/>
          <cell r="J8430"/>
          <cell r="K8430"/>
          <cell r="L8430"/>
          <cell r="M8430"/>
          <cell r="N8430"/>
          <cell r="O8430"/>
          <cell r="P8430"/>
          <cell r="Q8430"/>
          <cell r="R8430"/>
          <cell r="S8430"/>
          <cell r="T8430"/>
          <cell r="U8430"/>
          <cell r="V8430"/>
          <cell r="W8430"/>
          <cell r="X8430"/>
          <cell r="Y8430" t="str">
            <v xml:space="preserve"> </v>
          </cell>
        </row>
        <row r="8431">
          <cell r="C8431"/>
          <cell r="D8431"/>
          <cell r="E8431"/>
          <cell r="F8431"/>
          <cell r="G8431"/>
          <cell r="H8431"/>
          <cell r="I8431"/>
          <cell r="J8431"/>
          <cell r="K8431"/>
          <cell r="L8431"/>
          <cell r="M8431"/>
          <cell r="N8431"/>
          <cell r="O8431"/>
          <cell r="P8431"/>
          <cell r="Q8431"/>
          <cell r="R8431"/>
          <cell r="S8431"/>
          <cell r="T8431"/>
          <cell r="U8431"/>
          <cell r="V8431"/>
          <cell r="W8431"/>
          <cell r="X8431"/>
          <cell r="Y8431" t="str">
            <v xml:space="preserve"> </v>
          </cell>
        </row>
        <row r="8432">
          <cell r="C8432"/>
          <cell r="D8432"/>
          <cell r="E8432"/>
          <cell r="F8432"/>
          <cell r="G8432"/>
          <cell r="H8432"/>
          <cell r="I8432"/>
          <cell r="J8432"/>
          <cell r="K8432"/>
          <cell r="L8432"/>
          <cell r="M8432"/>
          <cell r="N8432"/>
          <cell r="O8432"/>
          <cell r="P8432"/>
          <cell r="Q8432"/>
          <cell r="R8432"/>
          <cell r="S8432"/>
          <cell r="T8432"/>
          <cell r="U8432"/>
          <cell r="V8432"/>
          <cell r="W8432"/>
          <cell r="X8432"/>
          <cell r="Y8432" t="str">
            <v xml:space="preserve"> </v>
          </cell>
        </row>
        <row r="8433">
          <cell r="C8433"/>
          <cell r="D8433"/>
          <cell r="E8433"/>
          <cell r="F8433"/>
          <cell r="G8433"/>
          <cell r="H8433"/>
          <cell r="I8433"/>
          <cell r="J8433"/>
          <cell r="K8433"/>
          <cell r="L8433"/>
          <cell r="M8433"/>
          <cell r="N8433"/>
          <cell r="O8433"/>
          <cell r="P8433"/>
          <cell r="Q8433"/>
          <cell r="R8433"/>
          <cell r="S8433"/>
          <cell r="T8433"/>
          <cell r="U8433"/>
          <cell r="V8433"/>
          <cell r="W8433"/>
          <cell r="X8433"/>
          <cell r="Y8433" t="str">
            <v xml:space="preserve"> </v>
          </cell>
        </row>
        <row r="8434">
          <cell r="C8434"/>
          <cell r="D8434"/>
          <cell r="E8434"/>
          <cell r="F8434"/>
          <cell r="G8434"/>
          <cell r="H8434"/>
          <cell r="I8434"/>
          <cell r="J8434"/>
          <cell r="K8434"/>
          <cell r="L8434"/>
          <cell r="M8434"/>
          <cell r="N8434"/>
          <cell r="O8434"/>
          <cell r="P8434"/>
          <cell r="Q8434"/>
          <cell r="R8434"/>
          <cell r="S8434"/>
          <cell r="T8434"/>
          <cell r="U8434"/>
          <cell r="V8434"/>
          <cell r="W8434"/>
          <cell r="X8434"/>
          <cell r="Y8434" t="str">
            <v xml:space="preserve"> </v>
          </cell>
        </row>
        <row r="8435">
          <cell r="C8435"/>
          <cell r="D8435"/>
          <cell r="E8435"/>
          <cell r="F8435"/>
          <cell r="G8435"/>
          <cell r="H8435"/>
          <cell r="I8435"/>
          <cell r="J8435"/>
          <cell r="K8435"/>
          <cell r="L8435"/>
          <cell r="M8435"/>
          <cell r="N8435"/>
          <cell r="O8435"/>
          <cell r="P8435"/>
          <cell r="Q8435"/>
          <cell r="R8435"/>
          <cell r="S8435"/>
          <cell r="T8435"/>
          <cell r="U8435"/>
          <cell r="V8435"/>
          <cell r="W8435"/>
          <cell r="X8435"/>
          <cell r="Y8435" t="str">
            <v xml:space="preserve"> </v>
          </cell>
        </row>
        <row r="8436">
          <cell r="C8436"/>
          <cell r="D8436"/>
          <cell r="E8436"/>
          <cell r="F8436"/>
          <cell r="G8436"/>
          <cell r="H8436"/>
          <cell r="I8436"/>
          <cell r="J8436"/>
          <cell r="K8436"/>
          <cell r="L8436"/>
          <cell r="M8436"/>
          <cell r="N8436"/>
          <cell r="O8436"/>
          <cell r="P8436"/>
          <cell r="Q8436"/>
          <cell r="R8436"/>
          <cell r="S8436"/>
          <cell r="T8436"/>
          <cell r="U8436"/>
          <cell r="V8436"/>
          <cell r="W8436"/>
          <cell r="X8436"/>
          <cell r="Y8436" t="str">
            <v xml:space="preserve"> </v>
          </cell>
        </row>
        <row r="8437">
          <cell r="C8437"/>
          <cell r="D8437"/>
          <cell r="E8437"/>
          <cell r="F8437"/>
          <cell r="G8437"/>
          <cell r="H8437"/>
          <cell r="I8437"/>
          <cell r="J8437"/>
          <cell r="K8437"/>
          <cell r="L8437"/>
          <cell r="M8437"/>
          <cell r="N8437"/>
          <cell r="O8437"/>
          <cell r="P8437"/>
          <cell r="Q8437"/>
          <cell r="R8437"/>
          <cell r="S8437"/>
          <cell r="T8437"/>
          <cell r="U8437"/>
          <cell r="V8437"/>
          <cell r="W8437"/>
          <cell r="X8437"/>
          <cell r="Y8437" t="str">
            <v xml:space="preserve"> </v>
          </cell>
        </row>
        <row r="8438">
          <cell r="C8438"/>
          <cell r="D8438"/>
          <cell r="E8438"/>
          <cell r="F8438"/>
          <cell r="G8438"/>
          <cell r="H8438"/>
          <cell r="I8438"/>
          <cell r="J8438"/>
          <cell r="K8438"/>
          <cell r="L8438"/>
          <cell r="M8438"/>
          <cell r="N8438"/>
          <cell r="O8438"/>
          <cell r="P8438"/>
          <cell r="Q8438"/>
          <cell r="R8438"/>
          <cell r="S8438"/>
          <cell r="T8438"/>
          <cell r="U8438"/>
          <cell r="V8438"/>
          <cell r="W8438"/>
          <cell r="X8438"/>
          <cell r="Y8438" t="str">
            <v xml:space="preserve"> </v>
          </cell>
        </row>
        <row r="8439">
          <cell r="C8439"/>
          <cell r="D8439"/>
          <cell r="E8439"/>
          <cell r="F8439"/>
          <cell r="G8439"/>
          <cell r="H8439"/>
          <cell r="I8439"/>
          <cell r="J8439"/>
          <cell r="K8439"/>
          <cell r="L8439"/>
          <cell r="M8439"/>
          <cell r="N8439"/>
          <cell r="O8439"/>
          <cell r="P8439"/>
          <cell r="Q8439"/>
          <cell r="R8439"/>
          <cell r="S8439"/>
          <cell r="T8439"/>
          <cell r="U8439"/>
          <cell r="V8439"/>
          <cell r="W8439"/>
          <cell r="X8439"/>
          <cell r="Y8439" t="str">
            <v xml:space="preserve"> </v>
          </cell>
        </row>
        <row r="8440">
          <cell r="C8440"/>
          <cell r="D8440"/>
          <cell r="E8440"/>
          <cell r="F8440"/>
          <cell r="G8440"/>
          <cell r="H8440"/>
          <cell r="I8440"/>
          <cell r="J8440"/>
          <cell r="K8440"/>
          <cell r="L8440"/>
          <cell r="M8440"/>
          <cell r="N8440"/>
          <cell r="O8440"/>
          <cell r="P8440"/>
          <cell r="Q8440"/>
          <cell r="R8440"/>
          <cell r="S8440"/>
          <cell r="T8440"/>
          <cell r="U8440"/>
          <cell r="V8440"/>
          <cell r="W8440"/>
          <cell r="X8440"/>
          <cell r="Y8440" t="str">
            <v xml:space="preserve"> </v>
          </cell>
        </row>
        <row r="8441">
          <cell r="C8441"/>
          <cell r="D8441"/>
          <cell r="E8441"/>
          <cell r="F8441"/>
          <cell r="G8441"/>
          <cell r="H8441"/>
          <cell r="I8441"/>
          <cell r="J8441"/>
          <cell r="K8441"/>
          <cell r="L8441"/>
          <cell r="M8441"/>
          <cell r="N8441"/>
          <cell r="O8441"/>
          <cell r="P8441"/>
          <cell r="Q8441"/>
          <cell r="R8441"/>
          <cell r="S8441"/>
          <cell r="T8441"/>
          <cell r="U8441"/>
          <cell r="V8441"/>
          <cell r="W8441"/>
          <cell r="X8441"/>
          <cell r="Y8441" t="str">
            <v xml:space="preserve"> </v>
          </cell>
        </row>
        <row r="8442">
          <cell r="C8442"/>
          <cell r="D8442"/>
          <cell r="E8442"/>
          <cell r="F8442"/>
          <cell r="G8442"/>
          <cell r="H8442"/>
          <cell r="I8442"/>
          <cell r="J8442"/>
          <cell r="K8442"/>
          <cell r="L8442"/>
          <cell r="M8442"/>
          <cell r="N8442"/>
          <cell r="O8442"/>
          <cell r="P8442"/>
          <cell r="Q8442"/>
          <cell r="R8442"/>
          <cell r="S8442"/>
          <cell r="T8442"/>
          <cell r="U8442"/>
          <cell r="V8442"/>
          <cell r="W8442"/>
          <cell r="X8442"/>
          <cell r="Y8442" t="str">
            <v xml:space="preserve"> </v>
          </cell>
        </row>
        <row r="8443">
          <cell r="C8443"/>
          <cell r="D8443"/>
          <cell r="E8443"/>
          <cell r="F8443"/>
          <cell r="G8443"/>
          <cell r="H8443"/>
          <cell r="I8443"/>
          <cell r="J8443"/>
          <cell r="K8443"/>
          <cell r="L8443"/>
          <cell r="M8443"/>
          <cell r="N8443"/>
          <cell r="O8443"/>
          <cell r="P8443"/>
          <cell r="Q8443"/>
          <cell r="R8443"/>
          <cell r="S8443"/>
          <cell r="T8443"/>
          <cell r="U8443"/>
          <cell r="V8443"/>
          <cell r="W8443"/>
          <cell r="X8443"/>
          <cell r="Y8443" t="str">
            <v xml:space="preserve"> </v>
          </cell>
        </row>
        <row r="8444">
          <cell r="C8444"/>
          <cell r="D8444"/>
          <cell r="E8444"/>
          <cell r="F8444"/>
          <cell r="G8444"/>
          <cell r="H8444"/>
          <cell r="I8444"/>
          <cell r="J8444"/>
          <cell r="K8444"/>
          <cell r="L8444"/>
          <cell r="M8444"/>
          <cell r="N8444"/>
          <cell r="O8444"/>
          <cell r="P8444"/>
          <cell r="Q8444"/>
          <cell r="R8444"/>
          <cell r="S8444"/>
          <cell r="T8444"/>
          <cell r="U8444"/>
          <cell r="V8444"/>
          <cell r="W8444"/>
          <cell r="X8444"/>
          <cell r="Y8444" t="str">
            <v xml:space="preserve"> </v>
          </cell>
        </row>
        <row r="8445">
          <cell r="C8445"/>
          <cell r="D8445"/>
          <cell r="E8445"/>
          <cell r="F8445"/>
          <cell r="G8445"/>
          <cell r="H8445"/>
          <cell r="I8445"/>
          <cell r="J8445"/>
          <cell r="K8445"/>
          <cell r="L8445"/>
          <cell r="M8445"/>
          <cell r="N8445"/>
          <cell r="O8445"/>
          <cell r="P8445"/>
          <cell r="Q8445"/>
          <cell r="R8445"/>
          <cell r="S8445"/>
          <cell r="T8445"/>
          <cell r="U8445"/>
          <cell r="V8445"/>
          <cell r="W8445"/>
          <cell r="X8445"/>
          <cell r="Y8445" t="str">
            <v xml:space="preserve"> </v>
          </cell>
        </row>
        <row r="8446">
          <cell r="C8446"/>
          <cell r="D8446"/>
          <cell r="E8446"/>
          <cell r="F8446"/>
          <cell r="G8446"/>
          <cell r="H8446"/>
          <cell r="I8446"/>
          <cell r="J8446"/>
          <cell r="K8446"/>
          <cell r="L8446"/>
          <cell r="M8446"/>
          <cell r="N8446"/>
          <cell r="O8446"/>
          <cell r="P8446"/>
          <cell r="Q8446"/>
          <cell r="R8446"/>
          <cell r="S8446"/>
          <cell r="T8446"/>
          <cell r="U8446"/>
          <cell r="V8446"/>
          <cell r="W8446"/>
          <cell r="X8446"/>
          <cell r="Y8446" t="str">
            <v xml:space="preserve"> </v>
          </cell>
        </row>
        <row r="8447">
          <cell r="C8447"/>
          <cell r="D8447"/>
          <cell r="E8447"/>
          <cell r="F8447"/>
          <cell r="G8447"/>
          <cell r="H8447"/>
          <cell r="I8447"/>
          <cell r="J8447"/>
          <cell r="K8447"/>
          <cell r="L8447"/>
          <cell r="M8447"/>
          <cell r="N8447"/>
          <cell r="O8447"/>
          <cell r="P8447"/>
          <cell r="Q8447"/>
          <cell r="R8447"/>
          <cell r="S8447"/>
          <cell r="T8447"/>
          <cell r="U8447"/>
          <cell r="V8447"/>
          <cell r="W8447"/>
          <cell r="X8447"/>
          <cell r="Y8447" t="str">
            <v xml:space="preserve"> </v>
          </cell>
        </row>
        <row r="8448">
          <cell r="C8448"/>
          <cell r="D8448"/>
          <cell r="E8448"/>
          <cell r="F8448"/>
          <cell r="G8448"/>
          <cell r="H8448"/>
          <cell r="I8448"/>
          <cell r="J8448"/>
          <cell r="K8448"/>
          <cell r="L8448"/>
          <cell r="M8448"/>
          <cell r="N8448"/>
          <cell r="O8448"/>
          <cell r="P8448"/>
          <cell r="Q8448"/>
          <cell r="R8448"/>
          <cell r="S8448"/>
          <cell r="T8448"/>
          <cell r="U8448"/>
          <cell r="V8448"/>
          <cell r="W8448"/>
          <cell r="X8448"/>
          <cell r="Y8448" t="str">
            <v xml:space="preserve"> </v>
          </cell>
        </row>
        <row r="8449">
          <cell r="C8449"/>
          <cell r="D8449"/>
          <cell r="E8449"/>
          <cell r="F8449"/>
          <cell r="G8449"/>
          <cell r="H8449"/>
          <cell r="I8449"/>
          <cell r="J8449"/>
          <cell r="K8449"/>
          <cell r="L8449"/>
          <cell r="M8449"/>
          <cell r="N8449"/>
          <cell r="O8449"/>
          <cell r="P8449"/>
          <cell r="Q8449"/>
          <cell r="R8449"/>
          <cell r="S8449"/>
          <cell r="T8449"/>
          <cell r="U8449"/>
          <cell r="V8449"/>
          <cell r="W8449"/>
          <cell r="X8449"/>
          <cell r="Y8449" t="str">
            <v xml:space="preserve"> </v>
          </cell>
        </row>
        <row r="8450">
          <cell r="C8450"/>
          <cell r="D8450"/>
          <cell r="E8450"/>
          <cell r="F8450"/>
          <cell r="G8450"/>
          <cell r="H8450"/>
          <cell r="I8450"/>
          <cell r="J8450"/>
          <cell r="K8450"/>
          <cell r="L8450"/>
          <cell r="M8450"/>
          <cell r="N8450"/>
          <cell r="O8450"/>
          <cell r="P8450"/>
          <cell r="Q8450"/>
          <cell r="R8450"/>
          <cell r="S8450"/>
          <cell r="T8450"/>
          <cell r="U8450"/>
          <cell r="V8450"/>
          <cell r="W8450"/>
          <cell r="X8450"/>
          <cell r="Y8450" t="str">
            <v xml:space="preserve"> </v>
          </cell>
        </row>
        <row r="8451">
          <cell r="C8451"/>
          <cell r="D8451"/>
          <cell r="E8451"/>
          <cell r="F8451"/>
          <cell r="G8451"/>
          <cell r="H8451"/>
          <cell r="I8451"/>
          <cell r="J8451"/>
          <cell r="K8451"/>
          <cell r="L8451"/>
          <cell r="M8451"/>
          <cell r="N8451"/>
          <cell r="O8451"/>
          <cell r="P8451"/>
          <cell r="Q8451"/>
          <cell r="R8451"/>
          <cell r="S8451"/>
          <cell r="T8451"/>
          <cell r="U8451"/>
          <cell r="V8451"/>
          <cell r="W8451"/>
          <cell r="X8451"/>
          <cell r="Y8451" t="str">
            <v xml:space="preserve"> </v>
          </cell>
        </row>
        <row r="8452">
          <cell r="C8452"/>
          <cell r="D8452"/>
          <cell r="E8452"/>
          <cell r="F8452"/>
          <cell r="G8452"/>
          <cell r="H8452"/>
          <cell r="I8452"/>
          <cell r="J8452"/>
          <cell r="K8452"/>
          <cell r="L8452"/>
          <cell r="M8452"/>
          <cell r="N8452"/>
          <cell r="O8452"/>
          <cell r="P8452"/>
          <cell r="Q8452"/>
          <cell r="R8452"/>
          <cell r="S8452"/>
          <cell r="T8452"/>
          <cell r="U8452"/>
          <cell r="V8452"/>
          <cell r="W8452"/>
          <cell r="X8452"/>
          <cell r="Y8452" t="str">
            <v xml:space="preserve"> </v>
          </cell>
        </row>
        <row r="8453">
          <cell r="C8453"/>
          <cell r="D8453"/>
          <cell r="E8453"/>
          <cell r="F8453"/>
          <cell r="G8453"/>
          <cell r="H8453"/>
          <cell r="I8453"/>
          <cell r="J8453"/>
          <cell r="K8453"/>
          <cell r="L8453"/>
          <cell r="M8453"/>
          <cell r="N8453"/>
          <cell r="O8453"/>
          <cell r="P8453"/>
          <cell r="Q8453"/>
          <cell r="R8453"/>
          <cell r="S8453"/>
          <cell r="T8453"/>
          <cell r="U8453"/>
          <cell r="V8453"/>
          <cell r="W8453"/>
          <cell r="X8453"/>
          <cell r="Y8453" t="str">
            <v xml:space="preserve"> </v>
          </cell>
        </row>
        <row r="8454">
          <cell r="C8454"/>
          <cell r="D8454"/>
          <cell r="E8454"/>
          <cell r="F8454"/>
          <cell r="G8454"/>
          <cell r="H8454"/>
          <cell r="I8454"/>
          <cell r="J8454"/>
          <cell r="K8454"/>
          <cell r="L8454"/>
          <cell r="M8454"/>
          <cell r="N8454"/>
          <cell r="O8454"/>
          <cell r="P8454"/>
          <cell r="Q8454"/>
          <cell r="R8454"/>
          <cell r="S8454"/>
          <cell r="T8454"/>
          <cell r="U8454"/>
          <cell r="V8454"/>
          <cell r="W8454"/>
          <cell r="X8454"/>
          <cell r="Y8454" t="str">
            <v xml:space="preserve"> </v>
          </cell>
        </row>
        <row r="8455">
          <cell r="C8455"/>
          <cell r="D8455"/>
          <cell r="E8455"/>
          <cell r="F8455"/>
          <cell r="G8455"/>
          <cell r="H8455"/>
          <cell r="I8455"/>
          <cell r="J8455"/>
          <cell r="K8455"/>
          <cell r="L8455"/>
          <cell r="M8455"/>
          <cell r="N8455"/>
          <cell r="O8455"/>
          <cell r="P8455"/>
          <cell r="Q8455"/>
          <cell r="R8455"/>
          <cell r="S8455"/>
          <cell r="T8455"/>
          <cell r="U8455"/>
          <cell r="V8455"/>
          <cell r="W8455"/>
          <cell r="X8455"/>
          <cell r="Y8455" t="str">
            <v xml:space="preserve"> </v>
          </cell>
        </row>
        <row r="8456">
          <cell r="C8456"/>
          <cell r="D8456"/>
          <cell r="E8456"/>
          <cell r="F8456"/>
          <cell r="G8456"/>
          <cell r="H8456"/>
          <cell r="I8456"/>
          <cell r="J8456"/>
          <cell r="K8456"/>
          <cell r="L8456"/>
          <cell r="M8456"/>
          <cell r="N8456"/>
          <cell r="O8456"/>
          <cell r="P8456"/>
          <cell r="Q8456"/>
          <cell r="R8456"/>
          <cell r="S8456"/>
          <cell r="T8456"/>
          <cell r="U8456"/>
          <cell r="V8456"/>
          <cell r="W8456"/>
          <cell r="X8456"/>
          <cell r="Y8456" t="str">
            <v xml:space="preserve"> </v>
          </cell>
        </row>
        <row r="8457">
          <cell r="C8457"/>
          <cell r="D8457"/>
          <cell r="E8457"/>
          <cell r="F8457"/>
          <cell r="G8457"/>
          <cell r="H8457"/>
          <cell r="I8457"/>
          <cell r="J8457"/>
          <cell r="K8457"/>
          <cell r="L8457"/>
          <cell r="M8457"/>
          <cell r="N8457"/>
          <cell r="O8457"/>
          <cell r="P8457"/>
          <cell r="Q8457"/>
          <cell r="R8457"/>
          <cell r="S8457"/>
          <cell r="T8457"/>
          <cell r="U8457"/>
          <cell r="V8457"/>
          <cell r="W8457"/>
          <cell r="X8457"/>
          <cell r="Y8457" t="str">
            <v xml:space="preserve"> </v>
          </cell>
        </row>
        <row r="8458">
          <cell r="C8458"/>
          <cell r="D8458"/>
          <cell r="E8458"/>
          <cell r="F8458"/>
          <cell r="G8458"/>
          <cell r="H8458"/>
          <cell r="I8458"/>
          <cell r="J8458"/>
          <cell r="K8458"/>
          <cell r="L8458"/>
          <cell r="M8458"/>
          <cell r="N8458"/>
          <cell r="O8458"/>
          <cell r="P8458"/>
          <cell r="Q8458"/>
          <cell r="R8458"/>
          <cell r="S8458"/>
          <cell r="T8458"/>
          <cell r="U8458"/>
          <cell r="V8458"/>
          <cell r="W8458"/>
          <cell r="X8458"/>
          <cell r="Y8458" t="str">
            <v xml:space="preserve"> </v>
          </cell>
        </row>
        <row r="8459">
          <cell r="C8459"/>
          <cell r="D8459"/>
          <cell r="E8459"/>
          <cell r="F8459"/>
          <cell r="G8459"/>
          <cell r="H8459"/>
          <cell r="I8459"/>
          <cell r="J8459"/>
          <cell r="K8459"/>
          <cell r="L8459"/>
          <cell r="M8459"/>
          <cell r="N8459"/>
          <cell r="O8459"/>
          <cell r="P8459"/>
          <cell r="Q8459"/>
          <cell r="R8459"/>
          <cell r="S8459"/>
          <cell r="T8459"/>
          <cell r="U8459"/>
          <cell r="V8459"/>
          <cell r="W8459"/>
          <cell r="X8459"/>
          <cell r="Y8459" t="str">
            <v xml:space="preserve"> </v>
          </cell>
        </row>
        <row r="8460">
          <cell r="C8460"/>
          <cell r="D8460"/>
          <cell r="E8460"/>
          <cell r="F8460"/>
          <cell r="G8460"/>
          <cell r="H8460"/>
          <cell r="I8460"/>
          <cell r="J8460"/>
          <cell r="K8460"/>
          <cell r="L8460"/>
          <cell r="M8460"/>
          <cell r="N8460"/>
          <cell r="O8460"/>
          <cell r="P8460"/>
          <cell r="Q8460"/>
          <cell r="R8460"/>
          <cell r="S8460"/>
          <cell r="T8460"/>
          <cell r="U8460"/>
          <cell r="V8460"/>
          <cell r="W8460"/>
          <cell r="X8460"/>
          <cell r="Y8460" t="str">
            <v xml:space="preserve"> </v>
          </cell>
        </row>
        <row r="8461">
          <cell r="C8461"/>
          <cell r="D8461"/>
          <cell r="E8461"/>
          <cell r="F8461"/>
          <cell r="G8461"/>
          <cell r="H8461"/>
          <cell r="I8461"/>
          <cell r="J8461"/>
          <cell r="K8461"/>
          <cell r="L8461"/>
          <cell r="M8461"/>
          <cell r="N8461"/>
          <cell r="O8461"/>
          <cell r="P8461"/>
          <cell r="Q8461"/>
          <cell r="R8461"/>
          <cell r="S8461"/>
          <cell r="T8461"/>
          <cell r="U8461"/>
          <cell r="V8461"/>
          <cell r="W8461"/>
          <cell r="X8461"/>
          <cell r="Y8461" t="str">
            <v xml:space="preserve"> </v>
          </cell>
        </row>
        <row r="8462">
          <cell r="C8462"/>
          <cell r="D8462"/>
          <cell r="E8462"/>
          <cell r="F8462"/>
          <cell r="G8462"/>
          <cell r="H8462"/>
          <cell r="I8462"/>
          <cell r="J8462"/>
          <cell r="K8462"/>
          <cell r="L8462"/>
          <cell r="M8462"/>
          <cell r="N8462"/>
          <cell r="O8462"/>
          <cell r="P8462"/>
          <cell r="Q8462"/>
          <cell r="R8462"/>
          <cell r="S8462"/>
          <cell r="T8462"/>
          <cell r="U8462"/>
          <cell r="V8462"/>
          <cell r="W8462"/>
          <cell r="X8462"/>
          <cell r="Y8462" t="str">
            <v xml:space="preserve"> </v>
          </cell>
        </row>
        <row r="8463">
          <cell r="C8463"/>
          <cell r="D8463"/>
          <cell r="E8463"/>
          <cell r="F8463"/>
          <cell r="G8463"/>
          <cell r="H8463"/>
          <cell r="I8463"/>
          <cell r="J8463"/>
          <cell r="K8463"/>
          <cell r="L8463"/>
          <cell r="M8463"/>
          <cell r="N8463"/>
          <cell r="O8463"/>
          <cell r="P8463"/>
          <cell r="Q8463"/>
          <cell r="R8463"/>
          <cell r="S8463"/>
          <cell r="T8463"/>
          <cell r="U8463"/>
          <cell r="V8463"/>
          <cell r="W8463"/>
          <cell r="X8463"/>
          <cell r="Y8463" t="str">
            <v xml:space="preserve"> </v>
          </cell>
        </row>
        <row r="8464">
          <cell r="C8464"/>
          <cell r="D8464"/>
          <cell r="E8464"/>
          <cell r="F8464"/>
          <cell r="G8464"/>
          <cell r="H8464"/>
          <cell r="I8464"/>
          <cell r="J8464"/>
          <cell r="K8464"/>
          <cell r="L8464"/>
          <cell r="M8464"/>
          <cell r="N8464"/>
          <cell r="O8464"/>
          <cell r="P8464"/>
          <cell r="Q8464"/>
          <cell r="R8464"/>
          <cell r="S8464"/>
          <cell r="T8464"/>
          <cell r="U8464"/>
          <cell r="V8464"/>
          <cell r="W8464"/>
          <cell r="X8464"/>
          <cell r="Y8464" t="str">
            <v xml:space="preserve"> </v>
          </cell>
        </row>
        <row r="8465">
          <cell r="C8465"/>
          <cell r="D8465"/>
          <cell r="E8465"/>
          <cell r="F8465"/>
          <cell r="G8465"/>
          <cell r="H8465"/>
          <cell r="I8465"/>
          <cell r="J8465"/>
          <cell r="K8465"/>
          <cell r="L8465"/>
          <cell r="M8465"/>
          <cell r="N8465"/>
          <cell r="O8465"/>
          <cell r="P8465"/>
          <cell r="Q8465"/>
          <cell r="R8465"/>
          <cell r="S8465"/>
          <cell r="T8465"/>
          <cell r="U8465"/>
          <cell r="V8465"/>
          <cell r="W8465"/>
          <cell r="X8465"/>
          <cell r="Y8465" t="str">
            <v xml:space="preserve"> </v>
          </cell>
        </row>
        <row r="8466">
          <cell r="C8466"/>
          <cell r="D8466"/>
          <cell r="E8466"/>
          <cell r="F8466"/>
          <cell r="G8466"/>
          <cell r="H8466"/>
          <cell r="I8466"/>
          <cell r="J8466"/>
          <cell r="K8466"/>
          <cell r="L8466"/>
          <cell r="M8466"/>
          <cell r="N8466"/>
          <cell r="O8466"/>
          <cell r="P8466"/>
          <cell r="Q8466"/>
          <cell r="R8466"/>
          <cell r="S8466"/>
          <cell r="T8466"/>
          <cell r="U8466"/>
          <cell r="V8466"/>
          <cell r="W8466"/>
          <cell r="X8466"/>
          <cell r="Y8466" t="str">
            <v xml:space="preserve"> </v>
          </cell>
        </row>
        <row r="8467">
          <cell r="C8467"/>
          <cell r="D8467"/>
          <cell r="E8467"/>
          <cell r="F8467"/>
          <cell r="G8467"/>
          <cell r="H8467"/>
          <cell r="I8467"/>
          <cell r="J8467"/>
          <cell r="K8467"/>
          <cell r="L8467"/>
          <cell r="M8467"/>
          <cell r="N8467"/>
          <cell r="O8467"/>
          <cell r="P8467"/>
          <cell r="Q8467"/>
          <cell r="R8467"/>
          <cell r="S8467"/>
          <cell r="T8467"/>
          <cell r="U8467"/>
          <cell r="V8467"/>
          <cell r="W8467"/>
          <cell r="X8467"/>
          <cell r="Y8467" t="str">
            <v xml:space="preserve"> </v>
          </cell>
        </row>
        <row r="8468">
          <cell r="C8468"/>
          <cell r="D8468"/>
          <cell r="E8468"/>
          <cell r="F8468"/>
          <cell r="G8468"/>
          <cell r="H8468"/>
          <cell r="I8468"/>
          <cell r="J8468"/>
          <cell r="K8468"/>
          <cell r="L8468"/>
          <cell r="M8468"/>
          <cell r="N8468"/>
          <cell r="O8468"/>
          <cell r="P8468"/>
          <cell r="Q8468"/>
          <cell r="R8468"/>
          <cell r="S8468"/>
          <cell r="T8468"/>
          <cell r="U8468"/>
          <cell r="V8468"/>
          <cell r="W8468"/>
          <cell r="X8468"/>
          <cell r="Y8468" t="str">
            <v xml:space="preserve"> </v>
          </cell>
        </row>
        <row r="8469">
          <cell r="C8469"/>
          <cell r="D8469"/>
          <cell r="E8469"/>
          <cell r="F8469"/>
          <cell r="G8469"/>
          <cell r="H8469"/>
          <cell r="I8469"/>
          <cell r="J8469"/>
          <cell r="K8469"/>
          <cell r="L8469"/>
          <cell r="M8469"/>
          <cell r="N8469"/>
          <cell r="O8469"/>
          <cell r="P8469"/>
          <cell r="Q8469"/>
          <cell r="R8469"/>
          <cell r="S8469"/>
          <cell r="T8469"/>
          <cell r="U8469"/>
          <cell r="V8469"/>
          <cell r="W8469"/>
          <cell r="X8469"/>
          <cell r="Y8469" t="str">
            <v xml:space="preserve"> </v>
          </cell>
        </row>
        <row r="8470">
          <cell r="C8470"/>
          <cell r="D8470"/>
          <cell r="E8470"/>
          <cell r="F8470"/>
          <cell r="G8470"/>
          <cell r="H8470"/>
          <cell r="I8470"/>
          <cell r="J8470"/>
          <cell r="K8470"/>
          <cell r="L8470"/>
          <cell r="M8470"/>
          <cell r="N8470"/>
          <cell r="O8470"/>
          <cell r="P8470"/>
          <cell r="Q8470"/>
          <cell r="R8470"/>
          <cell r="S8470"/>
          <cell r="T8470"/>
          <cell r="U8470"/>
          <cell r="V8470"/>
          <cell r="W8470"/>
          <cell r="X8470"/>
          <cell r="Y8470" t="str">
            <v xml:space="preserve"> </v>
          </cell>
        </row>
        <row r="8471">
          <cell r="C8471"/>
          <cell r="D8471"/>
          <cell r="E8471"/>
          <cell r="F8471"/>
          <cell r="G8471"/>
          <cell r="H8471"/>
          <cell r="I8471"/>
          <cell r="J8471"/>
          <cell r="K8471"/>
          <cell r="L8471"/>
          <cell r="M8471"/>
          <cell r="N8471"/>
          <cell r="O8471"/>
          <cell r="P8471"/>
          <cell r="Q8471"/>
          <cell r="R8471"/>
          <cell r="S8471"/>
          <cell r="T8471"/>
          <cell r="U8471"/>
          <cell r="V8471"/>
          <cell r="W8471"/>
          <cell r="X8471"/>
          <cell r="Y8471" t="str">
            <v xml:space="preserve"> </v>
          </cell>
        </row>
        <row r="8472">
          <cell r="C8472"/>
          <cell r="D8472"/>
          <cell r="E8472"/>
          <cell r="F8472"/>
          <cell r="G8472"/>
          <cell r="H8472"/>
          <cell r="I8472"/>
          <cell r="J8472"/>
          <cell r="K8472"/>
          <cell r="L8472"/>
          <cell r="M8472"/>
          <cell r="N8472"/>
          <cell r="O8472"/>
          <cell r="P8472"/>
          <cell r="Q8472"/>
          <cell r="R8472"/>
          <cell r="S8472"/>
          <cell r="T8472"/>
          <cell r="U8472"/>
          <cell r="V8472"/>
          <cell r="W8472"/>
          <cell r="X8472"/>
          <cell r="Y8472" t="str">
            <v xml:space="preserve"> </v>
          </cell>
        </row>
        <row r="8473">
          <cell r="C8473"/>
          <cell r="D8473"/>
          <cell r="E8473"/>
          <cell r="F8473"/>
          <cell r="G8473"/>
          <cell r="H8473"/>
          <cell r="I8473"/>
          <cell r="J8473"/>
          <cell r="K8473"/>
          <cell r="L8473"/>
          <cell r="M8473"/>
          <cell r="N8473"/>
          <cell r="O8473"/>
          <cell r="P8473"/>
          <cell r="Q8473"/>
          <cell r="R8473"/>
          <cell r="S8473"/>
          <cell r="T8473"/>
          <cell r="U8473"/>
          <cell r="V8473"/>
          <cell r="W8473"/>
          <cell r="X8473"/>
          <cell r="Y8473" t="str">
            <v xml:space="preserve"> </v>
          </cell>
        </row>
        <row r="8474">
          <cell r="C8474"/>
          <cell r="D8474"/>
          <cell r="E8474"/>
          <cell r="F8474"/>
          <cell r="G8474"/>
          <cell r="H8474"/>
          <cell r="I8474"/>
          <cell r="J8474"/>
          <cell r="K8474"/>
          <cell r="L8474"/>
          <cell r="M8474"/>
          <cell r="N8474"/>
          <cell r="O8474"/>
          <cell r="P8474"/>
          <cell r="Q8474"/>
          <cell r="R8474"/>
          <cell r="S8474"/>
          <cell r="T8474"/>
          <cell r="U8474"/>
          <cell r="V8474"/>
          <cell r="W8474"/>
          <cell r="X8474"/>
          <cell r="Y8474" t="str">
            <v xml:space="preserve"> </v>
          </cell>
        </row>
        <row r="8475">
          <cell r="C8475"/>
          <cell r="D8475"/>
          <cell r="E8475"/>
          <cell r="F8475"/>
          <cell r="G8475"/>
          <cell r="H8475"/>
          <cell r="I8475"/>
          <cell r="J8475"/>
          <cell r="K8475"/>
          <cell r="L8475"/>
          <cell r="M8475"/>
          <cell r="N8475"/>
          <cell r="O8475"/>
          <cell r="P8475"/>
          <cell r="Q8475"/>
          <cell r="R8475"/>
          <cell r="S8475"/>
          <cell r="T8475"/>
          <cell r="U8475"/>
          <cell r="V8475"/>
          <cell r="W8475"/>
          <cell r="X8475"/>
          <cell r="Y8475" t="str">
            <v xml:space="preserve"> </v>
          </cell>
        </row>
        <row r="8476">
          <cell r="C8476"/>
          <cell r="D8476"/>
          <cell r="E8476"/>
          <cell r="F8476"/>
          <cell r="G8476"/>
          <cell r="H8476"/>
          <cell r="I8476"/>
          <cell r="J8476"/>
          <cell r="K8476"/>
          <cell r="L8476"/>
          <cell r="M8476"/>
          <cell r="N8476"/>
          <cell r="O8476"/>
          <cell r="P8476"/>
          <cell r="Q8476"/>
          <cell r="R8476"/>
          <cell r="S8476"/>
          <cell r="T8476"/>
          <cell r="U8476"/>
          <cell r="V8476"/>
          <cell r="W8476"/>
          <cell r="X8476"/>
          <cell r="Y8476" t="str">
            <v xml:space="preserve"> </v>
          </cell>
        </row>
        <row r="8477">
          <cell r="C8477"/>
          <cell r="D8477"/>
          <cell r="E8477"/>
          <cell r="F8477"/>
          <cell r="G8477"/>
          <cell r="H8477"/>
          <cell r="I8477"/>
          <cell r="J8477"/>
          <cell r="K8477"/>
          <cell r="L8477"/>
          <cell r="M8477"/>
          <cell r="N8477"/>
          <cell r="O8477"/>
          <cell r="P8477"/>
          <cell r="Q8477"/>
          <cell r="R8477"/>
          <cell r="S8477"/>
          <cell r="T8477"/>
          <cell r="U8477"/>
          <cell r="V8477"/>
          <cell r="W8477"/>
          <cell r="X8477"/>
          <cell r="Y8477" t="str">
            <v xml:space="preserve"> </v>
          </cell>
        </row>
        <row r="8478">
          <cell r="C8478"/>
          <cell r="D8478"/>
          <cell r="E8478"/>
          <cell r="F8478"/>
          <cell r="G8478"/>
          <cell r="H8478"/>
          <cell r="I8478"/>
          <cell r="J8478"/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  <cell r="U8478"/>
          <cell r="V8478"/>
          <cell r="W8478"/>
          <cell r="X8478"/>
          <cell r="Y8478" t="str">
            <v xml:space="preserve"> </v>
          </cell>
        </row>
        <row r="8479">
          <cell r="C8479"/>
          <cell r="D8479"/>
          <cell r="E8479"/>
          <cell r="F8479"/>
          <cell r="G8479"/>
          <cell r="H8479"/>
          <cell r="I8479"/>
          <cell r="J8479"/>
          <cell r="K8479"/>
          <cell r="L8479"/>
          <cell r="M8479"/>
          <cell r="N8479"/>
          <cell r="O8479"/>
          <cell r="P8479"/>
          <cell r="Q8479"/>
          <cell r="R8479"/>
          <cell r="S8479"/>
          <cell r="T8479"/>
          <cell r="U8479"/>
          <cell r="V8479"/>
          <cell r="W8479"/>
          <cell r="X8479"/>
          <cell r="Y8479" t="str">
            <v xml:space="preserve"> </v>
          </cell>
        </row>
        <row r="8480">
          <cell r="C8480"/>
          <cell r="D8480"/>
          <cell r="E8480"/>
          <cell r="F8480"/>
          <cell r="G8480"/>
          <cell r="H8480"/>
          <cell r="I8480"/>
          <cell r="J8480"/>
          <cell r="K8480"/>
          <cell r="L8480"/>
          <cell r="M8480"/>
          <cell r="N8480"/>
          <cell r="O8480"/>
          <cell r="P8480"/>
          <cell r="Q8480"/>
          <cell r="R8480"/>
          <cell r="S8480"/>
          <cell r="T8480"/>
          <cell r="U8480"/>
          <cell r="V8480"/>
          <cell r="W8480"/>
          <cell r="X8480"/>
          <cell r="Y8480" t="str">
            <v xml:space="preserve"> </v>
          </cell>
        </row>
        <row r="8481">
          <cell r="C8481"/>
          <cell r="D8481"/>
          <cell r="E8481"/>
          <cell r="F8481"/>
          <cell r="G8481"/>
          <cell r="H8481"/>
          <cell r="I8481"/>
          <cell r="J8481"/>
          <cell r="K8481"/>
          <cell r="L8481"/>
          <cell r="M8481"/>
          <cell r="N8481"/>
          <cell r="O8481"/>
          <cell r="P8481"/>
          <cell r="Q8481"/>
          <cell r="R8481"/>
          <cell r="S8481"/>
          <cell r="T8481"/>
          <cell r="U8481"/>
          <cell r="V8481"/>
          <cell r="W8481"/>
          <cell r="X8481"/>
          <cell r="Y8481" t="str">
            <v xml:space="preserve"> </v>
          </cell>
        </row>
        <row r="8482">
          <cell r="C8482"/>
          <cell r="D8482"/>
          <cell r="E8482"/>
          <cell r="F8482"/>
          <cell r="G8482"/>
          <cell r="H8482"/>
          <cell r="I8482"/>
          <cell r="J8482"/>
          <cell r="K8482"/>
          <cell r="L8482"/>
          <cell r="M8482"/>
          <cell r="N8482"/>
          <cell r="O8482"/>
          <cell r="P8482"/>
          <cell r="Q8482"/>
          <cell r="R8482"/>
          <cell r="S8482"/>
          <cell r="T8482"/>
          <cell r="U8482"/>
          <cell r="V8482"/>
          <cell r="W8482"/>
          <cell r="X8482"/>
          <cell r="Y8482" t="str">
            <v xml:space="preserve"> </v>
          </cell>
        </row>
        <row r="8483">
          <cell r="C8483"/>
          <cell r="D8483"/>
          <cell r="E8483"/>
          <cell r="F8483"/>
          <cell r="G8483"/>
          <cell r="H8483"/>
          <cell r="I8483"/>
          <cell r="J8483"/>
          <cell r="K8483"/>
          <cell r="L8483"/>
          <cell r="M8483"/>
          <cell r="N8483"/>
          <cell r="O8483"/>
          <cell r="P8483"/>
          <cell r="Q8483"/>
          <cell r="R8483"/>
          <cell r="S8483"/>
          <cell r="T8483"/>
          <cell r="U8483"/>
          <cell r="V8483"/>
          <cell r="W8483"/>
          <cell r="X8483"/>
          <cell r="Y8483" t="str">
            <v xml:space="preserve"> </v>
          </cell>
        </row>
        <row r="8484">
          <cell r="C8484"/>
          <cell r="D8484"/>
          <cell r="E8484"/>
          <cell r="F8484"/>
          <cell r="G8484"/>
          <cell r="H8484"/>
          <cell r="I8484"/>
          <cell r="J8484"/>
          <cell r="K8484"/>
          <cell r="L8484"/>
          <cell r="M8484"/>
          <cell r="N8484"/>
          <cell r="O8484"/>
          <cell r="P8484"/>
          <cell r="Q8484"/>
          <cell r="R8484"/>
          <cell r="S8484"/>
          <cell r="T8484"/>
          <cell r="U8484"/>
          <cell r="V8484"/>
          <cell r="W8484"/>
          <cell r="X8484"/>
          <cell r="Y8484" t="str">
            <v xml:space="preserve"> </v>
          </cell>
        </row>
        <row r="8485">
          <cell r="C8485"/>
          <cell r="D8485"/>
          <cell r="E8485"/>
          <cell r="F8485"/>
          <cell r="G8485"/>
          <cell r="H8485"/>
          <cell r="I8485"/>
          <cell r="J8485"/>
          <cell r="K8485"/>
          <cell r="L8485"/>
          <cell r="M8485"/>
          <cell r="N8485"/>
          <cell r="O8485"/>
          <cell r="P8485"/>
          <cell r="Q8485"/>
          <cell r="R8485"/>
          <cell r="S8485"/>
          <cell r="T8485"/>
          <cell r="U8485"/>
          <cell r="V8485"/>
          <cell r="W8485"/>
          <cell r="X8485"/>
          <cell r="Y8485" t="str">
            <v xml:space="preserve"> </v>
          </cell>
        </row>
        <row r="8486">
          <cell r="C8486"/>
          <cell r="D8486"/>
          <cell r="E8486"/>
          <cell r="F8486"/>
          <cell r="G8486"/>
          <cell r="H8486"/>
          <cell r="I8486"/>
          <cell r="J8486"/>
          <cell r="K8486"/>
          <cell r="L8486"/>
          <cell r="M8486"/>
          <cell r="N8486"/>
          <cell r="O8486"/>
          <cell r="P8486"/>
          <cell r="Q8486"/>
          <cell r="R8486"/>
          <cell r="S8486"/>
          <cell r="T8486"/>
          <cell r="U8486"/>
          <cell r="V8486"/>
          <cell r="W8486"/>
          <cell r="X8486"/>
          <cell r="Y8486" t="str">
            <v xml:space="preserve"> </v>
          </cell>
        </row>
        <row r="8487">
          <cell r="C8487"/>
          <cell r="D8487"/>
          <cell r="E8487"/>
          <cell r="F8487"/>
          <cell r="G8487"/>
          <cell r="H8487"/>
          <cell r="I8487"/>
          <cell r="J8487"/>
          <cell r="K8487"/>
          <cell r="L8487"/>
          <cell r="M8487"/>
          <cell r="N8487"/>
          <cell r="O8487"/>
          <cell r="P8487"/>
          <cell r="Q8487"/>
          <cell r="R8487"/>
          <cell r="S8487"/>
          <cell r="T8487"/>
          <cell r="U8487"/>
          <cell r="V8487"/>
          <cell r="W8487"/>
          <cell r="X8487"/>
          <cell r="Y8487" t="str">
            <v xml:space="preserve"> </v>
          </cell>
        </row>
        <row r="8488">
          <cell r="C8488"/>
          <cell r="D8488"/>
          <cell r="E8488"/>
          <cell r="F8488"/>
          <cell r="G8488"/>
          <cell r="H8488"/>
          <cell r="I8488"/>
          <cell r="J8488"/>
          <cell r="K8488"/>
          <cell r="L8488"/>
          <cell r="M8488"/>
          <cell r="N8488"/>
          <cell r="O8488"/>
          <cell r="P8488"/>
          <cell r="Q8488"/>
          <cell r="R8488"/>
          <cell r="S8488"/>
          <cell r="T8488"/>
          <cell r="U8488"/>
          <cell r="V8488"/>
          <cell r="W8488"/>
          <cell r="X8488"/>
          <cell r="Y8488" t="str">
            <v xml:space="preserve"> </v>
          </cell>
        </row>
        <row r="8489">
          <cell r="C8489"/>
          <cell r="D8489"/>
          <cell r="E8489"/>
          <cell r="F8489"/>
          <cell r="G8489"/>
          <cell r="H8489"/>
          <cell r="I8489"/>
          <cell r="J8489"/>
          <cell r="K8489"/>
          <cell r="L8489"/>
          <cell r="M8489"/>
          <cell r="N8489"/>
          <cell r="O8489"/>
          <cell r="P8489"/>
          <cell r="Q8489"/>
          <cell r="R8489"/>
          <cell r="S8489"/>
          <cell r="T8489"/>
          <cell r="U8489"/>
          <cell r="V8489"/>
          <cell r="W8489"/>
          <cell r="X8489"/>
          <cell r="Y8489" t="str">
            <v xml:space="preserve"> </v>
          </cell>
        </row>
        <row r="8490">
          <cell r="C8490"/>
          <cell r="D8490"/>
          <cell r="E8490"/>
          <cell r="F8490"/>
          <cell r="G8490"/>
          <cell r="H8490"/>
          <cell r="I8490"/>
          <cell r="J8490"/>
          <cell r="K8490"/>
          <cell r="L8490"/>
          <cell r="M8490"/>
          <cell r="N8490"/>
          <cell r="O8490"/>
          <cell r="P8490"/>
          <cell r="Q8490"/>
          <cell r="R8490"/>
          <cell r="S8490"/>
          <cell r="T8490"/>
          <cell r="U8490"/>
          <cell r="V8490"/>
          <cell r="W8490"/>
          <cell r="X8490"/>
          <cell r="Y8490" t="str">
            <v xml:space="preserve"> </v>
          </cell>
        </row>
        <row r="8491">
          <cell r="C8491"/>
          <cell r="D8491"/>
          <cell r="E8491"/>
          <cell r="F8491"/>
          <cell r="G8491"/>
          <cell r="H8491"/>
          <cell r="I8491"/>
          <cell r="J8491"/>
          <cell r="K8491"/>
          <cell r="L8491"/>
          <cell r="M8491"/>
          <cell r="N8491"/>
          <cell r="O8491"/>
          <cell r="P8491"/>
          <cell r="Q8491"/>
          <cell r="R8491"/>
          <cell r="S8491"/>
          <cell r="T8491"/>
          <cell r="U8491"/>
          <cell r="V8491"/>
          <cell r="W8491"/>
          <cell r="X8491"/>
          <cell r="Y8491" t="str">
            <v xml:space="preserve"> </v>
          </cell>
        </row>
        <row r="8492">
          <cell r="C8492"/>
          <cell r="D8492"/>
          <cell r="E8492"/>
          <cell r="F8492"/>
          <cell r="G8492"/>
          <cell r="H8492"/>
          <cell r="I8492"/>
          <cell r="J8492"/>
          <cell r="K8492"/>
          <cell r="L8492"/>
          <cell r="M8492"/>
          <cell r="N8492"/>
          <cell r="O8492"/>
          <cell r="P8492"/>
          <cell r="Q8492"/>
          <cell r="R8492"/>
          <cell r="S8492"/>
          <cell r="T8492"/>
          <cell r="U8492"/>
          <cell r="V8492"/>
          <cell r="W8492"/>
          <cell r="X8492"/>
          <cell r="Y8492" t="str">
            <v xml:space="preserve"> </v>
          </cell>
        </row>
        <row r="8493">
          <cell r="C8493"/>
          <cell r="D8493"/>
          <cell r="E8493"/>
          <cell r="F8493"/>
          <cell r="G8493"/>
          <cell r="H8493"/>
          <cell r="I8493"/>
          <cell r="J8493"/>
          <cell r="K8493"/>
          <cell r="L8493"/>
          <cell r="M8493"/>
          <cell r="N8493"/>
          <cell r="O8493"/>
          <cell r="P8493"/>
          <cell r="Q8493"/>
          <cell r="R8493"/>
          <cell r="S8493"/>
          <cell r="T8493"/>
          <cell r="U8493"/>
          <cell r="V8493"/>
          <cell r="W8493"/>
          <cell r="X8493"/>
          <cell r="Y8493" t="str">
            <v xml:space="preserve"> </v>
          </cell>
        </row>
        <row r="8494">
          <cell r="C8494"/>
          <cell r="D8494"/>
          <cell r="E8494"/>
          <cell r="F8494"/>
          <cell r="G8494"/>
          <cell r="H8494"/>
          <cell r="I8494"/>
          <cell r="J8494"/>
          <cell r="K8494"/>
          <cell r="L8494"/>
          <cell r="M8494"/>
          <cell r="N8494"/>
          <cell r="O8494"/>
          <cell r="P8494"/>
          <cell r="Q8494"/>
          <cell r="R8494"/>
          <cell r="S8494"/>
          <cell r="T8494"/>
          <cell r="U8494"/>
          <cell r="V8494"/>
          <cell r="W8494"/>
          <cell r="X8494"/>
          <cell r="Y8494" t="str">
            <v xml:space="preserve"> </v>
          </cell>
        </row>
        <row r="8495">
          <cell r="C8495"/>
          <cell r="D8495"/>
          <cell r="E8495"/>
          <cell r="F8495"/>
          <cell r="G8495"/>
          <cell r="H8495"/>
          <cell r="I8495"/>
          <cell r="J8495"/>
          <cell r="K8495"/>
          <cell r="L8495"/>
          <cell r="M8495"/>
          <cell r="N8495"/>
          <cell r="O8495"/>
          <cell r="P8495"/>
          <cell r="Q8495"/>
          <cell r="R8495"/>
          <cell r="S8495"/>
          <cell r="T8495"/>
          <cell r="U8495"/>
          <cell r="V8495"/>
          <cell r="W8495"/>
          <cell r="X8495"/>
          <cell r="Y8495" t="str">
            <v xml:space="preserve"> </v>
          </cell>
        </row>
        <row r="8496">
          <cell r="C8496"/>
          <cell r="D8496"/>
          <cell r="E8496"/>
          <cell r="F8496"/>
          <cell r="G8496"/>
          <cell r="H8496"/>
          <cell r="I8496"/>
          <cell r="J8496"/>
          <cell r="K8496"/>
          <cell r="L8496"/>
          <cell r="M8496"/>
          <cell r="N8496"/>
          <cell r="O8496"/>
          <cell r="P8496"/>
          <cell r="Q8496"/>
          <cell r="R8496"/>
          <cell r="S8496"/>
          <cell r="T8496"/>
          <cell r="U8496"/>
          <cell r="V8496"/>
          <cell r="W8496"/>
          <cell r="X8496"/>
          <cell r="Y8496" t="str">
            <v xml:space="preserve"> </v>
          </cell>
        </row>
        <row r="8497">
          <cell r="C8497"/>
          <cell r="D8497"/>
          <cell r="E8497"/>
          <cell r="F8497"/>
          <cell r="G8497"/>
          <cell r="H8497"/>
          <cell r="I8497"/>
          <cell r="J8497"/>
          <cell r="K8497"/>
          <cell r="L8497"/>
          <cell r="M8497"/>
          <cell r="N8497"/>
          <cell r="O8497"/>
          <cell r="P8497"/>
          <cell r="Q8497"/>
          <cell r="R8497"/>
          <cell r="S8497"/>
          <cell r="T8497"/>
          <cell r="U8497"/>
          <cell r="V8497"/>
          <cell r="W8497"/>
          <cell r="X8497"/>
          <cell r="Y8497" t="str">
            <v xml:space="preserve"> </v>
          </cell>
        </row>
        <row r="8498">
          <cell r="C8498"/>
          <cell r="D8498"/>
          <cell r="E8498"/>
          <cell r="F8498"/>
          <cell r="G8498"/>
          <cell r="H8498"/>
          <cell r="I8498"/>
          <cell r="J8498"/>
          <cell r="K8498"/>
          <cell r="L8498"/>
          <cell r="M8498"/>
          <cell r="N8498"/>
          <cell r="O8498"/>
          <cell r="P8498"/>
          <cell r="Q8498"/>
          <cell r="R8498"/>
          <cell r="S8498"/>
          <cell r="T8498"/>
          <cell r="U8498"/>
          <cell r="V8498"/>
          <cell r="W8498"/>
          <cell r="X8498"/>
          <cell r="Y8498" t="str">
            <v xml:space="preserve"> </v>
          </cell>
        </row>
        <row r="8499">
          <cell r="C8499"/>
          <cell r="D8499"/>
          <cell r="E8499"/>
          <cell r="F8499"/>
          <cell r="G8499"/>
          <cell r="H8499"/>
          <cell r="I8499"/>
          <cell r="J8499"/>
          <cell r="K8499"/>
          <cell r="L8499"/>
          <cell r="M8499"/>
          <cell r="N8499"/>
          <cell r="O8499"/>
          <cell r="P8499"/>
          <cell r="Q8499"/>
          <cell r="R8499"/>
          <cell r="S8499"/>
          <cell r="T8499"/>
          <cell r="U8499"/>
          <cell r="V8499"/>
          <cell r="W8499"/>
          <cell r="X8499"/>
          <cell r="Y8499" t="str">
            <v xml:space="preserve"> </v>
          </cell>
        </row>
        <row r="8500">
          <cell r="C8500"/>
          <cell r="D8500"/>
          <cell r="E8500"/>
          <cell r="F8500"/>
          <cell r="G8500"/>
          <cell r="H8500"/>
          <cell r="I8500"/>
          <cell r="J8500"/>
          <cell r="K8500"/>
          <cell r="L8500"/>
          <cell r="M8500"/>
          <cell r="N8500"/>
          <cell r="O8500"/>
          <cell r="P8500"/>
          <cell r="Q8500"/>
          <cell r="R8500"/>
          <cell r="S8500"/>
          <cell r="T8500"/>
          <cell r="U8500"/>
          <cell r="V8500"/>
          <cell r="W8500"/>
          <cell r="X8500"/>
          <cell r="Y8500" t="str">
            <v xml:space="preserve"> </v>
          </cell>
        </row>
        <row r="8501">
          <cell r="C8501"/>
          <cell r="D8501"/>
          <cell r="E8501"/>
          <cell r="F8501"/>
          <cell r="G8501"/>
          <cell r="H8501"/>
          <cell r="I8501"/>
          <cell r="J8501"/>
          <cell r="K8501"/>
          <cell r="L8501"/>
          <cell r="M8501"/>
          <cell r="N8501"/>
          <cell r="O8501"/>
          <cell r="P8501"/>
          <cell r="Q8501"/>
          <cell r="R8501"/>
          <cell r="S8501"/>
          <cell r="T8501"/>
          <cell r="U8501"/>
          <cell r="V8501"/>
          <cell r="W8501"/>
          <cell r="X8501"/>
          <cell r="Y8501" t="str">
            <v xml:space="preserve"> </v>
          </cell>
        </row>
        <row r="8502">
          <cell r="C8502"/>
          <cell r="D8502"/>
          <cell r="E8502"/>
          <cell r="F8502"/>
          <cell r="G8502"/>
          <cell r="H8502"/>
          <cell r="I8502"/>
          <cell r="J8502"/>
          <cell r="K8502"/>
          <cell r="L8502"/>
          <cell r="M8502"/>
          <cell r="N8502"/>
          <cell r="O8502"/>
          <cell r="P8502"/>
          <cell r="Q8502"/>
          <cell r="R8502"/>
          <cell r="S8502"/>
          <cell r="T8502"/>
          <cell r="U8502"/>
          <cell r="V8502"/>
          <cell r="W8502"/>
          <cell r="X8502"/>
          <cell r="Y8502" t="str">
            <v xml:space="preserve"> </v>
          </cell>
        </row>
        <row r="8503">
          <cell r="C8503"/>
          <cell r="D8503"/>
          <cell r="E8503"/>
          <cell r="F8503"/>
          <cell r="G8503"/>
          <cell r="H8503"/>
          <cell r="I8503"/>
          <cell r="J8503"/>
          <cell r="K8503"/>
          <cell r="L8503"/>
          <cell r="M8503"/>
          <cell r="N8503"/>
          <cell r="O8503"/>
          <cell r="P8503"/>
          <cell r="Q8503"/>
          <cell r="R8503"/>
          <cell r="S8503"/>
          <cell r="T8503"/>
          <cell r="U8503"/>
          <cell r="V8503"/>
          <cell r="W8503"/>
          <cell r="X8503"/>
          <cell r="Y8503" t="str">
            <v xml:space="preserve"> </v>
          </cell>
        </row>
        <row r="8504">
          <cell r="C8504"/>
          <cell r="D8504"/>
          <cell r="E8504"/>
          <cell r="F8504"/>
          <cell r="G8504"/>
          <cell r="H8504"/>
          <cell r="I8504"/>
          <cell r="J8504"/>
          <cell r="K8504"/>
          <cell r="L8504"/>
          <cell r="M8504"/>
          <cell r="N8504"/>
          <cell r="O8504"/>
          <cell r="P8504"/>
          <cell r="Q8504"/>
          <cell r="R8504"/>
          <cell r="S8504"/>
          <cell r="T8504"/>
          <cell r="U8504"/>
          <cell r="V8504"/>
          <cell r="W8504"/>
          <cell r="X8504"/>
          <cell r="Y8504" t="str">
            <v xml:space="preserve"> </v>
          </cell>
        </row>
        <row r="8505">
          <cell r="C8505"/>
          <cell r="D8505"/>
          <cell r="E8505"/>
          <cell r="F8505"/>
          <cell r="G8505"/>
          <cell r="H8505"/>
          <cell r="I8505"/>
          <cell r="J8505"/>
          <cell r="K8505"/>
          <cell r="L8505"/>
          <cell r="M8505"/>
          <cell r="N8505"/>
          <cell r="O8505"/>
          <cell r="P8505"/>
          <cell r="Q8505"/>
          <cell r="R8505"/>
          <cell r="S8505"/>
          <cell r="T8505"/>
          <cell r="U8505"/>
          <cell r="V8505"/>
          <cell r="W8505"/>
          <cell r="X8505"/>
          <cell r="Y8505" t="str">
            <v xml:space="preserve"> </v>
          </cell>
        </row>
        <row r="8506">
          <cell r="C8506"/>
          <cell r="D8506"/>
          <cell r="E8506"/>
          <cell r="F8506"/>
          <cell r="G8506"/>
          <cell r="H8506"/>
          <cell r="I8506"/>
          <cell r="J8506"/>
          <cell r="K8506"/>
          <cell r="L8506"/>
          <cell r="M8506"/>
          <cell r="N8506"/>
          <cell r="O8506"/>
          <cell r="P8506"/>
          <cell r="Q8506"/>
          <cell r="R8506"/>
          <cell r="S8506"/>
          <cell r="T8506"/>
          <cell r="U8506"/>
          <cell r="V8506"/>
          <cell r="W8506"/>
          <cell r="X8506"/>
          <cell r="Y8506" t="str">
            <v xml:space="preserve"> </v>
          </cell>
        </row>
        <row r="8507">
          <cell r="C8507"/>
          <cell r="D8507"/>
          <cell r="E8507"/>
          <cell r="F8507"/>
          <cell r="G8507"/>
          <cell r="H8507"/>
          <cell r="I8507"/>
          <cell r="J8507"/>
          <cell r="K8507"/>
          <cell r="L8507"/>
          <cell r="M8507"/>
          <cell r="N8507"/>
          <cell r="O8507"/>
          <cell r="P8507"/>
          <cell r="Q8507"/>
          <cell r="R8507"/>
          <cell r="S8507"/>
          <cell r="T8507"/>
          <cell r="U8507"/>
          <cell r="V8507"/>
          <cell r="W8507"/>
          <cell r="X8507"/>
          <cell r="Y8507" t="str">
            <v xml:space="preserve"> </v>
          </cell>
        </row>
        <row r="8508">
          <cell r="C8508"/>
          <cell r="D8508"/>
          <cell r="E8508"/>
          <cell r="F8508"/>
          <cell r="G8508"/>
          <cell r="H8508"/>
          <cell r="I8508"/>
          <cell r="J8508"/>
          <cell r="K8508"/>
          <cell r="L8508"/>
          <cell r="M8508"/>
          <cell r="N8508"/>
          <cell r="O8508"/>
          <cell r="P8508"/>
          <cell r="Q8508"/>
          <cell r="R8508"/>
          <cell r="S8508"/>
          <cell r="T8508"/>
          <cell r="U8508"/>
          <cell r="V8508"/>
          <cell r="W8508"/>
          <cell r="X8508"/>
          <cell r="Y8508" t="str">
            <v xml:space="preserve"> </v>
          </cell>
        </row>
        <row r="8509">
          <cell r="C8509"/>
          <cell r="D8509"/>
          <cell r="E8509"/>
          <cell r="F8509"/>
          <cell r="G8509"/>
          <cell r="H8509"/>
          <cell r="I8509"/>
          <cell r="J8509"/>
          <cell r="K8509"/>
          <cell r="L8509"/>
          <cell r="M8509"/>
          <cell r="N8509"/>
          <cell r="O8509"/>
          <cell r="P8509"/>
          <cell r="Q8509"/>
          <cell r="R8509"/>
          <cell r="S8509"/>
          <cell r="T8509"/>
          <cell r="U8509"/>
          <cell r="V8509"/>
          <cell r="W8509"/>
          <cell r="X8509"/>
          <cell r="Y8509" t="str">
            <v xml:space="preserve"> </v>
          </cell>
        </row>
        <row r="8510">
          <cell r="C8510"/>
          <cell r="D8510"/>
          <cell r="E8510"/>
          <cell r="F8510"/>
          <cell r="G8510"/>
          <cell r="H8510"/>
          <cell r="I8510"/>
          <cell r="J8510"/>
          <cell r="K8510"/>
          <cell r="L8510"/>
          <cell r="M8510"/>
          <cell r="N8510"/>
          <cell r="O8510"/>
          <cell r="P8510"/>
          <cell r="Q8510"/>
          <cell r="R8510"/>
          <cell r="S8510"/>
          <cell r="T8510"/>
          <cell r="U8510"/>
          <cell r="V8510"/>
          <cell r="W8510"/>
          <cell r="X8510"/>
          <cell r="Y8510" t="str">
            <v xml:space="preserve"> </v>
          </cell>
        </row>
        <row r="8511">
          <cell r="C8511"/>
          <cell r="D8511"/>
          <cell r="E8511"/>
          <cell r="F8511"/>
          <cell r="G8511"/>
          <cell r="H8511"/>
          <cell r="I8511"/>
          <cell r="J8511"/>
          <cell r="K8511"/>
          <cell r="L8511"/>
          <cell r="M8511"/>
          <cell r="N8511"/>
          <cell r="O8511"/>
          <cell r="P8511"/>
          <cell r="Q8511"/>
          <cell r="R8511"/>
          <cell r="S8511"/>
          <cell r="T8511"/>
          <cell r="U8511"/>
          <cell r="V8511"/>
          <cell r="W8511"/>
          <cell r="X8511"/>
          <cell r="Y8511" t="str">
            <v xml:space="preserve"> </v>
          </cell>
        </row>
        <row r="8512">
          <cell r="C8512"/>
          <cell r="D8512"/>
          <cell r="E8512"/>
          <cell r="F8512"/>
          <cell r="G8512"/>
          <cell r="H8512"/>
          <cell r="I8512"/>
          <cell r="J8512"/>
          <cell r="K8512"/>
          <cell r="L8512"/>
          <cell r="M8512"/>
          <cell r="N8512"/>
          <cell r="O8512"/>
          <cell r="P8512"/>
          <cell r="Q8512"/>
          <cell r="R8512"/>
          <cell r="S8512"/>
          <cell r="T8512"/>
          <cell r="U8512"/>
          <cell r="V8512"/>
          <cell r="W8512"/>
          <cell r="X8512"/>
          <cell r="Y8512" t="str">
            <v xml:space="preserve"> </v>
          </cell>
        </row>
        <row r="8513">
          <cell r="C8513"/>
          <cell r="D8513"/>
          <cell r="E8513"/>
          <cell r="F8513"/>
          <cell r="G8513"/>
          <cell r="H8513"/>
          <cell r="I8513"/>
          <cell r="J8513"/>
          <cell r="K8513"/>
          <cell r="L8513"/>
          <cell r="M8513"/>
          <cell r="N8513"/>
          <cell r="O8513"/>
          <cell r="P8513"/>
          <cell r="Q8513"/>
          <cell r="R8513"/>
          <cell r="S8513"/>
          <cell r="T8513"/>
          <cell r="U8513"/>
          <cell r="V8513"/>
          <cell r="W8513"/>
          <cell r="X8513"/>
          <cell r="Y8513" t="str">
            <v xml:space="preserve"> </v>
          </cell>
        </row>
        <row r="8514">
          <cell r="C8514"/>
          <cell r="D8514"/>
          <cell r="E8514"/>
          <cell r="F8514"/>
          <cell r="G8514"/>
          <cell r="H8514"/>
          <cell r="I8514"/>
          <cell r="J8514"/>
          <cell r="K8514"/>
          <cell r="L8514"/>
          <cell r="M8514"/>
          <cell r="N8514"/>
          <cell r="O8514"/>
          <cell r="P8514"/>
          <cell r="Q8514"/>
          <cell r="R8514"/>
          <cell r="S8514"/>
          <cell r="T8514"/>
          <cell r="U8514"/>
          <cell r="V8514"/>
          <cell r="W8514"/>
          <cell r="X8514"/>
          <cell r="Y8514" t="str">
            <v xml:space="preserve"> </v>
          </cell>
        </row>
        <row r="8515">
          <cell r="C8515"/>
          <cell r="D8515"/>
          <cell r="E8515"/>
          <cell r="F8515"/>
          <cell r="G8515"/>
          <cell r="H8515"/>
          <cell r="I8515"/>
          <cell r="J8515"/>
          <cell r="K8515"/>
          <cell r="L8515"/>
          <cell r="M8515"/>
          <cell r="N8515"/>
          <cell r="O8515"/>
          <cell r="P8515"/>
          <cell r="Q8515"/>
          <cell r="R8515"/>
          <cell r="S8515"/>
          <cell r="T8515"/>
          <cell r="U8515"/>
          <cell r="V8515"/>
          <cell r="W8515"/>
          <cell r="X8515"/>
          <cell r="Y8515" t="str">
            <v xml:space="preserve"> </v>
          </cell>
        </row>
        <row r="8516">
          <cell r="C8516"/>
          <cell r="D8516"/>
          <cell r="E8516"/>
          <cell r="F8516"/>
          <cell r="G8516"/>
          <cell r="H8516"/>
          <cell r="I8516"/>
          <cell r="J8516"/>
          <cell r="K8516"/>
          <cell r="L8516"/>
          <cell r="M8516"/>
          <cell r="N8516"/>
          <cell r="O8516"/>
          <cell r="P8516"/>
          <cell r="Q8516"/>
          <cell r="R8516"/>
          <cell r="S8516"/>
          <cell r="T8516"/>
          <cell r="U8516"/>
          <cell r="V8516"/>
          <cell r="W8516"/>
          <cell r="X8516"/>
          <cell r="Y8516" t="str">
            <v xml:space="preserve"> </v>
          </cell>
        </row>
        <row r="8517">
          <cell r="C8517"/>
          <cell r="D8517"/>
          <cell r="E8517"/>
          <cell r="F8517"/>
          <cell r="G8517"/>
          <cell r="H8517"/>
          <cell r="I8517"/>
          <cell r="J8517"/>
          <cell r="K8517"/>
          <cell r="L8517"/>
          <cell r="M8517"/>
          <cell r="N8517"/>
          <cell r="O8517"/>
          <cell r="P8517"/>
          <cell r="Q8517"/>
          <cell r="R8517"/>
          <cell r="S8517"/>
          <cell r="T8517"/>
          <cell r="U8517"/>
          <cell r="V8517"/>
          <cell r="W8517"/>
          <cell r="X8517"/>
          <cell r="Y8517" t="str">
            <v xml:space="preserve"> </v>
          </cell>
        </row>
        <row r="8518">
          <cell r="C8518"/>
          <cell r="D8518"/>
          <cell r="E8518"/>
          <cell r="F8518"/>
          <cell r="G8518"/>
          <cell r="H8518"/>
          <cell r="I8518"/>
          <cell r="J8518"/>
          <cell r="K8518"/>
          <cell r="L8518"/>
          <cell r="M8518"/>
          <cell r="N8518"/>
          <cell r="O8518"/>
          <cell r="P8518"/>
          <cell r="Q8518"/>
          <cell r="R8518"/>
          <cell r="S8518"/>
          <cell r="T8518"/>
          <cell r="U8518"/>
          <cell r="V8518"/>
          <cell r="W8518"/>
          <cell r="X8518"/>
          <cell r="Y8518" t="str">
            <v xml:space="preserve"> </v>
          </cell>
        </row>
        <row r="8519">
          <cell r="C8519"/>
          <cell r="D8519"/>
          <cell r="E8519"/>
          <cell r="F8519"/>
          <cell r="G8519"/>
          <cell r="H8519"/>
          <cell r="I8519"/>
          <cell r="J8519"/>
          <cell r="K8519"/>
          <cell r="L8519"/>
          <cell r="M8519"/>
          <cell r="N8519"/>
          <cell r="O8519"/>
          <cell r="P8519"/>
          <cell r="Q8519"/>
          <cell r="R8519"/>
          <cell r="S8519"/>
          <cell r="T8519"/>
          <cell r="U8519"/>
          <cell r="V8519"/>
          <cell r="W8519"/>
          <cell r="X8519"/>
          <cell r="Y8519" t="str">
            <v xml:space="preserve"> </v>
          </cell>
        </row>
        <row r="8520">
          <cell r="C8520"/>
          <cell r="D8520"/>
          <cell r="E8520"/>
          <cell r="F8520"/>
          <cell r="G8520"/>
          <cell r="H8520"/>
          <cell r="I8520"/>
          <cell r="J8520"/>
          <cell r="K8520"/>
          <cell r="L8520"/>
          <cell r="M8520"/>
          <cell r="N8520"/>
          <cell r="O8520"/>
          <cell r="P8520"/>
          <cell r="Q8520"/>
          <cell r="R8520"/>
          <cell r="S8520"/>
          <cell r="T8520"/>
          <cell r="U8520"/>
          <cell r="V8520"/>
          <cell r="W8520"/>
          <cell r="X8520"/>
          <cell r="Y8520" t="str">
            <v xml:space="preserve"> </v>
          </cell>
        </row>
        <row r="8521">
          <cell r="C8521"/>
          <cell r="D8521"/>
          <cell r="E8521"/>
          <cell r="F8521"/>
          <cell r="G8521"/>
          <cell r="H8521"/>
          <cell r="I8521"/>
          <cell r="J8521"/>
          <cell r="K8521"/>
          <cell r="L8521"/>
          <cell r="M8521"/>
          <cell r="N8521"/>
          <cell r="O8521"/>
          <cell r="P8521"/>
          <cell r="Q8521"/>
          <cell r="R8521"/>
          <cell r="S8521"/>
          <cell r="T8521"/>
          <cell r="U8521"/>
          <cell r="V8521"/>
          <cell r="W8521"/>
          <cell r="X8521"/>
          <cell r="Y8521" t="str">
            <v xml:space="preserve"> </v>
          </cell>
        </row>
        <row r="8522">
          <cell r="C8522"/>
          <cell r="D8522"/>
          <cell r="E8522"/>
          <cell r="F8522"/>
          <cell r="G8522"/>
          <cell r="H8522"/>
          <cell r="I8522"/>
          <cell r="J8522"/>
          <cell r="K8522"/>
          <cell r="L8522"/>
          <cell r="M8522"/>
          <cell r="N8522"/>
          <cell r="O8522"/>
          <cell r="P8522"/>
          <cell r="Q8522"/>
          <cell r="R8522"/>
          <cell r="S8522"/>
          <cell r="T8522"/>
          <cell r="U8522"/>
          <cell r="V8522"/>
          <cell r="W8522"/>
          <cell r="X8522"/>
          <cell r="Y8522" t="str">
            <v xml:space="preserve"> </v>
          </cell>
        </row>
        <row r="8523">
          <cell r="C8523"/>
          <cell r="D8523"/>
          <cell r="E8523"/>
          <cell r="F8523"/>
          <cell r="G8523"/>
          <cell r="H8523"/>
          <cell r="I8523"/>
          <cell r="J8523"/>
          <cell r="K8523"/>
          <cell r="L8523"/>
          <cell r="M8523"/>
          <cell r="N8523"/>
          <cell r="O8523"/>
          <cell r="P8523"/>
          <cell r="Q8523"/>
          <cell r="R8523"/>
          <cell r="S8523"/>
          <cell r="T8523"/>
          <cell r="U8523"/>
          <cell r="V8523"/>
          <cell r="W8523"/>
          <cell r="X8523"/>
          <cell r="Y8523" t="str">
            <v xml:space="preserve"> </v>
          </cell>
        </row>
        <row r="8524">
          <cell r="C8524"/>
          <cell r="D8524"/>
          <cell r="E8524"/>
          <cell r="F8524"/>
          <cell r="G8524"/>
          <cell r="H8524"/>
          <cell r="I8524"/>
          <cell r="J8524"/>
          <cell r="K8524"/>
          <cell r="L8524"/>
          <cell r="M8524"/>
          <cell r="N8524"/>
          <cell r="O8524"/>
          <cell r="P8524"/>
          <cell r="Q8524"/>
          <cell r="R8524"/>
          <cell r="S8524"/>
          <cell r="T8524"/>
          <cell r="U8524"/>
          <cell r="V8524"/>
          <cell r="W8524"/>
          <cell r="X8524"/>
          <cell r="Y8524" t="str">
            <v xml:space="preserve"> </v>
          </cell>
        </row>
        <row r="8525">
          <cell r="C8525"/>
          <cell r="D8525"/>
          <cell r="E8525"/>
          <cell r="F8525"/>
          <cell r="G8525"/>
          <cell r="H8525"/>
          <cell r="I8525"/>
          <cell r="J8525"/>
          <cell r="K8525"/>
          <cell r="L8525"/>
          <cell r="M8525"/>
          <cell r="N8525"/>
          <cell r="O8525"/>
          <cell r="P8525"/>
          <cell r="Q8525"/>
          <cell r="R8525"/>
          <cell r="S8525"/>
          <cell r="T8525"/>
          <cell r="U8525"/>
          <cell r="V8525"/>
          <cell r="W8525"/>
          <cell r="X8525"/>
          <cell r="Y8525" t="str">
            <v xml:space="preserve"> </v>
          </cell>
        </row>
        <row r="8526">
          <cell r="C8526"/>
          <cell r="D8526"/>
          <cell r="E8526"/>
          <cell r="F8526"/>
          <cell r="G8526"/>
          <cell r="H8526"/>
          <cell r="I8526"/>
          <cell r="J8526"/>
          <cell r="K8526"/>
          <cell r="L8526"/>
          <cell r="M8526"/>
          <cell r="N8526"/>
          <cell r="O8526"/>
          <cell r="P8526"/>
          <cell r="Q8526"/>
          <cell r="R8526"/>
          <cell r="S8526"/>
          <cell r="T8526"/>
          <cell r="U8526"/>
          <cell r="V8526"/>
          <cell r="W8526"/>
          <cell r="X8526"/>
          <cell r="Y8526" t="str">
            <v xml:space="preserve"> </v>
          </cell>
        </row>
        <row r="8527">
          <cell r="C8527"/>
          <cell r="D8527"/>
          <cell r="E8527"/>
          <cell r="F8527"/>
          <cell r="G8527"/>
          <cell r="H8527"/>
          <cell r="I8527"/>
          <cell r="J8527"/>
          <cell r="K8527"/>
          <cell r="L8527"/>
          <cell r="M8527"/>
          <cell r="N8527"/>
          <cell r="O8527"/>
          <cell r="P8527"/>
          <cell r="Q8527"/>
          <cell r="R8527"/>
          <cell r="S8527"/>
          <cell r="T8527"/>
          <cell r="U8527"/>
          <cell r="V8527"/>
          <cell r="W8527"/>
          <cell r="X8527"/>
          <cell r="Y8527" t="str">
            <v xml:space="preserve"> </v>
          </cell>
        </row>
        <row r="8528">
          <cell r="C8528"/>
          <cell r="D8528"/>
          <cell r="E8528"/>
          <cell r="F8528"/>
          <cell r="G8528"/>
          <cell r="H8528"/>
          <cell r="I8528"/>
          <cell r="J8528"/>
          <cell r="K8528"/>
          <cell r="L8528"/>
          <cell r="M8528"/>
          <cell r="N8528"/>
          <cell r="O8528"/>
          <cell r="P8528"/>
          <cell r="Q8528"/>
          <cell r="R8528"/>
          <cell r="S8528"/>
          <cell r="T8528"/>
          <cell r="U8528"/>
          <cell r="V8528"/>
          <cell r="W8528"/>
          <cell r="X8528"/>
          <cell r="Y8528" t="str">
            <v xml:space="preserve"> </v>
          </cell>
        </row>
        <row r="8529">
          <cell r="C8529"/>
          <cell r="D8529"/>
          <cell r="E8529"/>
          <cell r="F8529"/>
          <cell r="G8529"/>
          <cell r="H8529"/>
          <cell r="I8529"/>
          <cell r="J8529"/>
          <cell r="K8529"/>
          <cell r="L8529"/>
          <cell r="M8529"/>
          <cell r="N8529"/>
          <cell r="O8529"/>
          <cell r="P8529"/>
          <cell r="Q8529"/>
          <cell r="R8529"/>
          <cell r="S8529"/>
          <cell r="T8529"/>
          <cell r="U8529"/>
          <cell r="V8529"/>
          <cell r="W8529"/>
          <cell r="X8529"/>
          <cell r="Y8529" t="str">
            <v xml:space="preserve"> </v>
          </cell>
        </row>
        <row r="8530">
          <cell r="C8530"/>
          <cell r="D8530"/>
          <cell r="E8530"/>
          <cell r="F8530"/>
          <cell r="G8530"/>
          <cell r="H8530"/>
          <cell r="I8530"/>
          <cell r="J8530"/>
          <cell r="K8530"/>
          <cell r="L8530"/>
          <cell r="M8530"/>
          <cell r="N8530"/>
          <cell r="O8530"/>
          <cell r="P8530"/>
          <cell r="Q8530"/>
          <cell r="R8530"/>
          <cell r="S8530"/>
          <cell r="T8530"/>
          <cell r="U8530"/>
          <cell r="V8530"/>
          <cell r="W8530"/>
          <cell r="X8530"/>
          <cell r="Y8530" t="str">
            <v xml:space="preserve"> </v>
          </cell>
        </row>
        <row r="8531">
          <cell r="C8531"/>
          <cell r="D8531"/>
          <cell r="E8531"/>
          <cell r="F8531"/>
          <cell r="G8531"/>
          <cell r="H8531"/>
          <cell r="I8531"/>
          <cell r="J8531"/>
          <cell r="K8531"/>
          <cell r="L8531"/>
          <cell r="M8531"/>
          <cell r="N8531"/>
          <cell r="O8531"/>
          <cell r="P8531"/>
          <cell r="Q8531"/>
          <cell r="R8531"/>
          <cell r="S8531"/>
          <cell r="T8531"/>
          <cell r="U8531"/>
          <cell r="V8531"/>
          <cell r="W8531"/>
          <cell r="X8531"/>
          <cell r="Y8531" t="str">
            <v xml:space="preserve"> </v>
          </cell>
        </row>
        <row r="8532">
          <cell r="C8532"/>
          <cell r="D8532"/>
          <cell r="E8532"/>
          <cell r="F8532"/>
          <cell r="G8532"/>
          <cell r="H8532"/>
          <cell r="I8532"/>
          <cell r="J8532"/>
          <cell r="K8532"/>
          <cell r="L8532"/>
          <cell r="M8532"/>
          <cell r="N8532"/>
          <cell r="O8532"/>
          <cell r="P8532"/>
          <cell r="Q8532"/>
          <cell r="R8532"/>
          <cell r="S8532"/>
          <cell r="T8532"/>
          <cell r="U8532"/>
          <cell r="V8532"/>
          <cell r="W8532"/>
          <cell r="X8532"/>
          <cell r="Y8532" t="str">
            <v xml:space="preserve"> </v>
          </cell>
        </row>
        <row r="8533">
          <cell r="C8533"/>
          <cell r="D8533"/>
          <cell r="E8533"/>
          <cell r="F8533"/>
          <cell r="G8533"/>
          <cell r="H8533"/>
          <cell r="I8533"/>
          <cell r="J8533"/>
          <cell r="K8533"/>
          <cell r="L8533"/>
          <cell r="M8533"/>
          <cell r="N8533"/>
          <cell r="O8533"/>
          <cell r="P8533"/>
          <cell r="Q8533"/>
          <cell r="R8533"/>
          <cell r="S8533"/>
          <cell r="T8533"/>
          <cell r="U8533"/>
          <cell r="V8533"/>
          <cell r="W8533"/>
          <cell r="X8533"/>
          <cell r="Y8533" t="str">
            <v xml:space="preserve"> </v>
          </cell>
        </row>
        <row r="8534">
          <cell r="C8534"/>
          <cell r="D8534"/>
          <cell r="E8534"/>
          <cell r="F8534"/>
          <cell r="G8534"/>
          <cell r="H8534"/>
          <cell r="I8534"/>
          <cell r="J8534"/>
          <cell r="K8534"/>
          <cell r="L8534"/>
          <cell r="M8534"/>
          <cell r="N8534"/>
          <cell r="O8534"/>
          <cell r="P8534"/>
          <cell r="Q8534"/>
          <cell r="R8534"/>
          <cell r="S8534"/>
          <cell r="T8534"/>
          <cell r="U8534"/>
          <cell r="V8534"/>
          <cell r="W8534"/>
          <cell r="X8534"/>
          <cell r="Y8534" t="str">
            <v xml:space="preserve"> </v>
          </cell>
        </row>
        <row r="8535">
          <cell r="C8535"/>
          <cell r="D8535"/>
          <cell r="E8535"/>
          <cell r="F8535"/>
          <cell r="G8535"/>
          <cell r="H8535"/>
          <cell r="I8535"/>
          <cell r="J8535"/>
          <cell r="K8535"/>
          <cell r="L8535"/>
          <cell r="M8535"/>
          <cell r="N8535"/>
          <cell r="O8535"/>
          <cell r="P8535"/>
          <cell r="Q8535"/>
          <cell r="R8535"/>
          <cell r="S8535"/>
          <cell r="T8535"/>
          <cell r="U8535"/>
          <cell r="V8535"/>
          <cell r="W8535"/>
          <cell r="X8535"/>
          <cell r="Y8535" t="str">
            <v xml:space="preserve"> </v>
          </cell>
        </row>
        <row r="8536">
          <cell r="C8536"/>
          <cell r="D8536"/>
          <cell r="E8536"/>
          <cell r="F8536"/>
          <cell r="G8536"/>
          <cell r="H8536"/>
          <cell r="I8536"/>
          <cell r="J8536"/>
          <cell r="K8536"/>
          <cell r="L8536"/>
          <cell r="M8536"/>
          <cell r="N8536"/>
          <cell r="O8536"/>
          <cell r="P8536"/>
          <cell r="Q8536"/>
          <cell r="R8536"/>
          <cell r="S8536"/>
          <cell r="T8536"/>
          <cell r="U8536"/>
          <cell r="V8536"/>
          <cell r="W8536"/>
          <cell r="X8536"/>
          <cell r="Y8536" t="str">
            <v xml:space="preserve"> </v>
          </cell>
        </row>
        <row r="8537">
          <cell r="C8537"/>
          <cell r="D8537"/>
          <cell r="E8537"/>
          <cell r="F8537"/>
          <cell r="G8537"/>
          <cell r="H8537"/>
          <cell r="I8537"/>
          <cell r="J8537"/>
          <cell r="K8537"/>
          <cell r="L8537"/>
          <cell r="M8537"/>
          <cell r="N8537"/>
          <cell r="O8537"/>
          <cell r="P8537"/>
          <cell r="Q8537"/>
          <cell r="R8537"/>
          <cell r="S8537"/>
          <cell r="T8537"/>
          <cell r="U8537"/>
          <cell r="V8537"/>
          <cell r="W8537"/>
          <cell r="X8537"/>
          <cell r="Y8537" t="str">
            <v xml:space="preserve"> </v>
          </cell>
        </row>
        <row r="8538">
          <cell r="C8538"/>
          <cell r="D8538"/>
          <cell r="E8538"/>
          <cell r="F8538"/>
          <cell r="G8538"/>
          <cell r="H8538"/>
          <cell r="I8538"/>
          <cell r="J8538"/>
          <cell r="K8538"/>
          <cell r="L8538"/>
          <cell r="M8538"/>
          <cell r="N8538"/>
          <cell r="O8538"/>
          <cell r="P8538"/>
          <cell r="Q8538"/>
          <cell r="R8538"/>
          <cell r="S8538"/>
          <cell r="T8538"/>
          <cell r="U8538"/>
          <cell r="V8538"/>
          <cell r="W8538"/>
          <cell r="X8538"/>
          <cell r="Y8538" t="str">
            <v xml:space="preserve"> </v>
          </cell>
        </row>
        <row r="8539">
          <cell r="C8539"/>
          <cell r="D8539"/>
          <cell r="E8539"/>
          <cell r="F8539"/>
          <cell r="G8539"/>
          <cell r="H8539"/>
          <cell r="I8539"/>
          <cell r="J8539"/>
          <cell r="K8539"/>
          <cell r="L8539"/>
          <cell r="M8539"/>
          <cell r="N8539"/>
          <cell r="O8539"/>
          <cell r="P8539"/>
          <cell r="Q8539"/>
          <cell r="R8539"/>
          <cell r="S8539"/>
          <cell r="T8539"/>
          <cell r="U8539"/>
          <cell r="V8539"/>
          <cell r="W8539"/>
          <cell r="X8539"/>
          <cell r="Y8539" t="str">
            <v xml:space="preserve"> </v>
          </cell>
        </row>
        <row r="8540">
          <cell r="C8540"/>
          <cell r="D8540"/>
          <cell r="E8540"/>
          <cell r="F8540"/>
          <cell r="G8540"/>
          <cell r="H8540"/>
          <cell r="I8540"/>
          <cell r="J8540"/>
          <cell r="K8540"/>
          <cell r="L8540"/>
          <cell r="M8540"/>
          <cell r="N8540"/>
          <cell r="O8540"/>
          <cell r="P8540"/>
          <cell r="Q8540"/>
          <cell r="R8540"/>
          <cell r="S8540"/>
          <cell r="T8540"/>
          <cell r="U8540"/>
          <cell r="V8540"/>
          <cell r="W8540"/>
          <cell r="X8540"/>
          <cell r="Y8540" t="str">
            <v xml:space="preserve"> </v>
          </cell>
        </row>
        <row r="8541">
          <cell r="C8541"/>
          <cell r="D8541"/>
          <cell r="E8541"/>
          <cell r="F8541"/>
          <cell r="G8541"/>
          <cell r="H8541"/>
          <cell r="I8541"/>
          <cell r="J8541"/>
          <cell r="K8541"/>
          <cell r="L8541"/>
          <cell r="M8541"/>
          <cell r="N8541"/>
          <cell r="O8541"/>
          <cell r="P8541"/>
          <cell r="Q8541"/>
          <cell r="R8541"/>
          <cell r="S8541"/>
          <cell r="T8541"/>
          <cell r="U8541"/>
          <cell r="V8541"/>
          <cell r="W8541"/>
          <cell r="X8541"/>
          <cell r="Y8541" t="str">
            <v xml:space="preserve"> </v>
          </cell>
        </row>
        <row r="8542">
          <cell r="C8542"/>
          <cell r="D8542"/>
          <cell r="E8542"/>
          <cell r="F8542"/>
          <cell r="G8542"/>
          <cell r="H8542"/>
          <cell r="I8542"/>
          <cell r="J8542"/>
          <cell r="K8542"/>
          <cell r="L8542"/>
          <cell r="M8542"/>
          <cell r="N8542"/>
          <cell r="O8542"/>
          <cell r="P8542"/>
          <cell r="Q8542"/>
          <cell r="R8542"/>
          <cell r="S8542"/>
          <cell r="T8542"/>
          <cell r="U8542"/>
          <cell r="V8542"/>
          <cell r="W8542"/>
          <cell r="X8542"/>
          <cell r="Y8542" t="str">
            <v xml:space="preserve"> </v>
          </cell>
        </row>
        <row r="8543">
          <cell r="C8543"/>
          <cell r="D8543"/>
          <cell r="E8543"/>
          <cell r="F8543"/>
          <cell r="G8543"/>
          <cell r="H8543"/>
          <cell r="I8543"/>
          <cell r="J8543"/>
          <cell r="K8543"/>
          <cell r="L8543"/>
          <cell r="M8543"/>
          <cell r="N8543"/>
          <cell r="O8543"/>
          <cell r="P8543"/>
          <cell r="Q8543"/>
          <cell r="R8543"/>
          <cell r="S8543"/>
          <cell r="T8543"/>
          <cell r="U8543"/>
          <cell r="V8543"/>
          <cell r="W8543"/>
          <cell r="X8543"/>
          <cell r="Y8543" t="str">
            <v xml:space="preserve"> </v>
          </cell>
        </row>
        <row r="8544">
          <cell r="C8544"/>
          <cell r="D8544"/>
          <cell r="E8544"/>
          <cell r="F8544"/>
          <cell r="G8544"/>
          <cell r="H8544"/>
          <cell r="I8544"/>
          <cell r="J8544"/>
          <cell r="K8544"/>
          <cell r="L8544"/>
          <cell r="M8544"/>
          <cell r="N8544"/>
          <cell r="O8544"/>
          <cell r="P8544"/>
          <cell r="Q8544"/>
          <cell r="R8544"/>
          <cell r="S8544"/>
          <cell r="T8544"/>
          <cell r="U8544"/>
          <cell r="V8544"/>
          <cell r="W8544"/>
          <cell r="X8544"/>
          <cell r="Y8544" t="str">
            <v xml:space="preserve"> </v>
          </cell>
        </row>
        <row r="8545">
          <cell r="C8545"/>
          <cell r="D8545"/>
          <cell r="E8545"/>
          <cell r="F8545"/>
          <cell r="G8545"/>
          <cell r="H8545"/>
          <cell r="I8545"/>
          <cell r="J8545"/>
          <cell r="K8545"/>
          <cell r="L8545"/>
          <cell r="M8545"/>
          <cell r="N8545"/>
          <cell r="O8545"/>
          <cell r="P8545"/>
          <cell r="Q8545"/>
          <cell r="R8545"/>
          <cell r="S8545"/>
          <cell r="T8545"/>
          <cell r="U8545"/>
          <cell r="V8545"/>
          <cell r="W8545"/>
          <cell r="X8545"/>
          <cell r="Y8545" t="str">
            <v xml:space="preserve"> </v>
          </cell>
        </row>
        <row r="8546">
          <cell r="C8546"/>
          <cell r="D8546"/>
          <cell r="E8546"/>
          <cell r="F8546"/>
          <cell r="G8546"/>
          <cell r="H8546"/>
          <cell r="I8546"/>
          <cell r="J8546"/>
          <cell r="K8546"/>
          <cell r="L8546"/>
          <cell r="M8546"/>
          <cell r="N8546"/>
          <cell r="O8546"/>
          <cell r="P8546"/>
          <cell r="Q8546"/>
          <cell r="R8546"/>
          <cell r="S8546"/>
          <cell r="T8546"/>
          <cell r="U8546"/>
          <cell r="V8546"/>
          <cell r="W8546"/>
          <cell r="X8546"/>
          <cell r="Y8546" t="str">
            <v xml:space="preserve"> </v>
          </cell>
        </row>
        <row r="8547">
          <cell r="C8547"/>
          <cell r="D8547"/>
          <cell r="E8547"/>
          <cell r="F8547"/>
          <cell r="G8547"/>
          <cell r="H8547"/>
          <cell r="I8547"/>
          <cell r="J8547"/>
          <cell r="K8547"/>
          <cell r="L8547"/>
          <cell r="M8547"/>
          <cell r="N8547"/>
          <cell r="O8547"/>
          <cell r="P8547"/>
          <cell r="Q8547"/>
          <cell r="R8547"/>
          <cell r="S8547"/>
          <cell r="T8547"/>
          <cell r="U8547"/>
          <cell r="V8547"/>
          <cell r="W8547"/>
          <cell r="X8547"/>
          <cell r="Y8547" t="str">
            <v xml:space="preserve"> </v>
          </cell>
        </row>
        <row r="8548">
          <cell r="C8548"/>
          <cell r="D8548"/>
          <cell r="E8548"/>
          <cell r="F8548"/>
          <cell r="G8548"/>
          <cell r="H8548"/>
          <cell r="I8548"/>
          <cell r="J8548"/>
          <cell r="K8548"/>
          <cell r="L8548"/>
          <cell r="M8548"/>
          <cell r="N8548"/>
          <cell r="O8548"/>
          <cell r="P8548"/>
          <cell r="Q8548"/>
          <cell r="R8548"/>
          <cell r="S8548"/>
          <cell r="T8548"/>
          <cell r="U8548"/>
          <cell r="V8548"/>
          <cell r="W8548"/>
          <cell r="X8548"/>
          <cell r="Y8548" t="str">
            <v xml:space="preserve"> </v>
          </cell>
        </row>
        <row r="8549">
          <cell r="C8549"/>
          <cell r="D8549"/>
          <cell r="E8549"/>
          <cell r="F8549"/>
          <cell r="G8549"/>
          <cell r="H8549"/>
          <cell r="I8549"/>
          <cell r="J8549"/>
          <cell r="K8549"/>
          <cell r="L8549"/>
          <cell r="M8549"/>
          <cell r="N8549"/>
          <cell r="O8549"/>
          <cell r="P8549"/>
          <cell r="Q8549"/>
          <cell r="R8549"/>
          <cell r="S8549"/>
          <cell r="T8549"/>
          <cell r="U8549"/>
          <cell r="V8549"/>
          <cell r="W8549"/>
          <cell r="X8549"/>
          <cell r="Y8549" t="str">
            <v xml:space="preserve"> </v>
          </cell>
        </row>
        <row r="8550">
          <cell r="C8550"/>
          <cell r="D8550"/>
          <cell r="E8550"/>
          <cell r="F8550"/>
          <cell r="G8550"/>
          <cell r="H8550"/>
          <cell r="I8550"/>
          <cell r="J8550"/>
          <cell r="K8550"/>
          <cell r="L8550"/>
          <cell r="M8550"/>
          <cell r="N8550"/>
          <cell r="O8550"/>
          <cell r="P8550"/>
          <cell r="Q8550"/>
          <cell r="R8550"/>
          <cell r="S8550"/>
          <cell r="T8550"/>
          <cell r="U8550"/>
          <cell r="V8550"/>
          <cell r="W8550"/>
          <cell r="X8550"/>
          <cell r="Y8550" t="str">
            <v xml:space="preserve"> </v>
          </cell>
        </row>
        <row r="8551">
          <cell r="C8551"/>
          <cell r="D8551"/>
          <cell r="E8551"/>
          <cell r="F8551"/>
          <cell r="G8551"/>
          <cell r="H8551"/>
          <cell r="I8551"/>
          <cell r="J8551"/>
          <cell r="K8551"/>
          <cell r="L8551"/>
          <cell r="M8551"/>
          <cell r="N8551"/>
          <cell r="O8551"/>
          <cell r="P8551"/>
          <cell r="Q8551"/>
          <cell r="R8551"/>
          <cell r="S8551"/>
          <cell r="T8551"/>
          <cell r="U8551"/>
          <cell r="V8551"/>
          <cell r="W8551"/>
          <cell r="X8551"/>
          <cell r="Y8551" t="str">
            <v xml:space="preserve"> </v>
          </cell>
        </row>
        <row r="8552">
          <cell r="C8552"/>
          <cell r="D8552"/>
          <cell r="E8552"/>
          <cell r="F8552"/>
          <cell r="G8552"/>
          <cell r="H8552"/>
          <cell r="I8552"/>
          <cell r="J8552"/>
          <cell r="K8552"/>
          <cell r="L8552"/>
          <cell r="M8552"/>
          <cell r="N8552"/>
          <cell r="O8552"/>
          <cell r="P8552"/>
          <cell r="Q8552"/>
          <cell r="R8552"/>
          <cell r="S8552"/>
          <cell r="T8552"/>
          <cell r="U8552"/>
          <cell r="V8552"/>
          <cell r="W8552"/>
          <cell r="X8552"/>
          <cell r="Y8552" t="str">
            <v xml:space="preserve"> </v>
          </cell>
        </row>
        <row r="8553">
          <cell r="C8553"/>
          <cell r="D8553"/>
          <cell r="E8553"/>
          <cell r="F8553"/>
          <cell r="G8553"/>
          <cell r="H8553"/>
          <cell r="I8553"/>
          <cell r="J8553"/>
          <cell r="K8553"/>
          <cell r="L8553"/>
          <cell r="M8553"/>
          <cell r="N8553"/>
          <cell r="O8553"/>
          <cell r="P8553"/>
          <cell r="Q8553"/>
          <cell r="R8553"/>
          <cell r="S8553"/>
          <cell r="T8553"/>
          <cell r="U8553"/>
          <cell r="V8553"/>
          <cell r="W8553"/>
          <cell r="X8553"/>
          <cell r="Y8553" t="str">
            <v xml:space="preserve"> </v>
          </cell>
        </row>
        <row r="8554">
          <cell r="C8554"/>
          <cell r="D8554"/>
          <cell r="E8554"/>
          <cell r="F8554"/>
          <cell r="G8554"/>
          <cell r="H8554"/>
          <cell r="I8554"/>
          <cell r="J8554"/>
          <cell r="K8554"/>
          <cell r="L8554"/>
          <cell r="M8554"/>
          <cell r="N8554"/>
          <cell r="O8554"/>
          <cell r="P8554"/>
          <cell r="Q8554"/>
          <cell r="R8554"/>
          <cell r="S8554"/>
          <cell r="T8554"/>
          <cell r="U8554"/>
          <cell r="V8554"/>
          <cell r="W8554"/>
          <cell r="X8554"/>
          <cell r="Y8554" t="str">
            <v xml:space="preserve"> </v>
          </cell>
        </row>
        <row r="8555">
          <cell r="C8555"/>
          <cell r="D8555"/>
          <cell r="E8555"/>
          <cell r="F8555"/>
          <cell r="G8555"/>
          <cell r="H8555"/>
          <cell r="I8555"/>
          <cell r="J8555"/>
          <cell r="K8555"/>
          <cell r="L8555"/>
          <cell r="M8555"/>
          <cell r="N8555"/>
          <cell r="O8555"/>
          <cell r="P8555"/>
          <cell r="Q8555"/>
          <cell r="R8555"/>
          <cell r="S8555"/>
          <cell r="T8555"/>
          <cell r="U8555"/>
          <cell r="V8555"/>
          <cell r="W8555"/>
          <cell r="X8555"/>
          <cell r="Y8555" t="str">
            <v xml:space="preserve"> </v>
          </cell>
        </row>
        <row r="8556">
          <cell r="C8556"/>
          <cell r="D8556"/>
          <cell r="E8556"/>
          <cell r="F8556"/>
          <cell r="G8556"/>
          <cell r="H8556"/>
          <cell r="I8556"/>
          <cell r="J8556"/>
          <cell r="K8556"/>
          <cell r="L8556"/>
          <cell r="M8556"/>
          <cell r="N8556"/>
          <cell r="O8556"/>
          <cell r="P8556"/>
          <cell r="Q8556"/>
          <cell r="R8556"/>
          <cell r="S8556"/>
          <cell r="T8556"/>
          <cell r="U8556"/>
          <cell r="V8556"/>
          <cell r="W8556"/>
          <cell r="X8556"/>
          <cell r="Y8556" t="str">
            <v xml:space="preserve"> </v>
          </cell>
        </row>
        <row r="8557">
          <cell r="C8557"/>
          <cell r="D8557"/>
          <cell r="E8557"/>
          <cell r="F8557"/>
          <cell r="G8557"/>
          <cell r="H8557"/>
          <cell r="I8557"/>
          <cell r="J8557"/>
          <cell r="K8557"/>
          <cell r="L8557"/>
          <cell r="M8557"/>
          <cell r="N8557"/>
          <cell r="O8557"/>
          <cell r="P8557"/>
          <cell r="Q8557"/>
          <cell r="R8557"/>
          <cell r="S8557"/>
          <cell r="T8557"/>
          <cell r="U8557"/>
          <cell r="V8557"/>
          <cell r="W8557"/>
          <cell r="X8557"/>
          <cell r="Y8557" t="str">
            <v xml:space="preserve"> </v>
          </cell>
        </row>
        <row r="8558">
          <cell r="C8558"/>
          <cell r="D8558"/>
          <cell r="E8558"/>
          <cell r="F8558"/>
          <cell r="G8558"/>
          <cell r="H8558"/>
          <cell r="I8558"/>
          <cell r="J8558"/>
          <cell r="K8558"/>
          <cell r="L8558"/>
          <cell r="M8558"/>
          <cell r="N8558"/>
          <cell r="O8558"/>
          <cell r="P8558"/>
          <cell r="Q8558"/>
          <cell r="R8558"/>
          <cell r="S8558"/>
          <cell r="T8558"/>
          <cell r="U8558"/>
          <cell r="V8558"/>
          <cell r="W8558"/>
          <cell r="X8558"/>
          <cell r="Y8558" t="str">
            <v xml:space="preserve"> </v>
          </cell>
        </row>
        <row r="8559">
          <cell r="C8559"/>
          <cell r="D8559"/>
          <cell r="E8559"/>
          <cell r="F8559"/>
          <cell r="G8559"/>
          <cell r="H8559"/>
          <cell r="I8559"/>
          <cell r="J8559"/>
          <cell r="K8559"/>
          <cell r="L8559"/>
          <cell r="M8559"/>
          <cell r="N8559"/>
          <cell r="O8559"/>
          <cell r="P8559"/>
          <cell r="Q8559"/>
          <cell r="R8559"/>
          <cell r="S8559"/>
          <cell r="T8559"/>
          <cell r="U8559"/>
          <cell r="V8559"/>
          <cell r="W8559"/>
          <cell r="X8559"/>
          <cell r="Y8559" t="str">
            <v xml:space="preserve"> </v>
          </cell>
        </row>
        <row r="8560">
          <cell r="C8560"/>
          <cell r="D8560"/>
          <cell r="E8560"/>
          <cell r="F8560"/>
          <cell r="G8560"/>
          <cell r="H8560"/>
          <cell r="I8560"/>
          <cell r="J8560"/>
          <cell r="K8560"/>
          <cell r="L8560"/>
          <cell r="M8560"/>
          <cell r="N8560"/>
          <cell r="O8560"/>
          <cell r="P8560"/>
          <cell r="Q8560"/>
          <cell r="R8560"/>
          <cell r="S8560"/>
          <cell r="T8560"/>
          <cell r="U8560"/>
          <cell r="V8560"/>
          <cell r="W8560"/>
          <cell r="X8560"/>
          <cell r="Y8560" t="str">
            <v xml:space="preserve"> </v>
          </cell>
        </row>
        <row r="8561">
          <cell r="C8561"/>
          <cell r="D8561"/>
          <cell r="E8561"/>
          <cell r="F8561"/>
          <cell r="G8561"/>
          <cell r="H8561"/>
          <cell r="I8561"/>
          <cell r="J8561"/>
          <cell r="K8561"/>
          <cell r="L8561"/>
          <cell r="M8561"/>
          <cell r="N8561"/>
          <cell r="O8561"/>
          <cell r="P8561"/>
          <cell r="Q8561"/>
          <cell r="R8561"/>
          <cell r="S8561"/>
          <cell r="T8561"/>
          <cell r="U8561"/>
          <cell r="V8561"/>
          <cell r="W8561"/>
          <cell r="X8561"/>
          <cell r="Y8561" t="str">
            <v xml:space="preserve"> </v>
          </cell>
        </row>
        <row r="8562">
          <cell r="C8562"/>
          <cell r="D8562"/>
          <cell r="E8562"/>
          <cell r="F8562"/>
          <cell r="G8562"/>
          <cell r="H8562"/>
          <cell r="I8562"/>
          <cell r="J8562"/>
          <cell r="K8562"/>
          <cell r="L8562"/>
          <cell r="M8562"/>
          <cell r="N8562"/>
          <cell r="O8562"/>
          <cell r="P8562"/>
          <cell r="Q8562"/>
          <cell r="R8562"/>
          <cell r="S8562"/>
          <cell r="T8562"/>
          <cell r="U8562"/>
          <cell r="V8562"/>
          <cell r="W8562"/>
          <cell r="X8562"/>
          <cell r="Y8562" t="str">
            <v xml:space="preserve"> </v>
          </cell>
        </row>
        <row r="8563">
          <cell r="C8563"/>
          <cell r="D8563"/>
          <cell r="E8563"/>
          <cell r="F8563"/>
          <cell r="G8563"/>
          <cell r="H8563"/>
          <cell r="I8563"/>
          <cell r="J8563"/>
          <cell r="K8563"/>
          <cell r="L8563"/>
          <cell r="M8563"/>
          <cell r="N8563"/>
          <cell r="O8563"/>
          <cell r="P8563"/>
          <cell r="Q8563"/>
          <cell r="R8563"/>
          <cell r="S8563"/>
          <cell r="T8563"/>
          <cell r="U8563"/>
          <cell r="V8563"/>
          <cell r="W8563"/>
          <cell r="X8563"/>
          <cell r="Y8563" t="str">
            <v xml:space="preserve"> </v>
          </cell>
        </row>
        <row r="8564">
          <cell r="C8564"/>
          <cell r="D8564"/>
          <cell r="E8564"/>
          <cell r="F8564"/>
          <cell r="G8564"/>
          <cell r="H8564"/>
          <cell r="I8564"/>
          <cell r="J8564"/>
          <cell r="K8564"/>
          <cell r="L8564"/>
          <cell r="M8564"/>
          <cell r="N8564"/>
          <cell r="O8564"/>
          <cell r="P8564"/>
          <cell r="Q8564"/>
          <cell r="R8564"/>
          <cell r="S8564"/>
          <cell r="T8564"/>
          <cell r="U8564"/>
          <cell r="V8564"/>
          <cell r="W8564"/>
          <cell r="X8564"/>
          <cell r="Y8564" t="str">
            <v xml:space="preserve"> </v>
          </cell>
        </row>
        <row r="8565">
          <cell r="C8565"/>
          <cell r="D8565"/>
          <cell r="E8565"/>
          <cell r="F8565"/>
          <cell r="G8565"/>
          <cell r="H8565"/>
          <cell r="I8565"/>
          <cell r="J8565"/>
          <cell r="K8565"/>
          <cell r="L8565"/>
          <cell r="M8565"/>
          <cell r="N8565"/>
          <cell r="O8565"/>
          <cell r="P8565"/>
          <cell r="Q8565"/>
          <cell r="R8565"/>
          <cell r="S8565"/>
          <cell r="T8565"/>
          <cell r="U8565"/>
          <cell r="V8565"/>
          <cell r="W8565"/>
          <cell r="X8565"/>
          <cell r="Y8565" t="str">
            <v xml:space="preserve"> </v>
          </cell>
        </row>
        <row r="8566">
          <cell r="C8566"/>
          <cell r="D8566"/>
          <cell r="E8566"/>
          <cell r="F8566"/>
          <cell r="G8566"/>
          <cell r="H8566"/>
          <cell r="I8566"/>
          <cell r="J8566"/>
          <cell r="K8566"/>
          <cell r="L8566"/>
          <cell r="M8566"/>
          <cell r="N8566"/>
          <cell r="O8566"/>
          <cell r="P8566"/>
          <cell r="Q8566"/>
          <cell r="R8566"/>
          <cell r="S8566"/>
          <cell r="T8566"/>
          <cell r="U8566"/>
          <cell r="V8566"/>
          <cell r="W8566"/>
          <cell r="X8566"/>
          <cell r="Y8566" t="str">
            <v xml:space="preserve"> </v>
          </cell>
        </row>
        <row r="8567">
          <cell r="C8567"/>
          <cell r="D8567"/>
          <cell r="E8567"/>
          <cell r="F8567"/>
          <cell r="G8567"/>
          <cell r="H8567"/>
          <cell r="I8567"/>
          <cell r="J8567"/>
          <cell r="K8567"/>
          <cell r="L8567"/>
          <cell r="M8567"/>
          <cell r="N8567"/>
          <cell r="O8567"/>
          <cell r="P8567"/>
          <cell r="Q8567"/>
          <cell r="R8567"/>
          <cell r="S8567"/>
          <cell r="T8567"/>
          <cell r="U8567"/>
          <cell r="V8567"/>
          <cell r="W8567"/>
          <cell r="X8567"/>
          <cell r="Y8567" t="str">
            <v xml:space="preserve"> </v>
          </cell>
        </row>
        <row r="8568">
          <cell r="C8568"/>
          <cell r="D8568"/>
          <cell r="E8568"/>
          <cell r="F8568"/>
          <cell r="G8568"/>
          <cell r="H8568"/>
          <cell r="I8568"/>
          <cell r="J8568"/>
          <cell r="K8568"/>
          <cell r="L8568"/>
          <cell r="M8568"/>
          <cell r="N8568"/>
          <cell r="O8568"/>
          <cell r="P8568"/>
          <cell r="Q8568"/>
          <cell r="R8568"/>
          <cell r="S8568"/>
          <cell r="T8568"/>
          <cell r="U8568"/>
          <cell r="V8568"/>
          <cell r="W8568"/>
          <cell r="X8568"/>
          <cell r="Y8568" t="str">
            <v xml:space="preserve"> </v>
          </cell>
        </row>
        <row r="8569">
          <cell r="C8569"/>
          <cell r="D8569"/>
          <cell r="E8569"/>
          <cell r="F8569"/>
          <cell r="G8569"/>
          <cell r="H8569"/>
          <cell r="I8569"/>
          <cell r="J8569"/>
          <cell r="K8569"/>
          <cell r="L8569"/>
          <cell r="M8569"/>
          <cell r="N8569"/>
          <cell r="O8569"/>
          <cell r="P8569"/>
          <cell r="Q8569"/>
          <cell r="R8569"/>
          <cell r="S8569"/>
          <cell r="T8569"/>
          <cell r="U8569"/>
          <cell r="V8569"/>
          <cell r="W8569"/>
          <cell r="X8569"/>
          <cell r="Y8569" t="str">
            <v xml:space="preserve"> </v>
          </cell>
        </row>
        <row r="8570">
          <cell r="C8570"/>
          <cell r="D8570"/>
          <cell r="E8570"/>
          <cell r="F8570"/>
          <cell r="G8570"/>
          <cell r="H8570"/>
          <cell r="I8570"/>
          <cell r="J8570"/>
          <cell r="K8570"/>
          <cell r="L8570"/>
          <cell r="M8570"/>
          <cell r="N8570"/>
          <cell r="O8570"/>
          <cell r="P8570"/>
          <cell r="Q8570"/>
          <cell r="R8570"/>
          <cell r="S8570"/>
          <cell r="T8570"/>
          <cell r="U8570"/>
          <cell r="V8570"/>
          <cell r="W8570"/>
          <cell r="X8570"/>
          <cell r="Y8570" t="str">
            <v xml:space="preserve"> </v>
          </cell>
        </row>
        <row r="8571">
          <cell r="C8571"/>
          <cell r="D8571"/>
          <cell r="E8571"/>
          <cell r="F8571"/>
          <cell r="G8571"/>
          <cell r="H8571"/>
          <cell r="I8571"/>
          <cell r="J8571"/>
          <cell r="K8571"/>
          <cell r="L8571"/>
          <cell r="M8571"/>
          <cell r="N8571"/>
          <cell r="O8571"/>
          <cell r="P8571"/>
          <cell r="Q8571"/>
          <cell r="R8571"/>
          <cell r="S8571"/>
          <cell r="T8571"/>
          <cell r="U8571"/>
          <cell r="V8571"/>
          <cell r="W8571"/>
          <cell r="X8571"/>
          <cell r="Y8571" t="str">
            <v xml:space="preserve"> </v>
          </cell>
        </row>
        <row r="8572">
          <cell r="C8572"/>
          <cell r="D8572"/>
          <cell r="E8572"/>
          <cell r="F8572"/>
          <cell r="G8572"/>
          <cell r="H8572"/>
          <cell r="I8572"/>
          <cell r="J8572"/>
          <cell r="K8572"/>
          <cell r="L8572"/>
          <cell r="M8572"/>
          <cell r="N8572"/>
          <cell r="O8572"/>
          <cell r="P8572"/>
          <cell r="Q8572"/>
          <cell r="R8572"/>
          <cell r="S8572"/>
          <cell r="T8572"/>
          <cell r="U8572"/>
          <cell r="V8572"/>
          <cell r="W8572"/>
          <cell r="X8572"/>
          <cell r="Y8572" t="str">
            <v xml:space="preserve"> </v>
          </cell>
        </row>
        <row r="8573">
          <cell r="C8573"/>
          <cell r="D8573"/>
          <cell r="E8573"/>
          <cell r="F8573"/>
          <cell r="G8573"/>
          <cell r="H8573"/>
          <cell r="I8573"/>
          <cell r="J8573"/>
          <cell r="K8573"/>
          <cell r="L8573"/>
          <cell r="M8573"/>
          <cell r="N8573"/>
          <cell r="O8573"/>
          <cell r="P8573"/>
          <cell r="Q8573"/>
          <cell r="R8573"/>
          <cell r="S8573"/>
          <cell r="T8573"/>
          <cell r="U8573"/>
          <cell r="V8573"/>
          <cell r="W8573"/>
          <cell r="X8573"/>
          <cell r="Y8573" t="str">
            <v xml:space="preserve"> </v>
          </cell>
        </row>
        <row r="8574">
          <cell r="C8574"/>
          <cell r="D8574"/>
          <cell r="E8574"/>
          <cell r="F8574"/>
          <cell r="G8574"/>
          <cell r="H8574"/>
          <cell r="I8574"/>
          <cell r="J8574"/>
          <cell r="K8574"/>
          <cell r="L8574"/>
          <cell r="M8574"/>
          <cell r="N8574"/>
          <cell r="O8574"/>
          <cell r="P8574"/>
          <cell r="Q8574"/>
          <cell r="R8574"/>
          <cell r="S8574"/>
          <cell r="T8574"/>
          <cell r="U8574"/>
          <cell r="V8574"/>
          <cell r="W8574"/>
          <cell r="X8574"/>
          <cell r="Y8574" t="str">
            <v xml:space="preserve"> </v>
          </cell>
        </row>
        <row r="8575">
          <cell r="C8575"/>
          <cell r="D8575"/>
          <cell r="E8575"/>
          <cell r="F8575"/>
          <cell r="G8575"/>
          <cell r="H8575"/>
          <cell r="I8575"/>
          <cell r="J8575"/>
          <cell r="K8575"/>
          <cell r="L8575"/>
          <cell r="M8575"/>
          <cell r="N8575"/>
          <cell r="O8575"/>
          <cell r="P8575"/>
          <cell r="Q8575"/>
          <cell r="R8575"/>
          <cell r="S8575"/>
          <cell r="T8575"/>
          <cell r="U8575"/>
          <cell r="V8575"/>
          <cell r="W8575"/>
          <cell r="X8575"/>
          <cell r="Y8575" t="str">
            <v xml:space="preserve"> </v>
          </cell>
        </row>
        <row r="8576">
          <cell r="C8576"/>
          <cell r="D8576"/>
          <cell r="E8576"/>
          <cell r="F8576"/>
          <cell r="G8576"/>
          <cell r="H8576"/>
          <cell r="I8576"/>
          <cell r="J8576"/>
          <cell r="K8576"/>
          <cell r="L8576"/>
          <cell r="M8576"/>
          <cell r="N8576"/>
          <cell r="O8576"/>
          <cell r="P8576"/>
          <cell r="Q8576"/>
          <cell r="R8576"/>
          <cell r="S8576"/>
          <cell r="T8576"/>
          <cell r="U8576"/>
          <cell r="V8576"/>
          <cell r="W8576"/>
          <cell r="X8576"/>
          <cell r="Y8576" t="str">
            <v xml:space="preserve"> </v>
          </cell>
        </row>
        <row r="8577">
          <cell r="C8577"/>
          <cell r="D8577"/>
          <cell r="E8577"/>
          <cell r="F8577"/>
          <cell r="G8577"/>
          <cell r="H8577"/>
          <cell r="I8577"/>
          <cell r="J8577"/>
          <cell r="K8577"/>
          <cell r="L8577"/>
          <cell r="M8577"/>
          <cell r="N8577"/>
          <cell r="O8577"/>
          <cell r="P8577"/>
          <cell r="Q8577"/>
          <cell r="R8577"/>
          <cell r="S8577"/>
          <cell r="T8577"/>
          <cell r="U8577"/>
          <cell r="V8577"/>
          <cell r="W8577"/>
          <cell r="X8577"/>
          <cell r="Y8577" t="str">
            <v xml:space="preserve"> </v>
          </cell>
        </row>
        <row r="8578">
          <cell r="C8578"/>
          <cell r="D8578"/>
          <cell r="E8578"/>
          <cell r="F8578"/>
          <cell r="G8578"/>
          <cell r="H8578"/>
          <cell r="I8578"/>
          <cell r="J8578"/>
          <cell r="K8578"/>
          <cell r="L8578"/>
          <cell r="M8578"/>
          <cell r="N8578"/>
          <cell r="O8578"/>
          <cell r="P8578"/>
          <cell r="Q8578"/>
          <cell r="R8578"/>
          <cell r="S8578"/>
          <cell r="T8578"/>
          <cell r="U8578"/>
          <cell r="V8578"/>
          <cell r="W8578"/>
          <cell r="X8578"/>
          <cell r="Y8578" t="str">
            <v xml:space="preserve"> </v>
          </cell>
        </row>
        <row r="8579">
          <cell r="C8579"/>
          <cell r="D8579"/>
          <cell r="E8579"/>
          <cell r="F8579"/>
          <cell r="G8579"/>
          <cell r="H8579"/>
          <cell r="I8579"/>
          <cell r="J8579"/>
          <cell r="K8579"/>
          <cell r="L8579"/>
          <cell r="M8579"/>
          <cell r="N8579"/>
          <cell r="O8579"/>
          <cell r="P8579"/>
          <cell r="Q8579"/>
          <cell r="R8579"/>
          <cell r="S8579"/>
          <cell r="T8579"/>
          <cell r="U8579"/>
          <cell r="V8579"/>
          <cell r="W8579"/>
          <cell r="X8579"/>
          <cell r="Y8579" t="str">
            <v xml:space="preserve"> </v>
          </cell>
        </row>
        <row r="8580">
          <cell r="C8580"/>
          <cell r="D8580"/>
          <cell r="E8580"/>
          <cell r="F8580"/>
          <cell r="G8580"/>
          <cell r="H8580"/>
          <cell r="I8580"/>
          <cell r="J8580"/>
          <cell r="K8580"/>
          <cell r="L8580"/>
          <cell r="M8580"/>
          <cell r="N8580"/>
          <cell r="O8580"/>
          <cell r="P8580"/>
          <cell r="Q8580"/>
          <cell r="R8580"/>
          <cell r="S8580"/>
          <cell r="T8580"/>
          <cell r="U8580"/>
          <cell r="V8580"/>
          <cell r="W8580"/>
          <cell r="X8580"/>
          <cell r="Y8580" t="str">
            <v xml:space="preserve"> </v>
          </cell>
        </row>
        <row r="8581">
          <cell r="C8581"/>
          <cell r="D8581"/>
          <cell r="E8581"/>
          <cell r="F8581"/>
          <cell r="G8581"/>
          <cell r="H8581"/>
          <cell r="I8581"/>
          <cell r="J8581"/>
          <cell r="K8581"/>
          <cell r="L8581"/>
          <cell r="M8581"/>
          <cell r="N8581"/>
          <cell r="O8581"/>
          <cell r="P8581"/>
          <cell r="Q8581"/>
          <cell r="R8581"/>
          <cell r="S8581"/>
          <cell r="T8581"/>
          <cell r="U8581"/>
          <cell r="V8581"/>
          <cell r="W8581"/>
          <cell r="X8581"/>
          <cell r="Y8581" t="str">
            <v xml:space="preserve"> </v>
          </cell>
        </row>
        <row r="8582">
          <cell r="C8582"/>
          <cell r="D8582"/>
          <cell r="E8582"/>
          <cell r="F8582"/>
          <cell r="G8582"/>
          <cell r="H8582"/>
          <cell r="I8582"/>
          <cell r="J8582"/>
          <cell r="K8582"/>
          <cell r="L8582"/>
          <cell r="M8582"/>
          <cell r="N8582"/>
          <cell r="O8582"/>
          <cell r="P8582"/>
          <cell r="Q8582"/>
          <cell r="R8582"/>
          <cell r="S8582"/>
          <cell r="T8582"/>
          <cell r="U8582"/>
          <cell r="V8582"/>
          <cell r="W8582"/>
          <cell r="X8582"/>
          <cell r="Y8582" t="str">
            <v xml:space="preserve"> </v>
          </cell>
        </row>
        <row r="8583">
          <cell r="C8583"/>
          <cell r="D8583"/>
          <cell r="E8583"/>
          <cell r="F8583"/>
          <cell r="G8583"/>
          <cell r="H8583"/>
          <cell r="I8583"/>
          <cell r="J8583"/>
          <cell r="K8583"/>
          <cell r="L8583"/>
          <cell r="M8583"/>
          <cell r="N8583"/>
          <cell r="O8583"/>
          <cell r="P8583"/>
          <cell r="Q8583"/>
          <cell r="R8583"/>
          <cell r="S8583"/>
          <cell r="T8583"/>
          <cell r="U8583"/>
          <cell r="V8583"/>
          <cell r="W8583"/>
          <cell r="X8583"/>
          <cell r="Y8583" t="str">
            <v xml:space="preserve"> </v>
          </cell>
        </row>
        <row r="8584">
          <cell r="C8584"/>
          <cell r="D8584"/>
          <cell r="E8584"/>
          <cell r="F8584"/>
          <cell r="G8584"/>
          <cell r="H8584"/>
          <cell r="I8584"/>
          <cell r="J8584"/>
          <cell r="K8584"/>
          <cell r="L8584"/>
          <cell r="M8584"/>
          <cell r="N8584"/>
          <cell r="O8584"/>
          <cell r="P8584"/>
          <cell r="Q8584"/>
          <cell r="R8584"/>
          <cell r="S8584"/>
          <cell r="T8584"/>
          <cell r="U8584"/>
          <cell r="V8584"/>
          <cell r="W8584"/>
          <cell r="X8584"/>
          <cell r="Y8584" t="str">
            <v xml:space="preserve"> </v>
          </cell>
        </row>
        <row r="8585">
          <cell r="C8585"/>
          <cell r="D8585"/>
          <cell r="E8585"/>
          <cell r="F8585"/>
          <cell r="G8585"/>
          <cell r="H8585"/>
          <cell r="I8585"/>
          <cell r="J8585"/>
          <cell r="K8585"/>
          <cell r="L8585"/>
          <cell r="M8585"/>
          <cell r="N8585"/>
          <cell r="O8585"/>
          <cell r="P8585"/>
          <cell r="Q8585"/>
          <cell r="R8585"/>
          <cell r="S8585"/>
          <cell r="T8585"/>
          <cell r="U8585"/>
          <cell r="V8585"/>
          <cell r="W8585"/>
          <cell r="X8585"/>
          <cell r="Y8585" t="str">
            <v xml:space="preserve"> </v>
          </cell>
        </row>
        <row r="8586">
          <cell r="C8586"/>
          <cell r="D8586"/>
          <cell r="E8586"/>
          <cell r="F8586"/>
          <cell r="G8586"/>
          <cell r="H8586"/>
          <cell r="I8586"/>
          <cell r="J8586"/>
          <cell r="K8586"/>
          <cell r="L8586"/>
          <cell r="M8586"/>
          <cell r="N8586"/>
          <cell r="O8586"/>
          <cell r="P8586"/>
          <cell r="Q8586"/>
          <cell r="R8586"/>
          <cell r="S8586"/>
          <cell r="T8586"/>
          <cell r="U8586"/>
          <cell r="V8586"/>
          <cell r="W8586"/>
          <cell r="X8586"/>
          <cell r="Y8586" t="str">
            <v xml:space="preserve"> </v>
          </cell>
        </row>
        <row r="8587">
          <cell r="C8587"/>
          <cell r="D8587"/>
          <cell r="E8587"/>
          <cell r="F8587"/>
          <cell r="G8587"/>
          <cell r="H8587"/>
          <cell r="I8587"/>
          <cell r="J8587"/>
          <cell r="K8587"/>
          <cell r="L8587"/>
          <cell r="M8587"/>
          <cell r="N8587"/>
          <cell r="O8587"/>
          <cell r="P8587"/>
          <cell r="Q8587"/>
          <cell r="R8587"/>
          <cell r="S8587"/>
          <cell r="T8587"/>
          <cell r="U8587"/>
          <cell r="V8587"/>
          <cell r="W8587"/>
          <cell r="X8587"/>
          <cell r="Y8587" t="str">
            <v xml:space="preserve"> </v>
          </cell>
        </row>
        <row r="8588">
          <cell r="C8588"/>
          <cell r="D8588"/>
          <cell r="E8588"/>
          <cell r="F8588"/>
          <cell r="G8588"/>
          <cell r="H8588"/>
          <cell r="I8588"/>
          <cell r="J8588"/>
          <cell r="K8588"/>
          <cell r="L8588"/>
          <cell r="M8588"/>
          <cell r="N8588"/>
          <cell r="O8588"/>
          <cell r="P8588"/>
          <cell r="Q8588"/>
          <cell r="R8588"/>
          <cell r="S8588"/>
          <cell r="T8588"/>
          <cell r="U8588"/>
          <cell r="V8588"/>
          <cell r="W8588"/>
          <cell r="X8588"/>
          <cell r="Y8588" t="str">
            <v xml:space="preserve"> </v>
          </cell>
        </row>
        <row r="8589">
          <cell r="C8589"/>
          <cell r="D8589"/>
          <cell r="E8589"/>
          <cell r="F8589"/>
          <cell r="G8589"/>
          <cell r="H8589"/>
          <cell r="I8589"/>
          <cell r="J8589"/>
          <cell r="K8589"/>
          <cell r="L8589"/>
          <cell r="M8589"/>
          <cell r="N8589"/>
          <cell r="O8589"/>
          <cell r="P8589"/>
          <cell r="Q8589"/>
          <cell r="R8589"/>
          <cell r="S8589"/>
          <cell r="T8589"/>
          <cell r="U8589"/>
          <cell r="V8589"/>
          <cell r="W8589"/>
          <cell r="X8589"/>
          <cell r="Y8589" t="str">
            <v xml:space="preserve"> </v>
          </cell>
        </row>
        <row r="8590">
          <cell r="C8590"/>
          <cell r="D8590"/>
          <cell r="E8590"/>
          <cell r="F8590"/>
          <cell r="G8590"/>
          <cell r="H8590"/>
          <cell r="I8590"/>
          <cell r="J8590"/>
          <cell r="K8590"/>
          <cell r="L8590"/>
          <cell r="M8590"/>
          <cell r="N8590"/>
          <cell r="O8590"/>
          <cell r="P8590"/>
          <cell r="Q8590"/>
          <cell r="R8590"/>
          <cell r="S8590"/>
          <cell r="T8590"/>
          <cell r="U8590"/>
          <cell r="V8590"/>
          <cell r="W8590"/>
          <cell r="X8590"/>
          <cell r="Y8590" t="str">
            <v xml:space="preserve"> </v>
          </cell>
        </row>
        <row r="8591">
          <cell r="C8591"/>
          <cell r="D8591"/>
          <cell r="E8591"/>
          <cell r="F8591"/>
          <cell r="G8591"/>
          <cell r="H8591"/>
          <cell r="I8591"/>
          <cell r="J8591"/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  <cell r="U8591"/>
          <cell r="V8591"/>
          <cell r="W8591"/>
          <cell r="X8591"/>
          <cell r="Y8591" t="str">
            <v xml:space="preserve"> </v>
          </cell>
        </row>
        <row r="8592">
          <cell r="C8592"/>
          <cell r="D8592"/>
          <cell r="E8592"/>
          <cell r="F8592"/>
          <cell r="G8592"/>
          <cell r="H8592"/>
          <cell r="I8592"/>
          <cell r="J8592"/>
          <cell r="K8592"/>
          <cell r="L8592"/>
          <cell r="M8592"/>
          <cell r="N8592"/>
          <cell r="O8592"/>
          <cell r="P8592"/>
          <cell r="Q8592"/>
          <cell r="R8592"/>
          <cell r="S8592"/>
          <cell r="T8592"/>
          <cell r="U8592"/>
          <cell r="V8592"/>
          <cell r="W8592"/>
          <cell r="X8592"/>
          <cell r="Y8592" t="str">
            <v xml:space="preserve"> </v>
          </cell>
        </row>
        <row r="8593">
          <cell r="C8593"/>
          <cell r="D8593"/>
          <cell r="E8593"/>
          <cell r="F8593"/>
          <cell r="G8593"/>
          <cell r="H8593"/>
          <cell r="I8593"/>
          <cell r="J8593"/>
          <cell r="K8593"/>
          <cell r="L8593"/>
          <cell r="M8593"/>
          <cell r="N8593"/>
          <cell r="O8593"/>
          <cell r="P8593"/>
          <cell r="Q8593"/>
          <cell r="R8593"/>
          <cell r="S8593"/>
          <cell r="T8593"/>
          <cell r="U8593"/>
          <cell r="V8593"/>
          <cell r="W8593"/>
          <cell r="X8593"/>
          <cell r="Y8593" t="str">
            <v xml:space="preserve"> </v>
          </cell>
        </row>
        <row r="8594">
          <cell r="C8594"/>
          <cell r="D8594"/>
          <cell r="E8594"/>
          <cell r="F8594"/>
          <cell r="G8594"/>
          <cell r="H8594"/>
          <cell r="I8594"/>
          <cell r="J8594"/>
          <cell r="K8594"/>
          <cell r="L8594"/>
          <cell r="M8594"/>
          <cell r="N8594"/>
          <cell r="O8594"/>
          <cell r="P8594"/>
          <cell r="Q8594"/>
          <cell r="R8594"/>
          <cell r="S8594"/>
          <cell r="T8594"/>
          <cell r="U8594"/>
          <cell r="V8594"/>
          <cell r="W8594"/>
          <cell r="X8594"/>
          <cell r="Y8594" t="str">
            <v xml:space="preserve"> </v>
          </cell>
        </row>
        <row r="8595">
          <cell r="C8595"/>
          <cell r="D8595"/>
          <cell r="E8595"/>
          <cell r="F8595"/>
          <cell r="G8595"/>
          <cell r="H8595"/>
          <cell r="I8595"/>
          <cell r="J8595"/>
          <cell r="K8595"/>
          <cell r="L8595"/>
          <cell r="M8595"/>
          <cell r="N8595"/>
          <cell r="O8595"/>
          <cell r="P8595"/>
          <cell r="Q8595"/>
          <cell r="R8595"/>
          <cell r="S8595"/>
          <cell r="T8595"/>
          <cell r="U8595"/>
          <cell r="V8595"/>
          <cell r="W8595"/>
          <cell r="X8595"/>
          <cell r="Y8595" t="str">
            <v xml:space="preserve"> </v>
          </cell>
        </row>
        <row r="8596"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/>
          <cell r="Q8596"/>
          <cell r="R8596"/>
          <cell r="S8596"/>
          <cell r="T8596"/>
          <cell r="U8596"/>
          <cell r="V8596"/>
          <cell r="W8596"/>
          <cell r="X8596"/>
          <cell r="Y8596" t="str">
            <v xml:space="preserve"> </v>
          </cell>
        </row>
        <row r="8597"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/>
          <cell r="Q8597"/>
          <cell r="R8597"/>
          <cell r="S8597"/>
          <cell r="T8597"/>
          <cell r="U8597"/>
          <cell r="V8597"/>
          <cell r="W8597"/>
          <cell r="X8597"/>
          <cell r="Y8597" t="str">
            <v xml:space="preserve"> </v>
          </cell>
        </row>
        <row r="8598"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/>
          <cell r="Q8598"/>
          <cell r="R8598"/>
          <cell r="S8598"/>
          <cell r="T8598"/>
          <cell r="U8598"/>
          <cell r="V8598"/>
          <cell r="W8598"/>
          <cell r="X8598"/>
          <cell r="Y8598" t="str">
            <v xml:space="preserve"> </v>
          </cell>
        </row>
        <row r="8599"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/>
          <cell r="Q8599"/>
          <cell r="R8599"/>
          <cell r="S8599"/>
          <cell r="T8599"/>
          <cell r="U8599"/>
          <cell r="V8599"/>
          <cell r="W8599"/>
          <cell r="X8599"/>
          <cell r="Y8599" t="str">
            <v xml:space="preserve"> </v>
          </cell>
        </row>
        <row r="8600"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/>
          <cell r="Q8600"/>
          <cell r="R8600"/>
          <cell r="S8600"/>
          <cell r="T8600"/>
          <cell r="U8600"/>
          <cell r="V8600"/>
          <cell r="W8600"/>
          <cell r="X8600"/>
          <cell r="Y8600" t="str">
            <v xml:space="preserve"> </v>
          </cell>
        </row>
        <row r="8601"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/>
          <cell r="Q8601"/>
          <cell r="R8601"/>
          <cell r="S8601"/>
          <cell r="T8601"/>
          <cell r="U8601"/>
          <cell r="V8601"/>
          <cell r="W8601"/>
          <cell r="X8601"/>
          <cell r="Y8601" t="str">
            <v xml:space="preserve"> </v>
          </cell>
        </row>
        <row r="8602"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/>
          <cell r="Q8602"/>
          <cell r="R8602"/>
          <cell r="S8602"/>
          <cell r="T8602"/>
          <cell r="U8602"/>
          <cell r="V8602"/>
          <cell r="W8602"/>
          <cell r="X8602"/>
          <cell r="Y8602" t="str">
            <v xml:space="preserve"> </v>
          </cell>
        </row>
        <row r="8603"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/>
          <cell r="Q8603"/>
          <cell r="R8603"/>
          <cell r="S8603"/>
          <cell r="T8603"/>
          <cell r="U8603"/>
          <cell r="V8603"/>
          <cell r="W8603"/>
          <cell r="X8603"/>
          <cell r="Y8603" t="str">
            <v xml:space="preserve"> </v>
          </cell>
        </row>
        <row r="8604"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/>
          <cell r="Q8604"/>
          <cell r="R8604"/>
          <cell r="S8604"/>
          <cell r="T8604"/>
          <cell r="U8604"/>
          <cell r="V8604"/>
          <cell r="W8604"/>
          <cell r="X8604"/>
          <cell r="Y8604" t="str">
            <v xml:space="preserve"> </v>
          </cell>
        </row>
        <row r="8605">
          <cell r="C8605"/>
          <cell r="D8605"/>
          <cell r="E8605"/>
          <cell r="F8605"/>
          <cell r="G8605"/>
          <cell r="H8605"/>
          <cell r="I8605"/>
          <cell r="J8605"/>
          <cell r="K8605"/>
          <cell r="L8605"/>
          <cell r="M8605"/>
          <cell r="N8605"/>
          <cell r="O8605"/>
          <cell r="P8605"/>
          <cell r="Q8605"/>
          <cell r="R8605"/>
          <cell r="S8605"/>
          <cell r="T8605"/>
          <cell r="U8605"/>
          <cell r="V8605"/>
          <cell r="W8605"/>
          <cell r="X8605"/>
          <cell r="Y8605" t="str">
            <v xml:space="preserve"> </v>
          </cell>
        </row>
        <row r="8606">
          <cell r="C8606"/>
          <cell r="D8606"/>
          <cell r="E8606"/>
          <cell r="F8606"/>
          <cell r="G8606"/>
          <cell r="H8606"/>
          <cell r="I8606"/>
          <cell r="J8606"/>
          <cell r="K8606"/>
          <cell r="L8606"/>
          <cell r="M8606"/>
          <cell r="N8606"/>
          <cell r="O8606"/>
          <cell r="P8606"/>
          <cell r="Q8606"/>
          <cell r="R8606"/>
          <cell r="S8606"/>
          <cell r="T8606"/>
          <cell r="U8606"/>
          <cell r="V8606"/>
          <cell r="W8606"/>
          <cell r="X8606"/>
          <cell r="Y8606" t="str">
            <v xml:space="preserve"> </v>
          </cell>
        </row>
        <row r="8607">
          <cell r="C8607"/>
          <cell r="D8607"/>
          <cell r="E8607"/>
          <cell r="F8607"/>
          <cell r="G8607"/>
          <cell r="H8607"/>
          <cell r="I8607"/>
          <cell r="J8607"/>
          <cell r="K8607"/>
          <cell r="L8607"/>
          <cell r="M8607"/>
          <cell r="N8607"/>
          <cell r="O8607"/>
          <cell r="P8607"/>
          <cell r="Q8607"/>
          <cell r="R8607"/>
          <cell r="S8607"/>
          <cell r="T8607"/>
          <cell r="U8607"/>
          <cell r="V8607"/>
          <cell r="W8607"/>
          <cell r="X8607"/>
          <cell r="Y8607" t="str">
            <v xml:space="preserve"> </v>
          </cell>
        </row>
        <row r="8608"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/>
          <cell r="Q8608"/>
          <cell r="R8608"/>
          <cell r="S8608"/>
          <cell r="T8608"/>
          <cell r="U8608"/>
          <cell r="V8608"/>
          <cell r="W8608"/>
          <cell r="X8608"/>
          <cell r="Y8608" t="str">
            <v xml:space="preserve"> </v>
          </cell>
        </row>
        <row r="8609"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/>
          <cell r="Q8609"/>
          <cell r="R8609"/>
          <cell r="S8609"/>
          <cell r="T8609"/>
          <cell r="U8609"/>
          <cell r="V8609"/>
          <cell r="W8609"/>
          <cell r="X8609"/>
          <cell r="Y8609" t="str">
            <v xml:space="preserve"> </v>
          </cell>
        </row>
        <row r="8610">
          <cell r="C8610"/>
          <cell r="D8610"/>
          <cell r="E8610"/>
          <cell r="F8610"/>
          <cell r="G8610"/>
          <cell r="H8610"/>
          <cell r="I8610"/>
          <cell r="J8610"/>
          <cell r="K8610"/>
          <cell r="L8610"/>
          <cell r="M8610"/>
          <cell r="N8610"/>
          <cell r="O8610"/>
          <cell r="P8610"/>
          <cell r="Q8610"/>
          <cell r="R8610"/>
          <cell r="S8610"/>
          <cell r="T8610"/>
          <cell r="U8610"/>
          <cell r="V8610"/>
          <cell r="W8610"/>
          <cell r="X8610"/>
          <cell r="Y8610" t="str">
            <v xml:space="preserve"> </v>
          </cell>
        </row>
        <row r="8611">
          <cell r="C8611"/>
          <cell r="D8611"/>
          <cell r="E8611"/>
          <cell r="F8611"/>
          <cell r="G8611"/>
          <cell r="H8611"/>
          <cell r="I8611"/>
          <cell r="J8611"/>
          <cell r="K8611"/>
          <cell r="L8611"/>
          <cell r="M8611"/>
          <cell r="N8611"/>
          <cell r="O8611"/>
          <cell r="P8611"/>
          <cell r="Q8611"/>
          <cell r="R8611"/>
          <cell r="S8611"/>
          <cell r="T8611"/>
          <cell r="U8611"/>
          <cell r="V8611"/>
          <cell r="W8611"/>
          <cell r="X8611"/>
          <cell r="Y8611" t="str">
            <v xml:space="preserve"> </v>
          </cell>
        </row>
        <row r="8612">
          <cell r="C8612"/>
          <cell r="D8612"/>
          <cell r="E8612"/>
          <cell r="F8612"/>
          <cell r="G8612"/>
          <cell r="H8612"/>
          <cell r="I8612"/>
          <cell r="J8612"/>
          <cell r="K8612"/>
          <cell r="L8612"/>
          <cell r="M8612"/>
          <cell r="N8612"/>
          <cell r="O8612"/>
          <cell r="P8612"/>
          <cell r="Q8612"/>
          <cell r="R8612"/>
          <cell r="S8612"/>
          <cell r="T8612"/>
          <cell r="U8612"/>
          <cell r="V8612"/>
          <cell r="W8612"/>
          <cell r="X8612"/>
          <cell r="Y8612" t="str">
            <v xml:space="preserve"> </v>
          </cell>
        </row>
        <row r="8613">
          <cell r="C8613"/>
          <cell r="D8613"/>
          <cell r="E8613"/>
          <cell r="F8613"/>
          <cell r="G8613"/>
          <cell r="H8613"/>
          <cell r="I8613"/>
          <cell r="J8613"/>
          <cell r="K8613"/>
          <cell r="L8613"/>
          <cell r="M8613"/>
          <cell r="N8613"/>
          <cell r="O8613"/>
          <cell r="P8613"/>
          <cell r="Q8613"/>
          <cell r="R8613"/>
          <cell r="S8613"/>
          <cell r="T8613"/>
          <cell r="U8613"/>
          <cell r="V8613"/>
          <cell r="W8613"/>
          <cell r="X8613"/>
          <cell r="Y8613" t="str">
            <v xml:space="preserve"> </v>
          </cell>
        </row>
        <row r="8614">
          <cell r="C8614"/>
          <cell r="D8614"/>
          <cell r="E8614"/>
          <cell r="F8614"/>
          <cell r="G8614"/>
          <cell r="H8614"/>
          <cell r="I8614"/>
          <cell r="J8614"/>
          <cell r="K8614"/>
          <cell r="L8614"/>
          <cell r="M8614"/>
          <cell r="N8614"/>
          <cell r="O8614"/>
          <cell r="P8614"/>
          <cell r="Q8614"/>
          <cell r="R8614"/>
          <cell r="S8614"/>
          <cell r="T8614"/>
          <cell r="U8614"/>
          <cell r="V8614"/>
          <cell r="W8614"/>
          <cell r="X8614"/>
          <cell r="Y8614" t="str">
            <v xml:space="preserve"> </v>
          </cell>
        </row>
        <row r="8615">
          <cell r="C8615"/>
          <cell r="D8615"/>
          <cell r="E8615"/>
          <cell r="F8615"/>
          <cell r="G8615"/>
          <cell r="H8615"/>
          <cell r="I8615"/>
          <cell r="J8615"/>
          <cell r="K8615"/>
          <cell r="L8615"/>
          <cell r="M8615"/>
          <cell r="N8615"/>
          <cell r="O8615"/>
          <cell r="P8615"/>
          <cell r="Q8615"/>
          <cell r="R8615"/>
          <cell r="S8615"/>
          <cell r="T8615"/>
          <cell r="U8615"/>
          <cell r="V8615"/>
          <cell r="W8615"/>
          <cell r="X8615"/>
          <cell r="Y8615" t="str">
            <v xml:space="preserve"> </v>
          </cell>
        </row>
        <row r="8616">
          <cell r="C8616"/>
          <cell r="D8616"/>
          <cell r="E8616"/>
          <cell r="F8616"/>
          <cell r="G8616"/>
          <cell r="H8616"/>
          <cell r="I8616"/>
          <cell r="J8616"/>
          <cell r="K8616"/>
          <cell r="L8616"/>
          <cell r="M8616"/>
          <cell r="N8616"/>
          <cell r="O8616"/>
          <cell r="P8616"/>
          <cell r="Q8616"/>
          <cell r="R8616"/>
          <cell r="S8616"/>
          <cell r="T8616"/>
          <cell r="U8616"/>
          <cell r="V8616"/>
          <cell r="W8616"/>
          <cell r="X8616"/>
          <cell r="Y8616" t="str">
            <v xml:space="preserve"> </v>
          </cell>
        </row>
        <row r="8617">
          <cell r="C8617"/>
          <cell r="D8617"/>
          <cell r="E8617"/>
          <cell r="F8617"/>
          <cell r="G8617"/>
          <cell r="H8617"/>
          <cell r="I8617"/>
          <cell r="J8617"/>
          <cell r="K8617"/>
          <cell r="L8617"/>
          <cell r="M8617"/>
          <cell r="N8617"/>
          <cell r="O8617"/>
          <cell r="P8617"/>
          <cell r="Q8617"/>
          <cell r="R8617"/>
          <cell r="S8617"/>
          <cell r="T8617"/>
          <cell r="U8617"/>
          <cell r="V8617"/>
          <cell r="W8617"/>
          <cell r="X8617"/>
          <cell r="Y8617" t="str">
            <v xml:space="preserve"> </v>
          </cell>
        </row>
        <row r="8618">
          <cell r="C8618"/>
          <cell r="D8618"/>
          <cell r="E8618"/>
          <cell r="F8618"/>
          <cell r="G8618"/>
          <cell r="H8618"/>
          <cell r="I8618"/>
          <cell r="J8618"/>
          <cell r="K8618"/>
          <cell r="L8618"/>
          <cell r="M8618"/>
          <cell r="N8618"/>
          <cell r="O8618"/>
          <cell r="P8618"/>
          <cell r="Q8618"/>
          <cell r="R8618"/>
          <cell r="S8618"/>
          <cell r="T8618"/>
          <cell r="U8618"/>
          <cell r="V8618"/>
          <cell r="W8618"/>
          <cell r="X8618"/>
          <cell r="Y8618" t="str">
            <v xml:space="preserve"> </v>
          </cell>
        </row>
        <row r="8619">
          <cell r="C8619"/>
          <cell r="D8619"/>
          <cell r="E8619"/>
          <cell r="F8619"/>
          <cell r="G8619"/>
          <cell r="H8619"/>
          <cell r="I8619"/>
          <cell r="J8619"/>
          <cell r="K8619"/>
          <cell r="L8619"/>
          <cell r="M8619"/>
          <cell r="N8619"/>
          <cell r="O8619"/>
          <cell r="P8619"/>
          <cell r="Q8619"/>
          <cell r="R8619"/>
          <cell r="S8619"/>
          <cell r="T8619"/>
          <cell r="U8619"/>
          <cell r="V8619"/>
          <cell r="W8619"/>
          <cell r="X8619"/>
          <cell r="Y8619" t="str">
            <v xml:space="preserve"> </v>
          </cell>
        </row>
        <row r="8620">
          <cell r="C8620"/>
          <cell r="D8620"/>
          <cell r="E8620"/>
          <cell r="F8620"/>
          <cell r="G8620"/>
          <cell r="H8620"/>
          <cell r="I8620"/>
          <cell r="J8620"/>
          <cell r="K8620"/>
          <cell r="L8620"/>
          <cell r="M8620"/>
          <cell r="N8620"/>
          <cell r="O8620"/>
          <cell r="P8620"/>
          <cell r="Q8620"/>
          <cell r="R8620"/>
          <cell r="S8620"/>
          <cell r="T8620"/>
          <cell r="U8620"/>
          <cell r="V8620"/>
          <cell r="W8620"/>
          <cell r="X8620"/>
          <cell r="Y8620" t="str">
            <v xml:space="preserve"> </v>
          </cell>
        </row>
        <row r="8621">
          <cell r="C8621"/>
          <cell r="D8621"/>
          <cell r="E8621"/>
          <cell r="F8621"/>
          <cell r="G8621"/>
          <cell r="H8621"/>
          <cell r="I8621"/>
          <cell r="J8621"/>
          <cell r="K8621"/>
          <cell r="L8621"/>
          <cell r="M8621"/>
          <cell r="N8621"/>
          <cell r="O8621"/>
          <cell r="P8621"/>
          <cell r="Q8621"/>
          <cell r="R8621"/>
          <cell r="S8621"/>
          <cell r="T8621"/>
          <cell r="U8621"/>
          <cell r="V8621"/>
          <cell r="W8621"/>
          <cell r="X8621"/>
          <cell r="Y8621" t="str">
            <v xml:space="preserve"> </v>
          </cell>
        </row>
        <row r="8622">
          <cell r="C8622"/>
          <cell r="D8622"/>
          <cell r="E8622"/>
          <cell r="F8622"/>
          <cell r="G8622"/>
          <cell r="H8622"/>
          <cell r="I8622"/>
          <cell r="J8622"/>
          <cell r="K8622"/>
          <cell r="L8622"/>
          <cell r="M8622"/>
          <cell r="N8622"/>
          <cell r="O8622"/>
          <cell r="P8622"/>
          <cell r="Q8622"/>
          <cell r="R8622"/>
          <cell r="S8622"/>
          <cell r="T8622"/>
          <cell r="U8622"/>
          <cell r="V8622"/>
          <cell r="W8622"/>
          <cell r="X8622"/>
          <cell r="Y8622" t="str">
            <v xml:space="preserve"> </v>
          </cell>
        </row>
        <row r="8623">
          <cell r="C8623"/>
          <cell r="D8623"/>
          <cell r="E8623"/>
          <cell r="F8623"/>
          <cell r="G8623"/>
          <cell r="H8623"/>
          <cell r="I8623"/>
          <cell r="J8623"/>
          <cell r="K8623"/>
          <cell r="L8623"/>
          <cell r="M8623"/>
          <cell r="N8623"/>
          <cell r="O8623"/>
          <cell r="P8623"/>
          <cell r="Q8623"/>
          <cell r="R8623"/>
          <cell r="S8623"/>
          <cell r="T8623"/>
          <cell r="U8623"/>
          <cell r="V8623"/>
          <cell r="W8623"/>
          <cell r="X8623"/>
          <cell r="Y8623" t="str">
            <v xml:space="preserve"> </v>
          </cell>
        </row>
        <row r="8624">
          <cell r="C8624"/>
          <cell r="D8624"/>
          <cell r="E8624"/>
          <cell r="F8624"/>
          <cell r="G8624"/>
          <cell r="H8624"/>
          <cell r="I8624"/>
          <cell r="J8624"/>
          <cell r="K8624"/>
          <cell r="L8624"/>
          <cell r="M8624"/>
          <cell r="N8624"/>
          <cell r="O8624"/>
          <cell r="P8624"/>
          <cell r="Q8624"/>
          <cell r="R8624"/>
          <cell r="S8624"/>
          <cell r="T8624"/>
          <cell r="U8624"/>
          <cell r="V8624"/>
          <cell r="W8624"/>
          <cell r="X8624"/>
          <cell r="Y8624" t="str">
            <v xml:space="preserve"> </v>
          </cell>
        </row>
        <row r="8625">
          <cell r="C8625"/>
          <cell r="D8625"/>
          <cell r="E8625"/>
          <cell r="F8625"/>
          <cell r="G8625"/>
          <cell r="H8625"/>
          <cell r="I8625"/>
          <cell r="J8625"/>
          <cell r="K8625"/>
          <cell r="L8625"/>
          <cell r="M8625"/>
          <cell r="N8625"/>
          <cell r="O8625"/>
          <cell r="P8625"/>
          <cell r="Q8625"/>
          <cell r="R8625"/>
          <cell r="S8625"/>
          <cell r="T8625"/>
          <cell r="U8625"/>
          <cell r="V8625"/>
          <cell r="W8625"/>
          <cell r="X8625"/>
          <cell r="Y8625" t="str">
            <v xml:space="preserve"> </v>
          </cell>
        </row>
        <row r="8626">
          <cell r="C8626"/>
          <cell r="D8626"/>
          <cell r="E8626"/>
          <cell r="F8626"/>
          <cell r="G8626"/>
          <cell r="H8626"/>
          <cell r="I8626"/>
          <cell r="J8626"/>
          <cell r="K8626"/>
          <cell r="L8626"/>
          <cell r="M8626"/>
          <cell r="N8626"/>
          <cell r="O8626"/>
          <cell r="P8626"/>
          <cell r="Q8626"/>
          <cell r="R8626"/>
          <cell r="S8626"/>
          <cell r="T8626"/>
          <cell r="U8626"/>
          <cell r="V8626"/>
          <cell r="W8626"/>
          <cell r="X8626"/>
          <cell r="Y8626" t="str">
            <v xml:space="preserve"> </v>
          </cell>
        </row>
        <row r="8627">
          <cell r="C8627"/>
          <cell r="D8627"/>
          <cell r="E8627"/>
          <cell r="F8627"/>
          <cell r="G8627"/>
          <cell r="H8627"/>
          <cell r="I8627"/>
          <cell r="J8627"/>
          <cell r="K8627"/>
          <cell r="L8627"/>
          <cell r="M8627"/>
          <cell r="N8627"/>
          <cell r="O8627"/>
          <cell r="P8627"/>
          <cell r="Q8627"/>
          <cell r="R8627"/>
          <cell r="S8627"/>
          <cell r="T8627"/>
          <cell r="U8627"/>
          <cell r="V8627"/>
          <cell r="W8627"/>
          <cell r="X8627"/>
          <cell r="Y8627" t="str">
            <v xml:space="preserve"> </v>
          </cell>
        </row>
        <row r="8628">
          <cell r="C8628"/>
          <cell r="D8628"/>
          <cell r="E8628"/>
          <cell r="F8628"/>
          <cell r="G8628"/>
          <cell r="H8628"/>
          <cell r="I8628"/>
          <cell r="J8628"/>
          <cell r="K8628"/>
          <cell r="L8628"/>
          <cell r="M8628"/>
          <cell r="N8628"/>
          <cell r="O8628"/>
          <cell r="P8628"/>
          <cell r="Q8628"/>
          <cell r="R8628"/>
          <cell r="S8628"/>
          <cell r="T8628"/>
          <cell r="U8628"/>
          <cell r="V8628"/>
          <cell r="W8628"/>
          <cell r="X8628"/>
          <cell r="Y8628" t="str">
            <v xml:space="preserve"> </v>
          </cell>
        </row>
        <row r="8629">
          <cell r="C8629"/>
          <cell r="D8629"/>
          <cell r="E8629"/>
          <cell r="F8629"/>
          <cell r="G8629"/>
          <cell r="H8629"/>
          <cell r="I8629"/>
          <cell r="J8629"/>
          <cell r="K8629"/>
          <cell r="L8629"/>
          <cell r="M8629"/>
          <cell r="N8629"/>
          <cell r="O8629"/>
          <cell r="P8629"/>
          <cell r="Q8629"/>
          <cell r="R8629"/>
          <cell r="S8629"/>
          <cell r="T8629"/>
          <cell r="U8629"/>
          <cell r="V8629"/>
          <cell r="W8629"/>
          <cell r="X8629"/>
          <cell r="Y8629" t="str">
            <v xml:space="preserve"> </v>
          </cell>
        </row>
        <row r="8630">
          <cell r="C8630"/>
          <cell r="D8630"/>
          <cell r="E8630"/>
          <cell r="F8630"/>
          <cell r="G8630"/>
          <cell r="H8630"/>
          <cell r="I8630"/>
          <cell r="J8630"/>
          <cell r="K8630"/>
          <cell r="L8630"/>
          <cell r="M8630"/>
          <cell r="N8630"/>
          <cell r="O8630"/>
          <cell r="P8630"/>
          <cell r="Q8630"/>
          <cell r="R8630"/>
          <cell r="S8630"/>
          <cell r="T8630"/>
          <cell r="U8630"/>
          <cell r="V8630"/>
          <cell r="W8630"/>
          <cell r="X8630"/>
          <cell r="Y8630" t="str">
            <v xml:space="preserve"> </v>
          </cell>
        </row>
        <row r="8631"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/>
          <cell r="Q8631"/>
          <cell r="R8631"/>
          <cell r="S8631"/>
          <cell r="T8631"/>
          <cell r="U8631"/>
          <cell r="V8631"/>
          <cell r="W8631"/>
          <cell r="X8631"/>
          <cell r="Y8631" t="str">
            <v xml:space="preserve"> </v>
          </cell>
        </row>
        <row r="8632"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/>
          <cell r="Q8632"/>
          <cell r="R8632"/>
          <cell r="S8632"/>
          <cell r="T8632"/>
          <cell r="U8632"/>
          <cell r="V8632"/>
          <cell r="W8632"/>
          <cell r="X8632"/>
          <cell r="Y8632" t="str">
            <v xml:space="preserve"> </v>
          </cell>
        </row>
        <row r="8633"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/>
          <cell r="Q8633"/>
          <cell r="R8633"/>
          <cell r="S8633"/>
          <cell r="T8633"/>
          <cell r="U8633"/>
          <cell r="V8633"/>
          <cell r="W8633"/>
          <cell r="X8633"/>
          <cell r="Y8633" t="str">
            <v xml:space="preserve"> </v>
          </cell>
        </row>
        <row r="8634"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/>
          <cell r="Q8634"/>
          <cell r="R8634"/>
          <cell r="S8634"/>
          <cell r="T8634"/>
          <cell r="U8634"/>
          <cell r="V8634"/>
          <cell r="W8634"/>
          <cell r="X8634"/>
          <cell r="Y8634" t="str">
            <v xml:space="preserve"> </v>
          </cell>
        </row>
        <row r="8635"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/>
          <cell r="Q8635"/>
          <cell r="R8635"/>
          <cell r="S8635"/>
          <cell r="T8635"/>
          <cell r="U8635"/>
          <cell r="V8635"/>
          <cell r="W8635"/>
          <cell r="X8635"/>
          <cell r="Y8635" t="str">
            <v xml:space="preserve"> </v>
          </cell>
        </row>
        <row r="8636"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/>
          <cell r="Q8636"/>
          <cell r="R8636"/>
          <cell r="S8636"/>
          <cell r="T8636"/>
          <cell r="U8636"/>
          <cell r="V8636"/>
          <cell r="W8636"/>
          <cell r="X8636"/>
          <cell r="Y8636" t="str">
            <v xml:space="preserve"> </v>
          </cell>
        </row>
        <row r="8637"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/>
          <cell r="Q8637"/>
          <cell r="R8637"/>
          <cell r="S8637"/>
          <cell r="T8637"/>
          <cell r="U8637"/>
          <cell r="V8637"/>
          <cell r="W8637"/>
          <cell r="X8637"/>
          <cell r="Y8637" t="str">
            <v xml:space="preserve"> </v>
          </cell>
        </row>
        <row r="8638"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/>
          <cell r="Q8638"/>
          <cell r="R8638"/>
          <cell r="S8638"/>
          <cell r="T8638"/>
          <cell r="U8638"/>
          <cell r="V8638"/>
          <cell r="W8638"/>
          <cell r="X8638"/>
          <cell r="Y8638" t="str">
            <v xml:space="preserve"> </v>
          </cell>
        </row>
        <row r="8639"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/>
          <cell r="Q8639"/>
          <cell r="R8639"/>
          <cell r="S8639"/>
          <cell r="T8639"/>
          <cell r="U8639"/>
          <cell r="V8639"/>
          <cell r="W8639"/>
          <cell r="X8639"/>
          <cell r="Y8639" t="str">
            <v xml:space="preserve"> </v>
          </cell>
        </row>
        <row r="8640"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/>
          <cell r="Q8640"/>
          <cell r="R8640"/>
          <cell r="S8640"/>
          <cell r="T8640"/>
          <cell r="U8640"/>
          <cell r="V8640"/>
          <cell r="W8640"/>
          <cell r="X8640"/>
          <cell r="Y8640" t="str">
            <v xml:space="preserve"> </v>
          </cell>
        </row>
        <row r="8641"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/>
          <cell r="Q8641"/>
          <cell r="R8641"/>
          <cell r="S8641"/>
          <cell r="T8641"/>
          <cell r="U8641"/>
          <cell r="V8641"/>
          <cell r="W8641"/>
          <cell r="X8641"/>
          <cell r="Y8641" t="str">
            <v xml:space="preserve"> </v>
          </cell>
        </row>
        <row r="8642"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/>
          <cell r="Q8642"/>
          <cell r="R8642"/>
          <cell r="S8642"/>
          <cell r="T8642"/>
          <cell r="U8642"/>
          <cell r="V8642"/>
          <cell r="W8642"/>
          <cell r="X8642"/>
          <cell r="Y8642" t="str">
            <v xml:space="preserve"> </v>
          </cell>
        </row>
        <row r="8643">
          <cell r="C8643"/>
          <cell r="D8643"/>
          <cell r="E8643"/>
          <cell r="F8643"/>
          <cell r="G8643"/>
          <cell r="H8643"/>
          <cell r="I8643"/>
          <cell r="J8643"/>
          <cell r="K8643"/>
          <cell r="L8643"/>
          <cell r="M8643"/>
          <cell r="N8643"/>
          <cell r="O8643"/>
          <cell r="P8643"/>
          <cell r="Q8643"/>
          <cell r="R8643"/>
          <cell r="S8643"/>
          <cell r="T8643"/>
          <cell r="U8643"/>
          <cell r="V8643"/>
          <cell r="W8643"/>
          <cell r="X8643"/>
          <cell r="Y8643" t="str">
            <v xml:space="preserve"> </v>
          </cell>
        </row>
        <row r="8644">
          <cell r="C8644"/>
          <cell r="D8644"/>
          <cell r="E8644"/>
          <cell r="F8644"/>
          <cell r="G8644"/>
          <cell r="H8644"/>
          <cell r="I8644"/>
          <cell r="J8644"/>
          <cell r="K8644"/>
          <cell r="L8644"/>
          <cell r="M8644"/>
          <cell r="N8644"/>
          <cell r="O8644"/>
          <cell r="P8644"/>
          <cell r="Q8644"/>
          <cell r="R8644"/>
          <cell r="S8644"/>
          <cell r="T8644"/>
          <cell r="U8644"/>
          <cell r="V8644"/>
          <cell r="W8644"/>
          <cell r="X8644"/>
          <cell r="Y8644" t="str">
            <v xml:space="preserve"> </v>
          </cell>
        </row>
        <row r="8645">
          <cell r="C8645"/>
          <cell r="D8645"/>
          <cell r="E8645"/>
          <cell r="F8645"/>
          <cell r="G8645"/>
          <cell r="H8645"/>
          <cell r="I8645"/>
          <cell r="J8645"/>
          <cell r="K8645"/>
          <cell r="L8645"/>
          <cell r="M8645"/>
          <cell r="N8645"/>
          <cell r="O8645"/>
          <cell r="P8645"/>
          <cell r="Q8645"/>
          <cell r="R8645"/>
          <cell r="S8645"/>
          <cell r="T8645"/>
          <cell r="U8645"/>
          <cell r="V8645"/>
          <cell r="W8645"/>
          <cell r="X8645"/>
          <cell r="Y8645" t="str">
            <v xml:space="preserve"> </v>
          </cell>
        </row>
        <row r="8646">
          <cell r="C8646"/>
          <cell r="D8646"/>
          <cell r="E8646"/>
          <cell r="F8646"/>
          <cell r="G8646"/>
          <cell r="H8646"/>
          <cell r="I8646"/>
          <cell r="J8646"/>
          <cell r="K8646"/>
          <cell r="L8646"/>
          <cell r="M8646"/>
          <cell r="N8646"/>
          <cell r="O8646"/>
          <cell r="P8646"/>
          <cell r="Q8646"/>
          <cell r="R8646"/>
          <cell r="S8646"/>
          <cell r="T8646"/>
          <cell r="U8646"/>
          <cell r="V8646"/>
          <cell r="W8646"/>
          <cell r="X8646"/>
          <cell r="Y8646" t="str">
            <v xml:space="preserve"> </v>
          </cell>
        </row>
        <row r="8647">
          <cell r="C8647"/>
          <cell r="D8647"/>
          <cell r="E8647"/>
          <cell r="F8647"/>
          <cell r="G8647"/>
          <cell r="H8647"/>
          <cell r="I8647"/>
          <cell r="J8647"/>
          <cell r="K8647"/>
          <cell r="L8647"/>
          <cell r="M8647"/>
          <cell r="N8647"/>
          <cell r="O8647"/>
          <cell r="P8647"/>
          <cell r="Q8647"/>
          <cell r="R8647"/>
          <cell r="S8647"/>
          <cell r="T8647"/>
          <cell r="U8647"/>
          <cell r="V8647"/>
          <cell r="W8647"/>
          <cell r="X8647"/>
          <cell r="Y8647" t="str">
            <v xml:space="preserve"> </v>
          </cell>
        </row>
        <row r="8648">
          <cell r="C8648"/>
          <cell r="D8648"/>
          <cell r="E8648"/>
          <cell r="F8648"/>
          <cell r="G8648"/>
          <cell r="H8648"/>
          <cell r="I8648"/>
          <cell r="J8648"/>
          <cell r="K8648"/>
          <cell r="L8648"/>
          <cell r="M8648"/>
          <cell r="N8648"/>
          <cell r="O8648"/>
          <cell r="P8648"/>
          <cell r="Q8648"/>
          <cell r="R8648"/>
          <cell r="S8648"/>
          <cell r="T8648"/>
          <cell r="U8648"/>
          <cell r="V8648"/>
          <cell r="W8648"/>
          <cell r="X8648"/>
          <cell r="Y8648" t="str">
            <v xml:space="preserve"> </v>
          </cell>
        </row>
        <row r="8649">
          <cell r="C8649"/>
          <cell r="D8649"/>
          <cell r="E8649"/>
          <cell r="F8649"/>
          <cell r="G8649"/>
          <cell r="H8649"/>
          <cell r="I8649"/>
          <cell r="J8649"/>
          <cell r="K8649"/>
          <cell r="L8649"/>
          <cell r="M8649"/>
          <cell r="N8649"/>
          <cell r="O8649"/>
          <cell r="P8649"/>
          <cell r="Q8649"/>
          <cell r="R8649"/>
          <cell r="S8649"/>
          <cell r="T8649"/>
          <cell r="U8649"/>
          <cell r="V8649"/>
          <cell r="W8649"/>
          <cell r="X8649"/>
          <cell r="Y8649" t="str">
            <v xml:space="preserve"> </v>
          </cell>
        </row>
        <row r="8650">
          <cell r="C8650"/>
          <cell r="D8650"/>
          <cell r="E8650"/>
          <cell r="F8650"/>
          <cell r="G8650"/>
          <cell r="H8650"/>
          <cell r="I8650"/>
          <cell r="J8650"/>
          <cell r="K8650"/>
          <cell r="L8650"/>
          <cell r="M8650"/>
          <cell r="N8650"/>
          <cell r="O8650"/>
          <cell r="P8650"/>
          <cell r="Q8650"/>
          <cell r="R8650"/>
          <cell r="S8650"/>
          <cell r="T8650"/>
          <cell r="U8650"/>
          <cell r="V8650"/>
          <cell r="W8650"/>
          <cell r="X8650"/>
          <cell r="Y8650" t="str">
            <v xml:space="preserve"> </v>
          </cell>
        </row>
        <row r="8651">
          <cell r="C8651"/>
          <cell r="D8651"/>
          <cell r="E8651"/>
          <cell r="F8651"/>
          <cell r="G8651"/>
          <cell r="H8651"/>
          <cell r="I8651"/>
          <cell r="J8651"/>
          <cell r="K8651"/>
          <cell r="L8651"/>
          <cell r="M8651"/>
          <cell r="N8651"/>
          <cell r="O8651"/>
          <cell r="P8651"/>
          <cell r="Q8651"/>
          <cell r="R8651"/>
          <cell r="S8651"/>
          <cell r="T8651"/>
          <cell r="U8651"/>
          <cell r="V8651"/>
          <cell r="W8651"/>
          <cell r="X8651"/>
          <cell r="Y8651" t="str">
            <v xml:space="preserve"> </v>
          </cell>
        </row>
        <row r="8652">
          <cell r="C8652"/>
          <cell r="D8652"/>
          <cell r="E8652"/>
          <cell r="F8652"/>
          <cell r="G8652"/>
          <cell r="H8652"/>
          <cell r="I8652"/>
          <cell r="J8652"/>
          <cell r="K8652"/>
          <cell r="L8652"/>
          <cell r="M8652"/>
          <cell r="N8652"/>
          <cell r="O8652"/>
          <cell r="P8652"/>
          <cell r="Q8652"/>
          <cell r="R8652"/>
          <cell r="S8652"/>
          <cell r="T8652"/>
          <cell r="U8652"/>
          <cell r="V8652"/>
          <cell r="W8652"/>
          <cell r="X8652"/>
          <cell r="Y8652" t="str">
            <v xml:space="preserve"> </v>
          </cell>
        </row>
        <row r="8653">
          <cell r="C8653"/>
          <cell r="D8653"/>
          <cell r="E8653"/>
          <cell r="F8653"/>
          <cell r="G8653"/>
          <cell r="H8653"/>
          <cell r="I8653"/>
          <cell r="J8653"/>
          <cell r="K8653"/>
          <cell r="L8653"/>
          <cell r="M8653"/>
          <cell r="N8653"/>
          <cell r="O8653"/>
          <cell r="P8653"/>
          <cell r="Q8653"/>
          <cell r="R8653"/>
          <cell r="S8653"/>
          <cell r="T8653"/>
          <cell r="U8653"/>
          <cell r="V8653"/>
          <cell r="W8653"/>
          <cell r="X8653"/>
          <cell r="Y8653" t="str">
            <v xml:space="preserve"> </v>
          </cell>
        </row>
        <row r="8654"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/>
          <cell r="Q8654"/>
          <cell r="R8654"/>
          <cell r="S8654"/>
          <cell r="T8654"/>
          <cell r="U8654"/>
          <cell r="V8654"/>
          <cell r="W8654"/>
          <cell r="X8654"/>
          <cell r="Y8654" t="str">
            <v xml:space="preserve"> </v>
          </cell>
        </row>
        <row r="8655"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/>
          <cell r="Q8655"/>
          <cell r="R8655"/>
          <cell r="S8655"/>
          <cell r="T8655"/>
          <cell r="U8655"/>
          <cell r="V8655"/>
          <cell r="W8655"/>
          <cell r="X8655"/>
          <cell r="Y8655" t="str">
            <v xml:space="preserve"> </v>
          </cell>
        </row>
        <row r="8656"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/>
          <cell r="Q8656"/>
          <cell r="R8656"/>
          <cell r="S8656"/>
          <cell r="T8656"/>
          <cell r="U8656"/>
          <cell r="V8656"/>
          <cell r="W8656"/>
          <cell r="X8656"/>
          <cell r="Y8656" t="str">
            <v xml:space="preserve"> </v>
          </cell>
        </row>
        <row r="8657">
          <cell r="C8657"/>
          <cell r="D8657"/>
          <cell r="E8657"/>
          <cell r="F8657"/>
          <cell r="G8657"/>
          <cell r="H8657"/>
          <cell r="I8657"/>
          <cell r="J8657"/>
          <cell r="K8657"/>
          <cell r="L8657"/>
          <cell r="M8657"/>
          <cell r="N8657"/>
          <cell r="O8657"/>
          <cell r="P8657"/>
          <cell r="Q8657"/>
          <cell r="R8657"/>
          <cell r="S8657"/>
          <cell r="T8657"/>
          <cell r="U8657"/>
          <cell r="V8657"/>
          <cell r="W8657"/>
          <cell r="X8657"/>
          <cell r="Y8657" t="str">
            <v xml:space="preserve"> </v>
          </cell>
        </row>
        <row r="8658">
          <cell r="C8658"/>
          <cell r="D8658"/>
          <cell r="E8658"/>
          <cell r="F8658"/>
          <cell r="G8658"/>
          <cell r="H8658"/>
          <cell r="I8658"/>
          <cell r="J8658"/>
          <cell r="K8658"/>
          <cell r="L8658"/>
          <cell r="M8658"/>
          <cell r="N8658"/>
          <cell r="O8658"/>
          <cell r="P8658"/>
          <cell r="Q8658"/>
          <cell r="R8658"/>
          <cell r="S8658"/>
          <cell r="T8658"/>
          <cell r="U8658"/>
          <cell r="V8658"/>
          <cell r="W8658"/>
          <cell r="X8658"/>
          <cell r="Y8658" t="str">
            <v xml:space="preserve"> </v>
          </cell>
        </row>
        <row r="8659">
          <cell r="C8659"/>
          <cell r="D8659"/>
          <cell r="E8659"/>
          <cell r="F8659"/>
          <cell r="G8659"/>
          <cell r="H8659"/>
          <cell r="I8659"/>
          <cell r="J8659"/>
          <cell r="K8659"/>
          <cell r="L8659"/>
          <cell r="M8659"/>
          <cell r="N8659"/>
          <cell r="O8659"/>
          <cell r="P8659"/>
          <cell r="Q8659"/>
          <cell r="R8659"/>
          <cell r="S8659"/>
          <cell r="T8659"/>
          <cell r="U8659"/>
          <cell r="V8659"/>
          <cell r="W8659"/>
          <cell r="X8659"/>
          <cell r="Y8659" t="str">
            <v xml:space="preserve"> </v>
          </cell>
        </row>
        <row r="8660">
          <cell r="C8660"/>
          <cell r="D8660"/>
          <cell r="E8660"/>
          <cell r="F8660"/>
          <cell r="G8660"/>
          <cell r="H8660"/>
          <cell r="I8660"/>
          <cell r="J8660"/>
          <cell r="K8660"/>
          <cell r="L8660"/>
          <cell r="M8660"/>
          <cell r="N8660"/>
          <cell r="O8660"/>
          <cell r="P8660"/>
          <cell r="Q8660"/>
          <cell r="R8660"/>
          <cell r="S8660"/>
          <cell r="T8660"/>
          <cell r="U8660"/>
          <cell r="V8660"/>
          <cell r="W8660"/>
          <cell r="X8660"/>
          <cell r="Y8660" t="str">
            <v xml:space="preserve"> </v>
          </cell>
        </row>
        <row r="8661">
          <cell r="C8661"/>
          <cell r="D8661"/>
          <cell r="E8661"/>
          <cell r="F8661"/>
          <cell r="G8661"/>
          <cell r="H8661"/>
          <cell r="I8661"/>
          <cell r="J8661"/>
          <cell r="K8661"/>
          <cell r="L8661"/>
          <cell r="M8661"/>
          <cell r="N8661"/>
          <cell r="O8661"/>
          <cell r="P8661"/>
          <cell r="Q8661"/>
          <cell r="R8661"/>
          <cell r="S8661"/>
          <cell r="T8661"/>
          <cell r="U8661"/>
          <cell r="V8661"/>
          <cell r="W8661"/>
          <cell r="X8661"/>
          <cell r="Y8661" t="str">
            <v xml:space="preserve"> </v>
          </cell>
        </row>
        <row r="8662">
          <cell r="C8662"/>
          <cell r="D8662"/>
          <cell r="E8662"/>
          <cell r="F8662"/>
          <cell r="G8662"/>
          <cell r="H8662"/>
          <cell r="I8662"/>
          <cell r="J8662"/>
          <cell r="K8662"/>
          <cell r="L8662"/>
          <cell r="M8662"/>
          <cell r="N8662"/>
          <cell r="O8662"/>
          <cell r="P8662"/>
          <cell r="Q8662"/>
          <cell r="R8662"/>
          <cell r="S8662"/>
          <cell r="T8662"/>
          <cell r="U8662"/>
          <cell r="V8662"/>
          <cell r="W8662"/>
          <cell r="X8662"/>
          <cell r="Y8662" t="str">
            <v xml:space="preserve"> </v>
          </cell>
        </row>
        <row r="8663">
          <cell r="C8663"/>
          <cell r="D8663"/>
          <cell r="E8663"/>
          <cell r="F8663"/>
          <cell r="G8663"/>
          <cell r="H8663"/>
          <cell r="I8663"/>
          <cell r="J8663"/>
          <cell r="K8663"/>
          <cell r="L8663"/>
          <cell r="M8663"/>
          <cell r="N8663"/>
          <cell r="O8663"/>
          <cell r="P8663"/>
          <cell r="Q8663"/>
          <cell r="R8663"/>
          <cell r="S8663"/>
          <cell r="T8663"/>
          <cell r="U8663"/>
          <cell r="V8663"/>
          <cell r="W8663"/>
          <cell r="X8663"/>
          <cell r="Y8663" t="str">
            <v xml:space="preserve"> </v>
          </cell>
        </row>
        <row r="8664">
          <cell r="C8664"/>
          <cell r="D8664"/>
          <cell r="E8664"/>
          <cell r="F8664"/>
          <cell r="G8664"/>
          <cell r="H8664"/>
          <cell r="I8664"/>
          <cell r="J8664"/>
          <cell r="K8664"/>
          <cell r="L8664"/>
          <cell r="M8664"/>
          <cell r="N8664"/>
          <cell r="O8664"/>
          <cell r="P8664"/>
          <cell r="Q8664"/>
          <cell r="R8664"/>
          <cell r="S8664"/>
          <cell r="T8664"/>
          <cell r="U8664"/>
          <cell r="V8664"/>
          <cell r="W8664"/>
          <cell r="X8664"/>
          <cell r="Y8664" t="str">
            <v xml:space="preserve"> </v>
          </cell>
        </row>
        <row r="8665">
          <cell r="C8665"/>
          <cell r="D8665"/>
          <cell r="E8665"/>
          <cell r="F8665"/>
          <cell r="G8665"/>
          <cell r="H8665"/>
          <cell r="I8665"/>
          <cell r="J8665"/>
          <cell r="K8665"/>
          <cell r="L8665"/>
          <cell r="M8665"/>
          <cell r="N8665"/>
          <cell r="O8665"/>
          <cell r="P8665"/>
          <cell r="Q8665"/>
          <cell r="R8665"/>
          <cell r="S8665"/>
          <cell r="T8665"/>
          <cell r="U8665"/>
          <cell r="V8665"/>
          <cell r="W8665"/>
          <cell r="X8665"/>
          <cell r="Y8665" t="str">
            <v xml:space="preserve"> </v>
          </cell>
        </row>
        <row r="8666"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/>
          <cell r="Q8666"/>
          <cell r="R8666"/>
          <cell r="S8666"/>
          <cell r="T8666"/>
          <cell r="U8666"/>
          <cell r="V8666"/>
          <cell r="W8666"/>
          <cell r="X8666"/>
          <cell r="Y8666" t="str">
            <v xml:space="preserve"> </v>
          </cell>
        </row>
        <row r="8667"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/>
          <cell r="Q8667"/>
          <cell r="R8667"/>
          <cell r="S8667"/>
          <cell r="T8667"/>
          <cell r="U8667"/>
          <cell r="V8667"/>
          <cell r="W8667"/>
          <cell r="X8667"/>
          <cell r="Y8667" t="str">
            <v xml:space="preserve"> </v>
          </cell>
        </row>
        <row r="8668">
          <cell r="C8668"/>
          <cell r="D8668"/>
          <cell r="E8668"/>
          <cell r="F8668"/>
          <cell r="G8668"/>
          <cell r="H8668"/>
          <cell r="I8668"/>
          <cell r="J8668"/>
          <cell r="K8668"/>
          <cell r="L8668"/>
          <cell r="M8668"/>
          <cell r="N8668"/>
          <cell r="O8668"/>
          <cell r="P8668"/>
          <cell r="Q8668"/>
          <cell r="R8668"/>
          <cell r="S8668"/>
          <cell r="T8668"/>
          <cell r="U8668"/>
          <cell r="V8668"/>
          <cell r="W8668"/>
          <cell r="X8668"/>
          <cell r="Y8668" t="str">
            <v xml:space="preserve"> </v>
          </cell>
        </row>
        <row r="8669">
          <cell r="C8669"/>
          <cell r="D8669"/>
          <cell r="E8669"/>
          <cell r="F8669"/>
          <cell r="G8669"/>
          <cell r="H8669"/>
          <cell r="I8669"/>
          <cell r="J8669"/>
          <cell r="K8669"/>
          <cell r="L8669"/>
          <cell r="M8669"/>
          <cell r="N8669"/>
          <cell r="O8669"/>
          <cell r="P8669"/>
          <cell r="Q8669"/>
          <cell r="R8669"/>
          <cell r="S8669"/>
          <cell r="T8669"/>
          <cell r="U8669"/>
          <cell r="V8669"/>
          <cell r="W8669"/>
          <cell r="X8669"/>
          <cell r="Y8669" t="str">
            <v xml:space="preserve"> </v>
          </cell>
        </row>
        <row r="8670">
          <cell r="C8670"/>
          <cell r="D8670"/>
          <cell r="E8670"/>
          <cell r="F8670"/>
          <cell r="G8670"/>
          <cell r="H8670"/>
          <cell r="I8670"/>
          <cell r="J8670"/>
          <cell r="K8670"/>
          <cell r="L8670"/>
          <cell r="M8670"/>
          <cell r="N8670"/>
          <cell r="O8670"/>
          <cell r="P8670"/>
          <cell r="Q8670"/>
          <cell r="R8670"/>
          <cell r="S8670"/>
          <cell r="T8670"/>
          <cell r="U8670"/>
          <cell r="V8670"/>
          <cell r="W8670"/>
          <cell r="X8670"/>
          <cell r="Y8670" t="str">
            <v xml:space="preserve"> </v>
          </cell>
        </row>
        <row r="8671">
          <cell r="C8671"/>
          <cell r="D8671"/>
          <cell r="E8671"/>
          <cell r="F8671"/>
          <cell r="G8671"/>
          <cell r="H8671"/>
          <cell r="I8671"/>
          <cell r="J8671"/>
          <cell r="K8671"/>
          <cell r="L8671"/>
          <cell r="M8671"/>
          <cell r="N8671"/>
          <cell r="O8671"/>
          <cell r="P8671"/>
          <cell r="Q8671"/>
          <cell r="R8671"/>
          <cell r="S8671"/>
          <cell r="T8671"/>
          <cell r="U8671"/>
          <cell r="V8671"/>
          <cell r="W8671"/>
          <cell r="X8671"/>
          <cell r="Y8671" t="str">
            <v xml:space="preserve"> </v>
          </cell>
        </row>
        <row r="8672"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/>
          <cell r="Q8672"/>
          <cell r="R8672"/>
          <cell r="S8672"/>
          <cell r="T8672"/>
          <cell r="U8672"/>
          <cell r="V8672"/>
          <cell r="W8672"/>
          <cell r="X8672"/>
          <cell r="Y8672" t="str">
            <v xml:space="preserve"> </v>
          </cell>
        </row>
        <row r="8673">
          <cell r="C8673"/>
          <cell r="D8673"/>
          <cell r="E8673"/>
          <cell r="F8673"/>
          <cell r="G8673"/>
          <cell r="H8673"/>
          <cell r="I8673"/>
          <cell r="J8673"/>
          <cell r="K8673"/>
          <cell r="L8673"/>
          <cell r="M8673"/>
          <cell r="N8673"/>
          <cell r="O8673"/>
          <cell r="P8673"/>
          <cell r="Q8673"/>
          <cell r="R8673"/>
          <cell r="S8673"/>
          <cell r="T8673"/>
          <cell r="U8673"/>
          <cell r="V8673"/>
          <cell r="W8673"/>
          <cell r="X8673"/>
          <cell r="Y8673" t="str">
            <v xml:space="preserve"> </v>
          </cell>
        </row>
        <row r="8674">
          <cell r="C8674"/>
          <cell r="D8674"/>
          <cell r="E8674"/>
          <cell r="F8674"/>
          <cell r="G8674"/>
          <cell r="H8674"/>
          <cell r="I8674"/>
          <cell r="J8674"/>
          <cell r="K8674"/>
          <cell r="L8674"/>
          <cell r="M8674"/>
          <cell r="N8674"/>
          <cell r="O8674"/>
          <cell r="P8674"/>
          <cell r="Q8674"/>
          <cell r="R8674"/>
          <cell r="S8674"/>
          <cell r="T8674"/>
          <cell r="U8674"/>
          <cell r="V8674"/>
          <cell r="W8674"/>
          <cell r="X8674"/>
          <cell r="Y8674" t="str">
            <v xml:space="preserve"> </v>
          </cell>
        </row>
        <row r="8675">
          <cell r="C8675"/>
          <cell r="D8675"/>
          <cell r="E8675"/>
          <cell r="F8675"/>
          <cell r="G8675"/>
          <cell r="H8675"/>
          <cell r="I8675"/>
          <cell r="J8675"/>
          <cell r="K8675"/>
          <cell r="L8675"/>
          <cell r="M8675"/>
          <cell r="N8675"/>
          <cell r="O8675"/>
          <cell r="P8675"/>
          <cell r="Q8675"/>
          <cell r="R8675"/>
          <cell r="S8675"/>
          <cell r="T8675"/>
          <cell r="U8675"/>
          <cell r="V8675"/>
          <cell r="W8675"/>
          <cell r="X8675"/>
          <cell r="Y8675" t="str">
            <v xml:space="preserve"> </v>
          </cell>
        </row>
        <row r="8676">
          <cell r="C8676"/>
          <cell r="D8676"/>
          <cell r="E8676"/>
          <cell r="F8676"/>
          <cell r="G8676"/>
          <cell r="H8676"/>
          <cell r="I8676"/>
          <cell r="J8676"/>
          <cell r="K8676"/>
          <cell r="L8676"/>
          <cell r="M8676"/>
          <cell r="N8676"/>
          <cell r="O8676"/>
          <cell r="P8676"/>
          <cell r="Q8676"/>
          <cell r="R8676"/>
          <cell r="S8676"/>
          <cell r="T8676"/>
          <cell r="U8676"/>
          <cell r="V8676"/>
          <cell r="W8676"/>
          <cell r="X8676"/>
          <cell r="Y8676" t="str">
            <v xml:space="preserve"> </v>
          </cell>
        </row>
        <row r="8677">
          <cell r="C8677"/>
          <cell r="D8677"/>
          <cell r="E8677"/>
          <cell r="F8677"/>
          <cell r="G8677"/>
          <cell r="H8677"/>
          <cell r="I8677"/>
          <cell r="J8677"/>
          <cell r="K8677"/>
          <cell r="L8677"/>
          <cell r="M8677"/>
          <cell r="N8677"/>
          <cell r="O8677"/>
          <cell r="P8677"/>
          <cell r="Q8677"/>
          <cell r="R8677"/>
          <cell r="S8677"/>
          <cell r="T8677"/>
          <cell r="U8677"/>
          <cell r="V8677"/>
          <cell r="W8677"/>
          <cell r="X8677"/>
          <cell r="Y8677" t="str">
            <v xml:space="preserve"> </v>
          </cell>
        </row>
        <row r="8678">
          <cell r="C8678"/>
          <cell r="D8678"/>
          <cell r="E8678"/>
          <cell r="F8678"/>
          <cell r="G8678"/>
          <cell r="H8678"/>
          <cell r="I8678"/>
          <cell r="J8678"/>
          <cell r="K8678"/>
          <cell r="L8678"/>
          <cell r="M8678"/>
          <cell r="N8678"/>
          <cell r="O8678"/>
          <cell r="P8678"/>
          <cell r="Q8678"/>
          <cell r="R8678"/>
          <cell r="S8678"/>
          <cell r="T8678"/>
          <cell r="U8678"/>
          <cell r="V8678"/>
          <cell r="W8678"/>
          <cell r="X8678"/>
          <cell r="Y8678" t="str">
            <v xml:space="preserve"> </v>
          </cell>
        </row>
        <row r="8679">
          <cell r="C8679"/>
          <cell r="D8679"/>
          <cell r="E8679"/>
          <cell r="F8679"/>
          <cell r="G8679"/>
          <cell r="H8679"/>
          <cell r="I8679"/>
          <cell r="J8679"/>
          <cell r="K8679"/>
          <cell r="L8679"/>
          <cell r="M8679"/>
          <cell r="N8679"/>
          <cell r="O8679"/>
          <cell r="P8679"/>
          <cell r="Q8679"/>
          <cell r="R8679"/>
          <cell r="S8679"/>
          <cell r="T8679"/>
          <cell r="U8679"/>
          <cell r="V8679"/>
          <cell r="W8679"/>
          <cell r="X8679"/>
          <cell r="Y8679" t="str">
            <v xml:space="preserve"> </v>
          </cell>
        </row>
        <row r="8680">
          <cell r="C8680"/>
          <cell r="D8680"/>
          <cell r="E8680"/>
          <cell r="F8680"/>
          <cell r="G8680"/>
          <cell r="H8680"/>
          <cell r="I8680"/>
          <cell r="J8680"/>
          <cell r="K8680"/>
          <cell r="L8680"/>
          <cell r="M8680"/>
          <cell r="N8680"/>
          <cell r="O8680"/>
          <cell r="P8680"/>
          <cell r="Q8680"/>
          <cell r="R8680"/>
          <cell r="S8680"/>
          <cell r="T8680"/>
          <cell r="U8680"/>
          <cell r="V8680"/>
          <cell r="W8680"/>
          <cell r="X8680"/>
          <cell r="Y8680" t="str">
            <v xml:space="preserve"> </v>
          </cell>
        </row>
        <row r="8681">
          <cell r="C8681"/>
          <cell r="D8681"/>
          <cell r="E8681"/>
          <cell r="F8681"/>
          <cell r="G8681"/>
          <cell r="H8681"/>
          <cell r="I8681"/>
          <cell r="J8681"/>
          <cell r="K8681"/>
          <cell r="L8681"/>
          <cell r="M8681"/>
          <cell r="N8681"/>
          <cell r="O8681"/>
          <cell r="P8681"/>
          <cell r="Q8681"/>
          <cell r="R8681"/>
          <cell r="S8681"/>
          <cell r="T8681"/>
          <cell r="U8681"/>
          <cell r="V8681"/>
          <cell r="W8681"/>
          <cell r="X8681"/>
          <cell r="Y8681" t="str">
            <v xml:space="preserve"> </v>
          </cell>
        </row>
        <row r="8682">
          <cell r="C8682"/>
          <cell r="D8682"/>
          <cell r="E8682"/>
          <cell r="F8682"/>
          <cell r="G8682"/>
          <cell r="H8682"/>
          <cell r="I8682"/>
          <cell r="J8682"/>
          <cell r="K8682"/>
          <cell r="L8682"/>
          <cell r="M8682"/>
          <cell r="N8682"/>
          <cell r="O8682"/>
          <cell r="P8682"/>
          <cell r="Q8682"/>
          <cell r="R8682"/>
          <cell r="S8682"/>
          <cell r="T8682"/>
          <cell r="U8682"/>
          <cell r="V8682"/>
          <cell r="W8682"/>
          <cell r="X8682"/>
          <cell r="Y8682" t="str">
            <v xml:space="preserve"> </v>
          </cell>
        </row>
        <row r="8683">
          <cell r="C8683"/>
          <cell r="D8683"/>
          <cell r="E8683"/>
          <cell r="F8683"/>
          <cell r="G8683"/>
          <cell r="H8683"/>
          <cell r="I8683"/>
          <cell r="J8683"/>
          <cell r="K8683"/>
          <cell r="L8683"/>
          <cell r="M8683"/>
          <cell r="N8683"/>
          <cell r="O8683"/>
          <cell r="P8683"/>
          <cell r="Q8683"/>
          <cell r="R8683"/>
          <cell r="S8683"/>
          <cell r="T8683"/>
          <cell r="U8683"/>
          <cell r="V8683"/>
          <cell r="W8683"/>
          <cell r="X8683"/>
          <cell r="Y8683" t="str">
            <v xml:space="preserve"> </v>
          </cell>
        </row>
        <row r="8684">
          <cell r="C8684"/>
          <cell r="D8684"/>
          <cell r="E8684"/>
          <cell r="F8684"/>
          <cell r="G8684"/>
          <cell r="H8684"/>
          <cell r="I8684"/>
          <cell r="J8684"/>
          <cell r="K8684"/>
          <cell r="L8684"/>
          <cell r="M8684"/>
          <cell r="N8684"/>
          <cell r="O8684"/>
          <cell r="P8684"/>
          <cell r="Q8684"/>
          <cell r="R8684"/>
          <cell r="S8684"/>
          <cell r="T8684"/>
          <cell r="U8684"/>
          <cell r="V8684"/>
          <cell r="W8684"/>
          <cell r="X8684"/>
          <cell r="Y8684" t="str">
            <v xml:space="preserve"> </v>
          </cell>
        </row>
        <row r="8685">
          <cell r="C8685"/>
          <cell r="D8685"/>
          <cell r="E8685"/>
          <cell r="F8685"/>
          <cell r="G8685"/>
          <cell r="H8685"/>
          <cell r="I8685"/>
          <cell r="J8685"/>
          <cell r="K8685"/>
          <cell r="L8685"/>
          <cell r="M8685"/>
          <cell r="N8685"/>
          <cell r="O8685"/>
          <cell r="P8685"/>
          <cell r="Q8685"/>
          <cell r="R8685"/>
          <cell r="S8685"/>
          <cell r="T8685"/>
          <cell r="U8685"/>
          <cell r="V8685"/>
          <cell r="W8685"/>
          <cell r="X8685"/>
          <cell r="Y8685" t="str">
            <v xml:space="preserve"> </v>
          </cell>
        </row>
        <row r="8686">
          <cell r="C8686"/>
          <cell r="D8686"/>
          <cell r="E8686"/>
          <cell r="F8686"/>
          <cell r="G8686"/>
          <cell r="H8686"/>
          <cell r="I8686"/>
          <cell r="J8686"/>
          <cell r="K8686"/>
          <cell r="L8686"/>
          <cell r="M8686"/>
          <cell r="N8686"/>
          <cell r="O8686"/>
          <cell r="P8686"/>
          <cell r="Q8686"/>
          <cell r="R8686"/>
          <cell r="S8686"/>
          <cell r="T8686"/>
          <cell r="U8686"/>
          <cell r="V8686"/>
          <cell r="W8686"/>
          <cell r="X8686"/>
          <cell r="Y8686" t="str">
            <v xml:space="preserve"> </v>
          </cell>
        </row>
        <row r="8687">
          <cell r="C8687"/>
          <cell r="D8687"/>
          <cell r="E8687"/>
          <cell r="F8687"/>
          <cell r="G8687"/>
          <cell r="H8687"/>
          <cell r="I8687"/>
          <cell r="J8687"/>
          <cell r="K8687"/>
          <cell r="L8687"/>
          <cell r="M8687"/>
          <cell r="N8687"/>
          <cell r="O8687"/>
          <cell r="P8687"/>
          <cell r="Q8687"/>
          <cell r="R8687"/>
          <cell r="S8687"/>
          <cell r="T8687"/>
          <cell r="U8687"/>
          <cell r="V8687"/>
          <cell r="W8687"/>
          <cell r="X8687"/>
          <cell r="Y8687" t="str">
            <v xml:space="preserve"> </v>
          </cell>
        </row>
        <row r="8688">
          <cell r="C8688"/>
          <cell r="D8688"/>
          <cell r="E8688"/>
          <cell r="F8688"/>
          <cell r="G8688"/>
          <cell r="H8688"/>
          <cell r="I8688"/>
          <cell r="J8688"/>
          <cell r="K8688"/>
          <cell r="L8688"/>
          <cell r="M8688"/>
          <cell r="N8688"/>
          <cell r="O8688"/>
          <cell r="P8688"/>
          <cell r="Q8688"/>
          <cell r="R8688"/>
          <cell r="S8688"/>
          <cell r="T8688"/>
          <cell r="U8688"/>
          <cell r="V8688"/>
          <cell r="W8688"/>
          <cell r="X8688"/>
          <cell r="Y8688" t="str">
            <v xml:space="preserve"> </v>
          </cell>
        </row>
        <row r="8689">
          <cell r="C8689"/>
          <cell r="D8689"/>
          <cell r="E8689"/>
          <cell r="F8689"/>
          <cell r="G8689"/>
          <cell r="H8689"/>
          <cell r="I8689"/>
          <cell r="J8689"/>
          <cell r="K8689"/>
          <cell r="L8689"/>
          <cell r="M8689"/>
          <cell r="N8689"/>
          <cell r="O8689"/>
          <cell r="P8689"/>
          <cell r="Q8689"/>
          <cell r="R8689"/>
          <cell r="S8689"/>
          <cell r="T8689"/>
          <cell r="U8689"/>
          <cell r="V8689"/>
          <cell r="W8689"/>
          <cell r="X8689"/>
          <cell r="Y8689" t="str">
            <v xml:space="preserve"> </v>
          </cell>
        </row>
        <row r="8690">
          <cell r="C8690"/>
          <cell r="D8690"/>
          <cell r="E8690"/>
          <cell r="F8690"/>
          <cell r="G8690"/>
          <cell r="H8690"/>
          <cell r="I8690"/>
          <cell r="J8690"/>
          <cell r="K8690"/>
          <cell r="L8690"/>
          <cell r="M8690"/>
          <cell r="N8690"/>
          <cell r="O8690"/>
          <cell r="P8690"/>
          <cell r="Q8690"/>
          <cell r="R8690"/>
          <cell r="S8690"/>
          <cell r="T8690"/>
          <cell r="U8690"/>
          <cell r="V8690"/>
          <cell r="W8690"/>
          <cell r="X8690"/>
          <cell r="Y8690" t="str">
            <v xml:space="preserve"> </v>
          </cell>
        </row>
        <row r="8691">
          <cell r="C8691"/>
          <cell r="D8691"/>
          <cell r="E8691"/>
          <cell r="F8691"/>
          <cell r="G8691"/>
          <cell r="H8691"/>
          <cell r="I8691"/>
          <cell r="J8691"/>
          <cell r="K8691"/>
          <cell r="L8691"/>
          <cell r="M8691"/>
          <cell r="N8691"/>
          <cell r="O8691"/>
          <cell r="P8691"/>
          <cell r="Q8691"/>
          <cell r="R8691"/>
          <cell r="S8691"/>
          <cell r="T8691"/>
          <cell r="U8691"/>
          <cell r="V8691"/>
          <cell r="W8691"/>
          <cell r="X8691"/>
          <cell r="Y8691" t="str">
            <v xml:space="preserve"> </v>
          </cell>
        </row>
        <row r="8692">
          <cell r="C8692"/>
          <cell r="D8692"/>
          <cell r="E8692"/>
          <cell r="F8692"/>
          <cell r="G8692"/>
          <cell r="H8692"/>
          <cell r="I8692"/>
          <cell r="J8692"/>
          <cell r="K8692"/>
          <cell r="L8692"/>
          <cell r="M8692"/>
          <cell r="N8692"/>
          <cell r="O8692"/>
          <cell r="P8692"/>
          <cell r="Q8692"/>
          <cell r="R8692"/>
          <cell r="S8692"/>
          <cell r="T8692"/>
          <cell r="U8692"/>
          <cell r="V8692"/>
          <cell r="W8692"/>
          <cell r="X8692"/>
          <cell r="Y8692" t="str">
            <v xml:space="preserve"> </v>
          </cell>
        </row>
        <row r="8693">
          <cell r="C8693"/>
          <cell r="D8693"/>
          <cell r="E8693"/>
          <cell r="F8693"/>
          <cell r="G8693"/>
          <cell r="H8693"/>
          <cell r="I8693"/>
          <cell r="J8693"/>
          <cell r="K8693"/>
          <cell r="L8693"/>
          <cell r="M8693"/>
          <cell r="N8693"/>
          <cell r="O8693"/>
          <cell r="P8693"/>
          <cell r="Q8693"/>
          <cell r="R8693"/>
          <cell r="S8693"/>
          <cell r="T8693"/>
          <cell r="U8693"/>
          <cell r="V8693"/>
          <cell r="W8693"/>
          <cell r="X8693"/>
          <cell r="Y8693" t="str">
            <v xml:space="preserve"> </v>
          </cell>
        </row>
        <row r="8694">
          <cell r="C8694"/>
          <cell r="D8694"/>
          <cell r="E8694"/>
          <cell r="F8694"/>
          <cell r="G8694"/>
          <cell r="H8694"/>
          <cell r="I8694"/>
          <cell r="J8694"/>
          <cell r="K8694"/>
          <cell r="L8694"/>
          <cell r="M8694"/>
          <cell r="N8694"/>
          <cell r="O8694"/>
          <cell r="P8694"/>
          <cell r="Q8694"/>
          <cell r="R8694"/>
          <cell r="S8694"/>
          <cell r="T8694"/>
          <cell r="U8694"/>
          <cell r="V8694"/>
          <cell r="W8694"/>
          <cell r="X8694"/>
          <cell r="Y8694" t="str">
            <v xml:space="preserve"> </v>
          </cell>
        </row>
        <row r="8695">
          <cell r="C8695"/>
          <cell r="D8695"/>
          <cell r="E8695"/>
          <cell r="F8695"/>
          <cell r="G8695"/>
          <cell r="H8695"/>
          <cell r="I8695"/>
          <cell r="J8695"/>
          <cell r="K8695"/>
          <cell r="L8695"/>
          <cell r="M8695"/>
          <cell r="N8695"/>
          <cell r="O8695"/>
          <cell r="P8695"/>
          <cell r="Q8695"/>
          <cell r="R8695"/>
          <cell r="S8695"/>
          <cell r="T8695"/>
          <cell r="U8695"/>
          <cell r="V8695"/>
          <cell r="W8695"/>
          <cell r="X8695"/>
          <cell r="Y8695" t="str">
            <v xml:space="preserve"> </v>
          </cell>
        </row>
        <row r="8696">
          <cell r="C8696"/>
          <cell r="D8696"/>
          <cell r="E8696"/>
          <cell r="F8696"/>
          <cell r="G8696"/>
          <cell r="H8696"/>
          <cell r="I8696"/>
          <cell r="J8696"/>
          <cell r="K8696"/>
          <cell r="L8696"/>
          <cell r="M8696"/>
          <cell r="N8696"/>
          <cell r="O8696"/>
          <cell r="P8696"/>
          <cell r="Q8696"/>
          <cell r="R8696"/>
          <cell r="S8696"/>
          <cell r="T8696"/>
          <cell r="U8696"/>
          <cell r="V8696"/>
          <cell r="W8696"/>
          <cell r="X8696"/>
          <cell r="Y8696" t="str">
            <v xml:space="preserve"> </v>
          </cell>
        </row>
        <row r="8697">
          <cell r="C8697"/>
          <cell r="D8697"/>
          <cell r="E8697"/>
          <cell r="F8697"/>
          <cell r="G8697"/>
          <cell r="H8697"/>
          <cell r="I8697"/>
          <cell r="J8697"/>
          <cell r="K8697"/>
          <cell r="L8697"/>
          <cell r="M8697"/>
          <cell r="N8697"/>
          <cell r="O8697"/>
          <cell r="P8697"/>
          <cell r="Q8697"/>
          <cell r="R8697"/>
          <cell r="S8697"/>
          <cell r="T8697"/>
          <cell r="U8697"/>
          <cell r="V8697"/>
          <cell r="W8697"/>
          <cell r="X8697"/>
          <cell r="Y8697" t="str">
            <v xml:space="preserve"> </v>
          </cell>
        </row>
        <row r="8698">
          <cell r="C8698"/>
          <cell r="D8698"/>
          <cell r="E8698"/>
          <cell r="F8698"/>
          <cell r="G8698"/>
          <cell r="H8698"/>
          <cell r="I8698"/>
          <cell r="J8698"/>
          <cell r="K8698"/>
          <cell r="L8698"/>
          <cell r="M8698"/>
          <cell r="N8698"/>
          <cell r="O8698"/>
          <cell r="P8698"/>
          <cell r="Q8698"/>
          <cell r="R8698"/>
          <cell r="S8698"/>
          <cell r="T8698"/>
          <cell r="U8698"/>
          <cell r="V8698"/>
          <cell r="W8698"/>
          <cell r="X8698"/>
          <cell r="Y8698" t="str">
            <v xml:space="preserve"> </v>
          </cell>
        </row>
        <row r="8699">
          <cell r="C8699"/>
          <cell r="D8699"/>
          <cell r="E8699"/>
          <cell r="F8699"/>
          <cell r="G8699"/>
          <cell r="H8699"/>
          <cell r="I8699"/>
          <cell r="J8699"/>
          <cell r="K8699"/>
          <cell r="L8699"/>
          <cell r="M8699"/>
          <cell r="N8699"/>
          <cell r="O8699"/>
          <cell r="P8699"/>
          <cell r="Q8699"/>
          <cell r="R8699"/>
          <cell r="S8699"/>
          <cell r="T8699"/>
          <cell r="U8699"/>
          <cell r="V8699"/>
          <cell r="W8699"/>
          <cell r="X8699"/>
          <cell r="Y8699" t="str">
            <v xml:space="preserve"> </v>
          </cell>
        </row>
        <row r="8700">
          <cell r="C8700"/>
          <cell r="D8700"/>
          <cell r="E8700"/>
          <cell r="F8700"/>
          <cell r="G8700"/>
          <cell r="H8700"/>
          <cell r="I8700"/>
          <cell r="J8700"/>
          <cell r="K8700"/>
          <cell r="L8700"/>
          <cell r="M8700"/>
          <cell r="N8700"/>
          <cell r="O8700"/>
          <cell r="P8700"/>
          <cell r="Q8700"/>
          <cell r="R8700"/>
          <cell r="S8700"/>
          <cell r="T8700"/>
          <cell r="U8700"/>
          <cell r="V8700"/>
          <cell r="W8700"/>
          <cell r="X8700"/>
          <cell r="Y8700" t="str">
            <v xml:space="preserve"> </v>
          </cell>
        </row>
        <row r="8701">
          <cell r="C8701"/>
          <cell r="D8701"/>
          <cell r="E8701"/>
          <cell r="F8701"/>
          <cell r="G8701"/>
          <cell r="H8701"/>
          <cell r="I8701"/>
          <cell r="J8701"/>
          <cell r="K8701"/>
          <cell r="L8701"/>
          <cell r="M8701"/>
          <cell r="N8701"/>
          <cell r="O8701"/>
          <cell r="P8701"/>
          <cell r="Q8701"/>
          <cell r="R8701"/>
          <cell r="S8701"/>
          <cell r="T8701"/>
          <cell r="U8701"/>
          <cell r="V8701"/>
          <cell r="W8701"/>
          <cell r="X8701"/>
          <cell r="Y8701" t="str">
            <v xml:space="preserve"> </v>
          </cell>
        </row>
        <row r="8702">
          <cell r="C8702"/>
          <cell r="D8702"/>
          <cell r="E8702"/>
          <cell r="F8702"/>
          <cell r="G8702"/>
          <cell r="H8702"/>
          <cell r="I8702"/>
          <cell r="J8702"/>
          <cell r="K8702"/>
          <cell r="L8702"/>
          <cell r="M8702"/>
          <cell r="N8702"/>
          <cell r="O8702"/>
          <cell r="P8702"/>
          <cell r="Q8702"/>
          <cell r="R8702"/>
          <cell r="S8702"/>
          <cell r="T8702"/>
          <cell r="U8702"/>
          <cell r="V8702"/>
          <cell r="W8702"/>
          <cell r="X8702"/>
          <cell r="Y8702" t="str">
            <v xml:space="preserve"> </v>
          </cell>
        </row>
        <row r="8703"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/>
          <cell r="Q8703"/>
          <cell r="R8703"/>
          <cell r="S8703"/>
          <cell r="T8703"/>
          <cell r="U8703"/>
          <cell r="V8703"/>
          <cell r="W8703"/>
          <cell r="X8703"/>
          <cell r="Y8703" t="str">
            <v xml:space="preserve"> </v>
          </cell>
        </row>
        <row r="8704">
          <cell r="C8704"/>
          <cell r="D8704"/>
          <cell r="E8704"/>
          <cell r="F8704"/>
          <cell r="G8704"/>
          <cell r="H8704"/>
          <cell r="I8704"/>
          <cell r="J8704"/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  <cell r="U8704"/>
          <cell r="V8704"/>
          <cell r="W8704"/>
          <cell r="X8704"/>
          <cell r="Y8704" t="str">
            <v xml:space="preserve"> </v>
          </cell>
        </row>
        <row r="8705">
          <cell r="C8705"/>
          <cell r="D8705"/>
          <cell r="E8705"/>
          <cell r="F8705"/>
          <cell r="G8705"/>
          <cell r="H8705"/>
          <cell r="I8705"/>
          <cell r="J8705"/>
          <cell r="K8705"/>
          <cell r="L8705"/>
          <cell r="M8705"/>
          <cell r="N8705"/>
          <cell r="O8705"/>
          <cell r="P8705"/>
          <cell r="Q8705"/>
          <cell r="R8705"/>
          <cell r="S8705"/>
          <cell r="T8705"/>
          <cell r="U8705"/>
          <cell r="V8705"/>
          <cell r="W8705"/>
          <cell r="X8705"/>
          <cell r="Y8705" t="str">
            <v xml:space="preserve"> </v>
          </cell>
        </row>
        <row r="8706">
          <cell r="C8706"/>
          <cell r="D8706"/>
          <cell r="E8706"/>
          <cell r="F8706"/>
          <cell r="G8706"/>
          <cell r="H8706"/>
          <cell r="I8706"/>
          <cell r="J8706"/>
          <cell r="K8706"/>
          <cell r="L8706"/>
          <cell r="M8706"/>
          <cell r="N8706"/>
          <cell r="O8706"/>
          <cell r="P8706"/>
          <cell r="Q8706"/>
          <cell r="R8706"/>
          <cell r="S8706"/>
          <cell r="T8706"/>
          <cell r="U8706"/>
          <cell r="V8706"/>
          <cell r="W8706"/>
          <cell r="X8706"/>
          <cell r="Y8706" t="str">
            <v xml:space="preserve"> </v>
          </cell>
        </row>
        <row r="8707">
          <cell r="C8707"/>
          <cell r="D8707"/>
          <cell r="E8707"/>
          <cell r="F8707"/>
          <cell r="G8707"/>
          <cell r="H8707"/>
          <cell r="I8707"/>
          <cell r="J8707"/>
          <cell r="K8707"/>
          <cell r="L8707"/>
          <cell r="M8707"/>
          <cell r="N8707"/>
          <cell r="O8707"/>
          <cell r="P8707"/>
          <cell r="Q8707"/>
          <cell r="R8707"/>
          <cell r="S8707"/>
          <cell r="T8707"/>
          <cell r="U8707"/>
          <cell r="V8707"/>
          <cell r="W8707"/>
          <cell r="X8707"/>
          <cell r="Y8707" t="str">
            <v xml:space="preserve"> </v>
          </cell>
        </row>
        <row r="8708">
          <cell r="C8708"/>
          <cell r="D8708"/>
          <cell r="E8708"/>
          <cell r="F8708"/>
          <cell r="G8708"/>
          <cell r="H8708"/>
          <cell r="I8708"/>
          <cell r="J8708"/>
          <cell r="K8708"/>
          <cell r="L8708"/>
          <cell r="M8708"/>
          <cell r="N8708"/>
          <cell r="O8708"/>
          <cell r="P8708"/>
          <cell r="Q8708"/>
          <cell r="R8708"/>
          <cell r="S8708"/>
          <cell r="T8708"/>
          <cell r="U8708"/>
          <cell r="V8708"/>
          <cell r="W8708"/>
          <cell r="X8708"/>
          <cell r="Y8708" t="str">
            <v xml:space="preserve"> </v>
          </cell>
        </row>
        <row r="8709"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/>
          <cell r="Q8709"/>
          <cell r="R8709"/>
          <cell r="S8709"/>
          <cell r="T8709"/>
          <cell r="U8709"/>
          <cell r="V8709"/>
          <cell r="W8709"/>
          <cell r="X8709"/>
          <cell r="Y8709" t="str">
            <v xml:space="preserve"> </v>
          </cell>
        </row>
        <row r="8710">
          <cell r="C8710"/>
          <cell r="D8710"/>
          <cell r="E8710"/>
          <cell r="F8710"/>
          <cell r="G8710"/>
          <cell r="H8710"/>
          <cell r="I8710"/>
          <cell r="J8710"/>
          <cell r="K8710"/>
          <cell r="L8710"/>
          <cell r="M8710"/>
          <cell r="N8710"/>
          <cell r="O8710"/>
          <cell r="P8710"/>
          <cell r="Q8710"/>
          <cell r="R8710"/>
          <cell r="S8710"/>
          <cell r="T8710"/>
          <cell r="U8710"/>
          <cell r="V8710"/>
          <cell r="W8710"/>
          <cell r="X8710"/>
          <cell r="Y8710" t="str">
            <v xml:space="preserve"> </v>
          </cell>
        </row>
        <row r="8711">
          <cell r="C8711"/>
          <cell r="D8711"/>
          <cell r="E8711"/>
          <cell r="F8711"/>
          <cell r="G8711"/>
          <cell r="H8711"/>
          <cell r="I8711"/>
          <cell r="J8711"/>
          <cell r="K8711"/>
          <cell r="L8711"/>
          <cell r="M8711"/>
          <cell r="N8711"/>
          <cell r="O8711"/>
          <cell r="P8711"/>
          <cell r="Q8711"/>
          <cell r="R8711"/>
          <cell r="S8711"/>
          <cell r="T8711"/>
          <cell r="U8711"/>
          <cell r="V8711"/>
          <cell r="W8711"/>
          <cell r="X8711"/>
          <cell r="Y8711" t="str">
            <v xml:space="preserve"> </v>
          </cell>
        </row>
        <row r="8712">
          <cell r="C8712"/>
          <cell r="D8712"/>
          <cell r="E8712"/>
          <cell r="F8712"/>
          <cell r="G8712"/>
          <cell r="H8712"/>
          <cell r="I8712"/>
          <cell r="J8712"/>
          <cell r="K8712"/>
          <cell r="L8712"/>
          <cell r="M8712"/>
          <cell r="N8712"/>
          <cell r="O8712"/>
          <cell r="P8712"/>
          <cell r="Q8712"/>
          <cell r="R8712"/>
          <cell r="S8712"/>
          <cell r="T8712"/>
          <cell r="U8712"/>
          <cell r="V8712"/>
          <cell r="W8712"/>
          <cell r="X8712"/>
          <cell r="Y8712" t="str">
            <v xml:space="preserve"> </v>
          </cell>
        </row>
        <row r="8713">
          <cell r="C8713"/>
          <cell r="D8713"/>
          <cell r="E8713"/>
          <cell r="F8713"/>
          <cell r="G8713"/>
          <cell r="H8713"/>
          <cell r="I8713"/>
          <cell r="J8713"/>
          <cell r="K8713"/>
          <cell r="L8713"/>
          <cell r="M8713"/>
          <cell r="N8713"/>
          <cell r="O8713"/>
          <cell r="P8713"/>
          <cell r="Q8713"/>
          <cell r="R8713"/>
          <cell r="S8713"/>
          <cell r="T8713"/>
          <cell r="U8713"/>
          <cell r="V8713"/>
          <cell r="W8713"/>
          <cell r="X8713"/>
          <cell r="Y8713" t="str">
            <v xml:space="preserve"> </v>
          </cell>
        </row>
        <row r="8714"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/>
          <cell r="Q8714"/>
          <cell r="R8714"/>
          <cell r="S8714"/>
          <cell r="T8714"/>
          <cell r="U8714"/>
          <cell r="V8714"/>
          <cell r="W8714"/>
          <cell r="X8714"/>
          <cell r="Y8714" t="str">
            <v xml:space="preserve"> </v>
          </cell>
        </row>
        <row r="8715"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/>
          <cell r="Q8715"/>
          <cell r="R8715"/>
          <cell r="S8715"/>
          <cell r="T8715"/>
          <cell r="U8715"/>
          <cell r="V8715"/>
          <cell r="W8715"/>
          <cell r="X8715"/>
          <cell r="Y8715" t="str">
            <v xml:space="preserve"> </v>
          </cell>
        </row>
        <row r="8716"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/>
          <cell r="Q8716"/>
          <cell r="R8716"/>
          <cell r="S8716"/>
          <cell r="T8716"/>
          <cell r="U8716"/>
          <cell r="V8716"/>
          <cell r="W8716"/>
          <cell r="X8716"/>
          <cell r="Y8716" t="str">
            <v xml:space="preserve"> </v>
          </cell>
        </row>
        <row r="8717">
          <cell r="C8717"/>
          <cell r="D8717"/>
          <cell r="E8717"/>
          <cell r="F8717"/>
          <cell r="G8717"/>
          <cell r="H8717"/>
          <cell r="I8717"/>
          <cell r="J8717"/>
          <cell r="K8717"/>
          <cell r="L8717"/>
          <cell r="M8717"/>
          <cell r="N8717"/>
          <cell r="O8717"/>
          <cell r="P8717"/>
          <cell r="Q8717"/>
          <cell r="R8717"/>
          <cell r="S8717"/>
          <cell r="T8717"/>
          <cell r="U8717"/>
          <cell r="V8717"/>
          <cell r="W8717"/>
          <cell r="X8717"/>
          <cell r="Y8717" t="str">
            <v xml:space="preserve"> </v>
          </cell>
        </row>
        <row r="8718">
          <cell r="C8718"/>
          <cell r="D8718"/>
          <cell r="E8718"/>
          <cell r="F8718"/>
          <cell r="G8718"/>
          <cell r="H8718"/>
          <cell r="I8718"/>
          <cell r="J8718"/>
          <cell r="K8718"/>
          <cell r="L8718"/>
          <cell r="M8718"/>
          <cell r="N8718"/>
          <cell r="O8718"/>
          <cell r="P8718"/>
          <cell r="Q8718"/>
          <cell r="R8718"/>
          <cell r="S8718"/>
          <cell r="T8718"/>
          <cell r="U8718"/>
          <cell r="V8718"/>
          <cell r="W8718"/>
          <cell r="X8718"/>
          <cell r="Y8718" t="str">
            <v xml:space="preserve"> </v>
          </cell>
        </row>
        <row r="8719">
          <cell r="C8719"/>
          <cell r="D8719"/>
          <cell r="E8719"/>
          <cell r="F8719"/>
          <cell r="G8719"/>
          <cell r="H8719"/>
          <cell r="I8719"/>
          <cell r="J8719"/>
          <cell r="K8719"/>
          <cell r="L8719"/>
          <cell r="M8719"/>
          <cell r="N8719"/>
          <cell r="O8719"/>
          <cell r="P8719"/>
          <cell r="Q8719"/>
          <cell r="R8719"/>
          <cell r="S8719"/>
          <cell r="T8719"/>
          <cell r="U8719"/>
          <cell r="V8719"/>
          <cell r="W8719"/>
          <cell r="X8719"/>
          <cell r="Y8719" t="str">
            <v xml:space="preserve"> </v>
          </cell>
        </row>
        <row r="8720"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/>
          <cell r="Q8720"/>
          <cell r="R8720"/>
          <cell r="S8720"/>
          <cell r="T8720"/>
          <cell r="U8720"/>
          <cell r="V8720"/>
          <cell r="W8720"/>
          <cell r="X8720"/>
          <cell r="Y8720" t="str">
            <v xml:space="preserve"> </v>
          </cell>
        </row>
        <row r="8721"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/>
          <cell r="Q8721"/>
          <cell r="R8721"/>
          <cell r="S8721"/>
          <cell r="T8721"/>
          <cell r="U8721"/>
          <cell r="V8721"/>
          <cell r="W8721"/>
          <cell r="X8721"/>
          <cell r="Y8721" t="str">
            <v xml:space="preserve"> </v>
          </cell>
        </row>
        <row r="8722"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/>
          <cell r="Q8722"/>
          <cell r="R8722"/>
          <cell r="S8722"/>
          <cell r="T8722"/>
          <cell r="U8722"/>
          <cell r="V8722"/>
          <cell r="W8722"/>
          <cell r="X8722"/>
          <cell r="Y8722" t="str">
            <v xml:space="preserve"> </v>
          </cell>
        </row>
        <row r="8723"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/>
          <cell r="Q8723"/>
          <cell r="R8723"/>
          <cell r="S8723"/>
          <cell r="T8723"/>
          <cell r="U8723"/>
          <cell r="V8723"/>
          <cell r="W8723"/>
          <cell r="X8723"/>
          <cell r="Y8723" t="str">
            <v xml:space="preserve"> </v>
          </cell>
        </row>
        <row r="8724"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/>
          <cell r="Q8724"/>
          <cell r="R8724"/>
          <cell r="S8724"/>
          <cell r="T8724"/>
          <cell r="U8724"/>
          <cell r="V8724"/>
          <cell r="W8724"/>
          <cell r="X8724"/>
          <cell r="Y8724" t="str">
            <v xml:space="preserve"> </v>
          </cell>
        </row>
        <row r="8725"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/>
          <cell r="Q8725"/>
          <cell r="R8725"/>
          <cell r="S8725"/>
          <cell r="T8725"/>
          <cell r="U8725"/>
          <cell r="V8725"/>
          <cell r="W8725"/>
          <cell r="X8725"/>
          <cell r="Y8725" t="str">
            <v xml:space="preserve"> </v>
          </cell>
        </row>
        <row r="8726"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/>
          <cell r="Q8726"/>
          <cell r="R8726"/>
          <cell r="S8726"/>
          <cell r="T8726"/>
          <cell r="U8726"/>
          <cell r="V8726"/>
          <cell r="W8726"/>
          <cell r="X8726"/>
          <cell r="Y8726" t="str">
            <v xml:space="preserve"> </v>
          </cell>
        </row>
        <row r="8727">
          <cell r="C8727"/>
          <cell r="D8727"/>
          <cell r="E8727"/>
          <cell r="F8727"/>
          <cell r="G8727"/>
          <cell r="H8727"/>
          <cell r="I8727"/>
          <cell r="J8727"/>
          <cell r="K8727"/>
          <cell r="L8727"/>
          <cell r="M8727"/>
          <cell r="N8727"/>
          <cell r="O8727"/>
          <cell r="P8727"/>
          <cell r="Q8727"/>
          <cell r="R8727"/>
          <cell r="S8727"/>
          <cell r="T8727"/>
          <cell r="U8727"/>
          <cell r="V8727"/>
          <cell r="W8727"/>
          <cell r="X8727"/>
          <cell r="Y8727" t="str">
            <v xml:space="preserve"> </v>
          </cell>
        </row>
        <row r="8728"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/>
          <cell r="Q8728"/>
          <cell r="R8728"/>
          <cell r="S8728"/>
          <cell r="T8728"/>
          <cell r="U8728"/>
          <cell r="V8728"/>
          <cell r="W8728"/>
          <cell r="X8728"/>
          <cell r="Y8728" t="str">
            <v xml:space="preserve"> </v>
          </cell>
        </row>
        <row r="8729"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/>
          <cell r="Q8729"/>
          <cell r="R8729"/>
          <cell r="S8729"/>
          <cell r="T8729"/>
          <cell r="U8729"/>
          <cell r="V8729"/>
          <cell r="W8729"/>
          <cell r="X8729"/>
          <cell r="Y8729" t="str">
            <v xml:space="preserve"> </v>
          </cell>
        </row>
        <row r="8730"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/>
          <cell r="Q8730"/>
          <cell r="R8730"/>
          <cell r="S8730"/>
          <cell r="T8730"/>
          <cell r="U8730"/>
          <cell r="V8730"/>
          <cell r="W8730"/>
          <cell r="X8730"/>
          <cell r="Y8730" t="str">
            <v xml:space="preserve"> </v>
          </cell>
        </row>
        <row r="8731"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/>
          <cell r="Q8731"/>
          <cell r="R8731"/>
          <cell r="S8731"/>
          <cell r="T8731"/>
          <cell r="U8731"/>
          <cell r="V8731"/>
          <cell r="W8731"/>
          <cell r="X8731"/>
          <cell r="Y8731" t="str">
            <v xml:space="preserve"> </v>
          </cell>
        </row>
        <row r="8732"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/>
          <cell r="Q8732"/>
          <cell r="R8732"/>
          <cell r="S8732"/>
          <cell r="T8732"/>
          <cell r="U8732"/>
          <cell r="V8732"/>
          <cell r="W8732"/>
          <cell r="X8732"/>
          <cell r="Y8732" t="str">
            <v xml:space="preserve"> </v>
          </cell>
        </row>
        <row r="8733"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/>
          <cell r="Q8733"/>
          <cell r="R8733"/>
          <cell r="S8733"/>
          <cell r="T8733"/>
          <cell r="U8733"/>
          <cell r="V8733"/>
          <cell r="W8733"/>
          <cell r="X8733"/>
          <cell r="Y8733" t="str">
            <v xml:space="preserve"> </v>
          </cell>
        </row>
        <row r="8734"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/>
          <cell r="Q8734"/>
          <cell r="R8734"/>
          <cell r="S8734"/>
          <cell r="T8734"/>
          <cell r="U8734"/>
          <cell r="V8734"/>
          <cell r="W8734"/>
          <cell r="X8734"/>
          <cell r="Y8734" t="str">
            <v xml:space="preserve"> </v>
          </cell>
        </row>
        <row r="8735"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/>
          <cell r="Q8735"/>
          <cell r="R8735"/>
          <cell r="S8735"/>
          <cell r="T8735"/>
          <cell r="U8735"/>
          <cell r="V8735"/>
          <cell r="W8735"/>
          <cell r="X8735"/>
          <cell r="Y8735" t="str">
            <v xml:space="preserve"> </v>
          </cell>
        </row>
        <row r="8736"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/>
          <cell r="Q8736"/>
          <cell r="R8736"/>
          <cell r="S8736"/>
          <cell r="T8736"/>
          <cell r="U8736"/>
          <cell r="V8736"/>
          <cell r="W8736"/>
          <cell r="X8736"/>
          <cell r="Y8736" t="str">
            <v xml:space="preserve"> </v>
          </cell>
        </row>
        <row r="8737"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/>
          <cell r="Q8737"/>
          <cell r="R8737"/>
          <cell r="S8737"/>
          <cell r="T8737"/>
          <cell r="U8737"/>
          <cell r="V8737"/>
          <cell r="W8737"/>
          <cell r="X8737"/>
          <cell r="Y8737" t="str">
            <v xml:space="preserve"> </v>
          </cell>
        </row>
        <row r="8738"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/>
          <cell r="Q8738"/>
          <cell r="R8738"/>
          <cell r="S8738"/>
          <cell r="T8738"/>
          <cell r="U8738"/>
          <cell r="V8738"/>
          <cell r="W8738"/>
          <cell r="X8738"/>
          <cell r="Y8738" t="str">
            <v xml:space="preserve"> </v>
          </cell>
        </row>
        <row r="8739"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/>
          <cell r="Q8739"/>
          <cell r="R8739"/>
          <cell r="S8739"/>
          <cell r="T8739"/>
          <cell r="U8739"/>
          <cell r="V8739"/>
          <cell r="W8739"/>
          <cell r="X8739"/>
          <cell r="Y8739" t="str">
            <v xml:space="preserve"> </v>
          </cell>
        </row>
        <row r="8740"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/>
          <cell r="Q8740"/>
          <cell r="R8740"/>
          <cell r="S8740"/>
          <cell r="T8740"/>
          <cell r="U8740"/>
          <cell r="V8740"/>
          <cell r="W8740"/>
          <cell r="X8740"/>
          <cell r="Y8740" t="str">
            <v xml:space="preserve"> </v>
          </cell>
        </row>
        <row r="8741"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/>
          <cell r="Q8741"/>
          <cell r="R8741"/>
          <cell r="S8741"/>
          <cell r="T8741"/>
          <cell r="U8741"/>
          <cell r="V8741"/>
          <cell r="W8741"/>
          <cell r="X8741"/>
          <cell r="Y8741" t="str">
            <v xml:space="preserve"> </v>
          </cell>
        </row>
        <row r="8742"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/>
          <cell r="Q8742"/>
          <cell r="R8742"/>
          <cell r="S8742"/>
          <cell r="T8742"/>
          <cell r="U8742"/>
          <cell r="V8742"/>
          <cell r="W8742"/>
          <cell r="X8742"/>
          <cell r="Y8742" t="str">
            <v xml:space="preserve"> </v>
          </cell>
        </row>
        <row r="8743"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/>
          <cell r="Q8743"/>
          <cell r="R8743"/>
          <cell r="S8743"/>
          <cell r="T8743"/>
          <cell r="U8743"/>
          <cell r="V8743"/>
          <cell r="W8743"/>
          <cell r="X8743"/>
          <cell r="Y8743" t="str">
            <v xml:space="preserve"> </v>
          </cell>
        </row>
        <row r="8744"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/>
          <cell r="Q8744"/>
          <cell r="R8744"/>
          <cell r="S8744"/>
          <cell r="T8744"/>
          <cell r="U8744"/>
          <cell r="V8744"/>
          <cell r="W8744"/>
          <cell r="X8744"/>
          <cell r="Y8744" t="str">
            <v xml:space="preserve"> </v>
          </cell>
        </row>
        <row r="8745"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/>
          <cell r="Q8745"/>
          <cell r="R8745"/>
          <cell r="S8745"/>
          <cell r="T8745"/>
          <cell r="U8745"/>
          <cell r="V8745"/>
          <cell r="W8745"/>
          <cell r="X8745"/>
          <cell r="Y8745" t="str">
            <v xml:space="preserve"> </v>
          </cell>
        </row>
        <row r="8746"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/>
          <cell r="Q8746"/>
          <cell r="R8746"/>
          <cell r="S8746"/>
          <cell r="T8746"/>
          <cell r="U8746"/>
          <cell r="V8746"/>
          <cell r="W8746"/>
          <cell r="X8746"/>
          <cell r="Y8746" t="str">
            <v xml:space="preserve"> </v>
          </cell>
        </row>
        <row r="8747"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/>
          <cell r="Q8747"/>
          <cell r="R8747"/>
          <cell r="S8747"/>
          <cell r="T8747"/>
          <cell r="U8747"/>
          <cell r="V8747"/>
          <cell r="W8747"/>
          <cell r="X8747"/>
          <cell r="Y8747" t="str">
            <v xml:space="preserve"> </v>
          </cell>
        </row>
        <row r="8748"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/>
          <cell r="Q8748"/>
          <cell r="R8748"/>
          <cell r="S8748"/>
          <cell r="T8748"/>
          <cell r="U8748"/>
          <cell r="V8748"/>
          <cell r="W8748"/>
          <cell r="X8748"/>
          <cell r="Y8748" t="str">
            <v xml:space="preserve"> </v>
          </cell>
        </row>
        <row r="8749"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/>
          <cell r="Q8749"/>
          <cell r="R8749"/>
          <cell r="S8749"/>
          <cell r="T8749"/>
          <cell r="U8749"/>
          <cell r="V8749"/>
          <cell r="W8749"/>
          <cell r="X8749"/>
          <cell r="Y8749" t="str">
            <v xml:space="preserve"> </v>
          </cell>
        </row>
        <row r="8750"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/>
          <cell r="Q8750"/>
          <cell r="R8750"/>
          <cell r="S8750"/>
          <cell r="T8750"/>
          <cell r="U8750"/>
          <cell r="V8750"/>
          <cell r="W8750"/>
          <cell r="X8750"/>
          <cell r="Y8750" t="str">
            <v xml:space="preserve"> </v>
          </cell>
        </row>
        <row r="8751"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/>
          <cell r="Q8751"/>
          <cell r="R8751"/>
          <cell r="S8751"/>
          <cell r="T8751"/>
          <cell r="U8751"/>
          <cell r="V8751"/>
          <cell r="W8751"/>
          <cell r="X8751"/>
          <cell r="Y8751" t="str">
            <v xml:space="preserve"> </v>
          </cell>
        </row>
        <row r="8752"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/>
          <cell r="Q8752"/>
          <cell r="R8752"/>
          <cell r="S8752"/>
          <cell r="T8752"/>
          <cell r="U8752"/>
          <cell r="V8752"/>
          <cell r="W8752"/>
          <cell r="X8752"/>
          <cell r="Y8752" t="str">
            <v xml:space="preserve"> </v>
          </cell>
        </row>
        <row r="8753"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/>
          <cell r="Q8753"/>
          <cell r="R8753"/>
          <cell r="S8753"/>
          <cell r="T8753"/>
          <cell r="U8753"/>
          <cell r="V8753"/>
          <cell r="W8753"/>
          <cell r="X8753"/>
          <cell r="Y8753" t="str">
            <v xml:space="preserve"> </v>
          </cell>
        </row>
        <row r="8754"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/>
          <cell r="Q8754"/>
          <cell r="R8754"/>
          <cell r="S8754"/>
          <cell r="T8754"/>
          <cell r="U8754"/>
          <cell r="V8754"/>
          <cell r="W8754"/>
          <cell r="X8754"/>
          <cell r="Y8754" t="str">
            <v xml:space="preserve"> </v>
          </cell>
        </row>
        <row r="8755"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/>
          <cell r="Q8755"/>
          <cell r="R8755"/>
          <cell r="S8755"/>
          <cell r="T8755"/>
          <cell r="U8755"/>
          <cell r="V8755"/>
          <cell r="W8755"/>
          <cell r="X8755"/>
          <cell r="Y8755" t="str">
            <v xml:space="preserve"> </v>
          </cell>
        </row>
        <row r="8756"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/>
          <cell r="Q8756"/>
          <cell r="R8756"/>
          <cell r="S8756"/>
          <cell r="T8756"/>
          <cell r="U8756"/>
          <cell r="V8756"/>
          <cell r="W8756"/>
          <cell r="X8756"/>
          <cell r="Y8756" t="str">
            <v xml:space="preserve"> </v>
          </cell>
        </row>
        <row r="8757"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/>
          <cell r="Q8757"/>
          <cell r="R8757"/>
          <cell r="S8757"/>
          <cell r="T8757"/>
          <cell r="U8757"/>
          <cell r="V8757"/>
          <cell r="W8757"/>
          <cell r="X8757"/>
          <cell r="Y8757" t="str">
            <v xml:space="preserve"> </v>
          </cell>
        </row>
        <row r="8758"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/>
          <cell r="Q8758"/>
          <cell r="R8758"/>
          <cell r="S8758"/>
          <cell r="T8758"/>
          <cell r="U8758"/>
          <cell r="V8758"/>
          <cell r="W8758"/>
          <cell r="X8758"/>
          <cell r="Y8758" t="str">
            <v xml:space="preserve"> </v>
          </cell>
        </row>
        <row r="8759"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/>
          <cell r="Q8759"/>
          <cell r="R8759"/>
          <cell r="S8759"/>
          <cell r="T8759"/>
          <cell r="U8759"/>
          <cell r="V8759"/>
          <cell r="W8759"/>
          <cell r="X8759"/>
          <cell r="Y8759" t="str">
            <v xml:space="preserve"> </v>
          </cell>
        </row>
        <row r="8760"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/>
          <cell r="Q8760"/>
          <cell r="R8760"/>
          <cell r="S8760"/>
          <cell r="T8760"/>
          <cell r="U8760"/>
          <cell r="V8760"/>
          <cell r="W8760"/>
          <cell r="X8760"/>
          <cell r="Y8760" t="str">
            <v xml:space="preserve"> </v>
          </cell>
        </row>
        <row r="8761"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/>
          <cell r="Q8761"/>
          <cell r="R8761"/>
          <cell r="S8761"/>
          <cell r="T8761"/>
          <cell r="U8761"/>
          <cell r="V8761"/>
          <cell r="W8761"/>
          <cell r="X8761"/>
          <cell r="Y8761" t="str">
            <v xml:space="preserve"> </v>
          </cell>
        </row>
        <row r="8762"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/>
          <cell r="Q8762"/>
          <cell r="R8762"/>
          <cell r="S8762"/>
          <cell r="T8762"/>
          <cell r="U8762"/>
          <cell r="V8762"/>
          <cell r="W8762"/>
          <cell r="X8762"/>
          <cell r="Y8762" t="str">
            <v xml:space="preserve"> </v>
          </cell>
        </row>
        <row r="8763"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/>
          <cell r="Q8763"/>
          <cell r="R8763"/>
          <cell r="S8763"/>
          <cell r="T8763"/>
          <cell r="U8763"/>
          <cell r="V8763"/>
          <cell r="W8763"/>
          <cell r="X8763"/>
          <cell r="Y8763" t="str">
            <v xml:space="preserve"> </v>
          </cell>
        </row>
        <row r="8764"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/>
          <cell r="Q8764"/>
          <cell r="R8764"/>
          <cell r="S8764"/>
          <cell r="T8764"/>
          <cell r="U8764"/>
          <cell r="V8764"/>
          <cell r="W8764"/>
          <cell r="X8764"/>
          <cell r="Y8764" t="str">
            <v xml:space="preserve"> </v>
          </cell>
        </row>
        <row r="8765"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/>
          <cell r="Q8765"/>
          <cell r="R8765"/>
          <cell r="S8765"/>
          <cell r="T8765"/>
          <cell r="U8765"/>
          <cell r="V8765"/>
          <cell r="W8765"/>
          <cell r="X8765"/>
          <cell r="Y8765" t="str">
            <v xml:space="preserve"> </v>
          </cell>
        </row>
        <row r="8766"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/>
          <cell r="Q8766"/>
          <cell r="R8766"/>
          <cell r="S8766"/>
          <cell r="T8766"/>
          <cell r="U8766"/>
          <cell r="V8766"/>
          <cell r="W8766"/>
          <cell r="X8766"/>
          <cell r="Y8766" t="str">
            <v xml:space="preserve"> </v>
          </cell>
        </row>
        <row r="8767"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/>
          <cell r="Q8767"/>
          <cell r="R8767"/>
          <cell r="S8767"/>
          <cell r="T8767"/>
          <cell r="U8767"/>
          <cell r="V8767"/>
          <cell r="W8767"/>
          <cell r="X8767"/>
          <cell r="Y8767" t="str">
            <v xml:space="preserve"> </v>
          </cell>
        </row>
        <row r="8768"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/>
          <cell r="Q8768"/>
          <cell r="R8768"/>
          <cell r="S8768"/>
          <cell r="T8768"/>
          <cell r="U8768"/>
          <cell r="V8768"/>
          <cell r="W8768"/>
          <cell r="X8768"/>
          <cell r="Y8768" t="str">
            <v xml:space="preserve"> </v>
          </cell>
        </row>
        <row r="8769"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/>
          <cell r="Q8769"/>
          <cell r="R8769"/>
          <cell r="S8769"/>
          <cell r="T8769"/>
          <cell r="U8769"/>
          <cell r="V8769"/>
          <cell r="W8769"/>
          <cell r="X8769"/>
          <cell r="Y8769" t="str">
            <v xml:space="preserve"> </v>
          </cell>
        </row>
        <row r="8770"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/>
          <cell r="Q8770"/>
          <cell r="R8770"/>
          <cell r="S8770"/>
          <cell r="T8770"/>
          <cell r="U8770"/>
          <cell r="V8770"/>
          <cell r="W8770"/>
          <cell r="X8770"/>
          <cell r="Y8770" t="str">
            <v xml:space="preserve"> </v>
          </cell>
        </row>
        <row r="8771"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/>
          <cell r="Q8771"/>
          <cell r="R8771"/>
          <cell r="S8771"/>
          <cell r="T8771"/>
          <cell r="U8771"/>
          <cell r="V8771"/>
          <cell r="W8771"/>
          <cell r="X8771"/>
          <cell r="Y8771" t="str">
            <v xml:space="preserve"> </v>
          </cell>
        </row>
        <row r="8772"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/>
          <cell r="Q8772"/>
          <cell r="R8772"/>
          <cell r="S8772"/>
          <cell r="T8772"/>
          <cell r="U8772"/>
          <cell r="V8772"/>
          <cell r="W8772"/>
          <cell r="X8772"/>
          <cell r="Y8772" t="str">
            <v xml:space="preserve"> </v>
          </cell>
        </row>
        <row r="8773">
          <cell r="C8773"/>
          <cell r="D8773"/>
          <cell r="E8773"/>
          <cell r="F8773"/>
          <cell r="G8773"/>
          <cell r="H8773"/>
          <cell r="I8773"/>
          <cell r="J8773"/>
          <cell r="K8773"/>
          <cell r="L8773"/>
          <cell r="M8773"/>
          <cell r="N8773"/>
          <cell r="O8773"/>
          <cell r="P8773"/>
          <cell r="Q8773"/>
          <cell r="R8773"/>
          <cell r="S8773"/>
          <cell r="T8773"/>
          <cell r="U8773"/>
          <cell r="V8773"/>
          <cell r="W8773"/>
          <cell r="X8773"/>
          <cell r="Y8773" t="str">
            <v xml:space="preserve"> </v>
          </cell>
        </row>
        <row r="8774">
          <cell r="C8774"/>
          <cell r="D8774"/>
          <cell r="E8774"/>
          <cell r="F8774"/>
          <cell r="G8774"/>
          <cell r="H8774"/>
          <cell r="I8774"/>
          <cell r="J8774"/>
          <cell r="K8774"/>
          <cell r="L8774"/>
          <cell r="M8774"/>
          <cell r="N8774"/>
          <cell r="O8774"/>
          <cell r="P8774"/>
          <cell r="Q8774"/>
          <cell r="R8774"/>
          <cell r="S8774"/>
          <cell r="T8774"/>
          <cell r="U8774"/>
          <cell r="V8774"/>
          <cell r="W8774"/>
          <cell r="X8774"/>
          <cell r="Y8774" t="str">
            <v xml:space="preserve"> </v>
          </cell>
        </row>
        <row r="8775">
          <cell r="C8775"/>
          <cell r="D8775"/>
          <cell r="E8775"/>
          <cell r="F8775"/>
          <cell r="G8775"/>
          <cell r="H8775"/>
          <cell r="I8775"/>
          <cell r="J8775"/>
          <cell r="K8775"/>
          <cell r="L8775"/>
          <cell r="M8775"/>
          <cell r="N8775"/>
          <cell r="O8775"/>
          <cell r="P8775"/>
          <cell r="Q8775"/>
          <cell r="R8775"/>
          <cell r="S8775"/>
          <cell r="T8775"/>
          <cell r="U8775"/>
          <cell r="V8775"/>
          <cell r="W8775"/>
          <cell r="X8775"/>
          <cell r="Y8775" t="str">
            <v xml:space="preserve"> </v>
          </cell>
        </row>
        <row r="8776">
          <cell r="C8776"/>
          <cell r="D8776"/>
          <cell r="E8776"/>
          <cell r="F8776"/>
          <cell r="G8776"/>
          <cell r="H8776"/>
          <cell r="I8776"/>
          <cell r="J8776"/>
          <cell r="K8776"/>
          <cell r="L8776"/>
          <cell r="M8776"/>
          <cell r="N8776"/>
          <cell r="O8776"/>
          <cell r="P8776"/>
          <cell r="Q8776"/>
          <cell r="R8776"/>
          <cell r="S8776"/>
          <cell r="T8776"/>
          <cell r="U8776"/>
          <cell r="V8776"/>
          <cell r="W8776"/>
          <cell r="X8776"/>
          <cell r="Y8776" t="str">
            <v xml:space="preserve"> </v>
          </cell>
        </row>
        <row r="8777">
          <cell r="C8777"/>
          <cell r="D8777"/>
          <cell r="E8777"/>
          <cell r="F8777"/>
          <cell r="G8777"/>
          <cell r="H8777"/>
          <cell r="I8777"/>
          <cell r="J8777"/>
          <cell r="K8777"/>
          <cell r="L8777"/>
          <cell r="M8777"/>
          <cell r="N8777"/>
          <cell r="O8777"/>
          <cell r="P8777"/>
          <cell r="Q8777"/>
          <cell r="R8777"/>
          <cell r="S8777"/>
          <cell r="T8777"/>
          <cell r="U8777"/>
          <cell r="V8777"/>
          <cell r="W8777"/>
          <cell r="X8777"/>
          <cell r="Y8777" t="str">
            <v xml:space="preserve"> </v>
          </cell>
        </row>
        <row r="8778"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/>
          <cell r="V8778"/>
          <cell r="W8778"/>
          <cell r="X8778"/>
          <cell r="Y8778" t="str">
            <v xml:space="preserve"> </v>
          </cell>
        </row>
        <row r="8779"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/>
          <cell r="V8779"/>
          <cell r="W8779"/>
          <cell r="X8779"/>
          <cell r="Y8779" t="str">
            <v xml:space="preserve"> </v>
          </cell>
        </row>
        <row r="8780"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/>
          <cell r="V8780"/>
          <cell r="W8780"/>
          <cell r="X8780"/>
          <cell r="Y8780" t="str">
            <v xml:space="preserve"> </v>
          </cell>
        </row>
        <row r="8781"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/>
          <cell r="V8781"/>
          <cell r="W8781"/>
          <cell r="X8781"/>
          <cell r="Y8781" t="str">
            <v xml:space="preserve"> </v>
          </cell>
        </row>
        <row r="8782"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/>
          <cell r="V8782"/>
          <cell r="W8782"/>
          <cell r="X8782"/>
          <cell r="Y8782" t="str">
            <v xml:space="preserve"> </v>
          </cell>
        </row>
        <row r="8783"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/>
          <cell r="V8783"/>
          <cell r="W8783"/>
          <cell r="X8783"/>
          <cell r="Y8783" t="str">
            <v xml:space="preserve"> </v>
          </cell>
        </row>
        <row r="8784"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/>
          <cell r="V8784"/>
          <cell r="W8784"/>
          <cell r="X8784"/>
          <cell r="Y8784" t="str">
            <v xml:space="preserve"> </v>
          </cell>
        </row>
        <row r="8785"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/>
          <cell r="V8785"/>
          <cell r="W8785"/>
          <cell r="X8785"/>
          <cell r="Y8785" t="str">
            <v xml:space="preserve"> </v>
          </cell>
        </row>
        <row r="8786"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/>
          <cell r="V8786"/>
          <cell r="W8786"/>
          <cell r="X8786"/>
          <cell r="Y8786" t="str">
            <v xml:space="preserve"> </v>
          </cell>
        </row>
        <row r="8787"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/>
          <cell r="V8787"/>
          <cell r="W8787"/>
          <cell r="X8787"/>
          <cell r="Y8787" t="str">
            <v xml:space="preserve"> </v>
          </cell>
        </row>
        <row r="8788"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/>
          <cell r="V8788"/>
          <cell r="W8788"/>
          <cell r="X8788"/>
          <cell r="Y8788" t="str">
            <v xml:space="preserve"> </v>
          </cell>
        </row>
        <row r="8789"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/>
          <cell r="V8789"/>
          <cell r="W8789"/>
          <cell r="X8789"/>
          <cell r="Y8789" t="str">
            <v xml:space="preserve"> </v>
          </cell>
        </row>
        <row r="8790"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/>
          <cell r="V8790"/>
          <cell r="W8790"/>
          <cell r="X8790"/>
          <cell r="Y8790" t="str">
            <v xml:space="preserve"> </v>
          </cell>
        </row>
        <row r="8791"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/>
          <cell r="V8791"/>
          <cell r="W8791"/>
          <cell r="X8791"/>
          <cell r="Y8791" t="str">
            <v xml:space="preserve"> </v>
          </cell>
        </row>
        <row r="8792"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/>
          <cell r="V8792"/>
          <cell r="W8792"/>
          <cell r="X8792"/>
          <cell r="Y8792" t="str">
            <v xml:space="preserve"> </v>
          </cell>
        </row>
        <row r="8793"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/>
          <cell r="V8793"/>
          <cell r="W8793"/>
          <cell r="X8793"/>
          <cell r="Y8793" t="str">
            <v xml:space="preserve"> </v>
          </cell>
        </row>
        <row r="8794"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/>
          <cell r="V8794"/>
          <cell r="W8794"/>
          <cell r="X8794"/>
          <cell r="Y8794" t="str">
            <v xml:space="preserve"> </v>
          </cell>
        </row>
        <row r="8795"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/>
          <cell r="V8795"/>
          <cell r="W8795"/>
          <cell r="X8795"/>
          <cell r="Y8795" t="str">
            <v xml:space="preserve"> </v>
          </cell>
        </row>
        <row r="8796"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/>
          <cell r="V8796"/>
          <cell r="W8796"/>
          <cell r="X8796"/>
          <cell r="Y8796" t="str">
            <v xml:space="preserve"> </v>
          </cell>
        </row>
        <row r="8797"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/>
          <cell r="V8797"/>
          <cell r="W8797"/>
          <cell r="X8797"/>
          <cell r="Y8797" t="str">
            <v xml:space="preserve"> </v>
          </cell>
        </row>
        <row r="8798"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/>
          <cell r="V8798"/>
          <cell r="W8798"/>
          <cell r="X8798"/>
          <cell r="Y8798" t="str">
            <v xml:space="preserve"> </v>
          </cell>
        </row>
        <row r="8799"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/>
          <cell r="V8799"/>
          <cell r="W8799"/>
          <cell r="X8799"/>
          <cell r="Y8799" t="str">
            <v xml:space="preserve"> </v>
          </cell>
        </row>
        <row r="8800">
          <cell r="C8800"/>
          <cell r="D8800"/>
          <cell r="E8800"/>
          <cell r="F8800"/>
          <cell r="G8800"/>
          <cell r="H8800"/>
          <cell r="I8800"/>
          <cell r="J8800"/>
          <cell r="K8800"/>
          <cell r="L8800"/>
          <cell r="M8800"/>
          <cell r="N8800"/>
          <cell r="O8800"/>
          <cell r="P8800"/>
          <cell r="Q8800"/>
          <cell r="R8800"/>
          <cell r="S8800"/>
          <cell r="T8800"/>
          <cell r="U8800"/>
          <cell r="V8800"/>
          <cell r="W8800"/>
          <cell r="X8800"/>
          <cell r="Y8800" t="str">
            <v xml:space="preserve"> </v>
          </cell>
        </row>
        <row r="8801">
          <cell r="C8801"/>
          <cell r="D8801"/>
          <cell r="E8801"/>
          <cell r="F8801"/>
          <cell r="G8801"/>
          <cell r="H8801"/>
          <cell r="I8801"/>
          <cell r="J8801"/>
          <cell r="K8801"/>
          <cell r="L8801"/>
          <cell r="M8801"/>
          <cell r="N8801"/>
          <cell r="O8801"/>
          <cell r="P8801"/>
          <cell r="Q8801"/>
          <cell r="R8801"/>
          <cell r="S8801"/>
          <cell r="T8801"/>
          <cell r="U8801"/>
          <cell r="V8801"/>
          <cell r="W8801"/>
          <cell r="X8801"/>
          <cell r="Y8801" t="str">
            <v xml:space="preserve"> </v>
          </cell>
        </row>
        <row r="8802">
          <cell r="C8802"/>
          <cell r="D8802"/>
          <cell r="E8802"/>
          <cell r="F8802"/>
          <cell r="G8802"/>
          <cell r="H8802"/>
          <cell r="I8802"/>
          <cell r="J8802"/>
          <cell r="K8802"/>
          <cell r="L8802"/>
          <cell r="M8802"/>
          <cell r="N8802"/>
          <cell r="O8802"/>
          <cell r="P8802"/>
          <cell r="Q8802"/>
          <cell r="R8802"/>
          <cell r="S8802"/>
          <cell r="T8802"/>
          <cell r="U8802"/>
          <cell r="V8802"/>
          <cell r="W8802"/>
          <cell r="X8802"/>
          <cell r="Y8802" t="str">
            <v xml:space="preserve"> </v>
          </cell>
        </row>
        <row r="8803">
          <cell r="C8803"/>
          <cell r="D8803"/>
          <cell r="E8803"/>
          <cell r="F8803"/>
          <cell r="G8803"/>
          <cell r="H8803"/>
          <cell r="I8803"/>
          <cell r="J8803"/>
          <cell r="K8803"/>
          <cell r="L8803"/>
          <cell r="M8803"/>
          <cell r="N8803"/>
          <cell r="O8803"/>
          <cell r="P8803"/>
          <cell r="Q8803"/>
          <cell r="R8803"/>
          <cell r="S8803"/>
          <cell r="T8803"/>
          <cell r="U8803"/>
          <cell r="V8803"/>
          <cell r="W8803"/>
          <cell r="X8803"/>
          <cell r="Y8803" t="str">
            <v xml:space="preserve"> </v>
          </cell>
        </row>
        <row r="8804"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/>
          <cell r="V8804"/>
          <cell r="W8804"/>
          <cell r="X8804"/>
          <cell r="Y8804" t="str">
            <v xml:space="preserve"> </v>
          </cell>
        </row>
        <row r="8805"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/>
          <cell r="V8805"/>
          <cell r="W8805"/>
          <cell r="X8805"/>
          <cell r="Y8805" t="str">
            <v xml:space="preserve"> </v>
          </cell>
        </row>
        <row r="8806"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/>
          <cell r="V8806"/>
          <cell r="W8806"/>
          <cell r="X8806"/>
          <cell r="Y8806" t="str">
            <v xml:space="preserve"> </v>
          </cell>
        </row>
        <row r="8807"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/>
          <cell r="V8807"/>
          <cell r="W8807"/>
          <cell r="X8807"/>
          <cell r="Y8807" t="str">
            <v xml:space="preserve"> </v>
          </cell>
        </row>
        <row r="8808"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/>
          <cell r="V8808"/>
          <cell r="W8808"/>
          <cell r="X8808"/>
          <cell r="Y8808" t="str">
            <v xml:space="preserve"> </v>
          </cell>
        </row>
        <row r="8809"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/>
          <cell r="V8809"/>
          <cell r="W8809"/>
          <cell r="X8809"/>
          <cell r="Y8809" t="str">
            <v xml:space="preserve"> </v>
          </cell>
        </row>
        <row r="8810"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/>
          <cell r="V8810"/>
          <cell r="W8810"/>
          <cell r="X8810"/>
          <cell r="Y8810" t="str">
            <v xml:space="preserve"> </v>
          </cell>
        </row>
        <row r="8811">
          <cell r="C8811"/>
          <cell r="D8811"/>
          <cell r="E8811"/>
          <cell r="F8811"/>
          <cell r="G8811"/>
          <cell r="H8811"/>
          <cell r="I8811"/>
          <cell r="J8811"/>
          <cell r="K8811"/>
          <cell r="L8811"/>
          <cell r="M8811"/>
          <cell r="N8811"/>
          <cell r="O8811"/>
          <cell r="P8811"/>
          <cell r="Q8811"/>
          <cell r="R8811"/>
          <cell r="S8811"/>
          <cell r="T8811"/>
          <cell r="U8811"/>
          <cell r="V8811"/>
          <cell r="W8811"/>
          <cell r="X8811"/>
          <cell r="Y8811" t="str">
            <v xml:space="preserve"> </v>
          </cell>
        </row>
        <row r="8812">
          <cell r="C8812"/>
          <cell r="D8812"/>
          <cell r="E8812"/>
          <cell r="F8812"/>
          <cell r="G8812"/>
          <cell r="H8812"/>
          <cell r="I8812"/>
          <cell r="J8812"/>
          <cell r="K8812"/>
          <cell r="L8812"/>
          <cell r="M8812"/>
          <cell r="N8812"/>
          <cell r="O8812"/>
          <cell r="P8812"/>
          <cell r="Q8812"/>
          <cell r="R8812"/>
          <cell r="S8812"/>
          <cell r="T8812"/>
          <cell r="U8812"/>
          <cell r="V8812"/>
          <cell r="W8812"/>
          <cell r="X8812"/>
          <cell r="Y8812" t="str">
            <v xml:space="preserve"> </v>
          </cell>
        </row>
        <row r="8813">
          <cell r="C8813"/>
          <cell r="D8813"/>
          <cell r="E8813"/>
          <cell r="F8813"/>
          <cell r="G8813"/>
          <cell r="H8813"/>
          <cell r="I8813"/>
          <cell r="J8813"/>
          <cell r="K8813"/>
          <cell r="L8813"/>
          <cell r="M8813"/>
          <cell r="N8813"/>
          <cell r="O8813"/>
          <cell r="P8813"/>
          <cell r="Q8813"/>
          <cell r="R8813"/>
          <cell r="S8813"/>
          <cell r="T8813"/>
          <cell r="U8813"/>
          <cell r="V8813"/>
          <cell r="W8813"/>
          <cell r="X8813"/>
          <cell r="Y8813" t="str">
            <v xml:space="preserve"> </v>
          </cell>
        </row>
        <row r="8814">
          <cell r="C8814"/>
          <cell r="D8814"/>
          <cell r="E8814"/>
          <cell r="F8814"/>
          <cell r="G8814"/>
          <cell r="H8814"/>
          <cell r="I8814"/>
          <cell r="J8814"/>
          <cell r="K8814"/>
          <cell r="L8814"/>
          <cell r="M8814"/>
          <cell r="N8814"/>
          <cell r="O8814"/>
          <cell r="P8814"/>
          <cell r="Q8814"/>
          <cell r="R8814"/>
          <cell r="S8814"/>
          <cell r="T8814"/>
          <cell r="U8814"/>
          <cell r="V8814"/>
          <cell r="W8814"/>
          <cell r="X8814"/>
          <cell r="Y8814" t="str">
            <v xml:space="preserve"> </v>
          </cell>
        </row>
        <row r="8815">
          <cell r="C8815"/>
          <cell r="D8815"/>
          <cell r="E8815"/>
          <cell r="F8815"/>
          <cell r="G8815"/>
          <cell r="H8815"/>
          <cell r="I8815"/>
          <cell r="J8815"/>
          <cell r="K8815"/>
          <cell r="L8815"/>
          <cell r="M8815"/>
          <cell r="N8815"/>
          <cell r="O8815"/>
          <cell r="P8815"/>
          <cell r="Q8815"/>
          <cell r="R8815"/>
          <cell r="S8815"/>
          <cell r="T8815"/>
          <cell r="U8815"/>
          <cell r="V8815"/>
          <cell r="W8815"/>
          <cell r="X8815"/>
          <cell r="Y8815" t="str">
            <v xml:space="preserve"> </v>
          </cell>
        </row>
        <row r="8816">
          <cell r="C8816"/>
          <cell r="D8816"/>
          <cell r="E8816"/>
          <cell r="F8816"/>
          <cell r="G8816"/>
          <cell r="H8816"/>
          <cell r="I8816"/>
          <cell r="J8816"/>
          <cell r="K8816"/>
          <cell r="L8816"/>
          <cell r="M8816"/>
          <cell r="N8816"/>
          <cell r="O8816"/>
          <cell r="P8816"/>
          <cell r="Q8816"/>
          <cell r="R8816"/>
          <cell r="S8816"/>
          <cell r="T8816"/>
          <cell r="U8816"/>
          <cell r="V8816"/>
          <cell r="W8816"/>
          <cell r="X8816"/>
          <cell r="Y8816" t="str">
            <v xml:space="preserve"> </v>
          </cell>
        </row>
        <row r="8817">
          <cell r="C8817"/>
          <cell r="D8817"/>
          <cell r="E8817"/>
          <cell r="F8817"/>
          <cell r="G8817"/>
          <cell r="H8817"/>
          <cell r="I8817"/>
          <cell r="J8817"/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  <cell r="U8817"/>
          <cell r="V8817"/>
          <cell r="W8817"/>
          <cell r="X8817"/>
          <cell r="Y8817" t="str">
            <v xml:space="preserve"> </v>
          </cell>
        </row>
        <row r="8818">
          <cell r="C8818"/>
          <cell r="D8818"/>
          <cell r="E8818"/>
          <cell r="F8818"/>
          <cell r="G8818"/>
          <cell r="H8818"/>
          <cell r="I8818"/>
          <cell r="J8818"/>
          <cell r="K8818"/>
          <cell r="L8818"/>
          <cell r="M8818"/>
          <cell r="N8818"/>
          <cell r="O8818"/>
          <cell r="P8818"/>
          <cell r="Q8818"/>
          <cell r="R8818"/>
          <cell r="S8818"/>
          <cell r="T8818"/>
          <cell r="U8818"/>
          <cell r="V8818"/>
          <cell r="W8818"/>
          <cell r="X8818"/>
          <cell r="Y8818" t="str">
            <v xml:space="preserve"> </v>
          </cell>
        </row>
        <row r="8819">
          <cell r="C8819"/>
          <cell r="D8819"/>
          <cell r="E8819"/>
          <cell r="F8819"/>
          <cell r="G8819"/>
          <cell r="H8819"/>
          <cell r="I8819"/>
          <cell r="J8819"/>
          <cell r="K8819"/>
          <cell r="L8819"/>
          <cell r="M8819"/>
          <cell r="N8819"/>
          <cell r="O8819"/>
          <cell r="P8819"/>
          <cell r="Q8819"/>
          <cell r="R8819"/>
          <cell r="S8819"/>
          <cell r="T8819"/>
          <cell r="U8819"/>
          <cell r="V8819"/>
          <cell r="W8819"/>
          <cell r="X8819"/>
          <cell r="Y8819" t="str">
            <v xml:space="preserve"> </v>
          </cell>
        </row>
        <row r="8820"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/>
          <cell r="Q8820"/>
          <cell r="R8820"/>
          <cell r="S8820"/>
          <cell r="T8820"/>
          <cell r="U8820"/>
          <cell r="V8820"/>
          <cell r="W8820"/>
          <cell r="X8820"/>
          <cell r="Y8820" t="str">
            <v xml:space="preserve"> </v>
          </cell>
        </row>
        <row r="8821"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/>
          <cell r="Q8821"/>
          <cell r="R8821"/>
          <cell r="S8821"/>
          <cell r="T8821"/>
          <cell r="U8821"/>
          <cell r="V8821"/>
          <cell r="W8821"/>
          <cell r="X8821"/>
          <cell r="Y8821" t="str">
            <v xml:space="preserve"> </v>
          </cell>
        </row>
        <row r="8822">
          <cell r="C8822"/>
          <cell r="D8822"/>
          <cell r="E8822"/>
          <cell r="F8822"/>
          <cell r="G8822"/>
          <cell r="H8822"/>
          <cell r="I8822"/>
          <cell r="J8822"/>
          <cell r="K8822"/>
          <cell r="L8822"/>
          <cell r="M8822"/>
          <cell r="N8822"/>
          <cell r="O8822"/>
          <cell r="P8822"/>
          <cell r="Q8822"/>
          <cell r="R8822"/>
          <cell r="S8822"/>
          <cell r="T8822"/>
          <cell r="U8822"/>
          <cell r="V8822"/>
          <cell r="W8822"/>
          <cell r="X8822"/>
          <cell r="Y8822" t="str">
            <v xml:space="preserve"> </v>
          </cell>
        </row>
        <row r="8823">
          <cell r="C8823"/>
          <cell r="D8823"/>
          <cell r="E8823"/>
          <cell r="F8823"/>
          <cell r="G8823"/>
          <cell r="H8823"/>
          <cell r="I8823"/>
          <cell r="J8823"/>
          <cell r="K8823"/>
          <cell r="L8823"/>
          <cell r="M8823"/>
          <cell r="N8823"/>
          <cell r="O8823"/>
          <cell r="P8823"/>
          <cell r="Q8823"/>
          <cell r="R8823"/>
          <cell r="S8823"/>
          <cell r="T8823"/>
          <cell r="U8823"/>
          <cell r="V8823"/>
          <cell r="W8823"/>
          <cell r="X8823"/>
          <cell r="Y8823" t="str">
            <v xml:space="preserve"> </v>
          </cell>
        </row>
        <row r="8824">
          <cell r="C8824"/>
          <cell r="D8824"/>
          <cell r="E8824"/>
          <cell r="F8824"/>
          <cell r="G8824"/>
          <cell r="H8824"/>
          <cell r="I8824"/>
          <cell r="J8824"/>
          <cell r="K8824"/>
          <cell r="L8824"/>
          <cell r="M8824"/>
          <cell r="N8824"/>
          <cell r="O8824"/>
          <cell r="P8824"/>
          <cell r="Q8824"/>
          <cell r="R8824"/>
          <cell r="S8824"/>
          <cell r="T8824"/>
          <cell r="U8824"/>
          <cell r="V8824"/>
          <cell r="W8824"/>
          <cell r="X8824"/>
          <cell r="Y8824" t="str">
            <v xml:space="preserve"> </v>
          </cell>
        </row>
        <row r="8825">
          <cell r="C8825"/>
          <cell r="D8825"/>
          <cell r="E8825"/>
          <cell r="F8825"/>
          <cell r="G8825"/>
          <cell r="H8825"/>
          <cell r="I8825"/>
          <cell r="J8825"/>
          <cell r="K8825"/>
          <cell r="L8825"/>
          <cell r="M8825"/>
          <cell r="N8825"/>
          <cell r="O8825"/>
          <cell r="P8825"/>
          <cell r="Q8825"/>
          <cell r="R8825"/>
          <cell r="S8825"/>
          <cell r="T8825"/>
          <cell r="U8825"/>
          <cell r="V8825"/>
          <cell r="W8825"/>
          <cell r="X8825"/>
          <cell r="Y8825" t="str">
            <v xml:space="preserve"> </v>
          </cell>
        </row>
        <row r="8826">
          <cell r="C8826"/>
          <cell r="D8826"/>
          <cell r="E8826"/>
          <cell r="F8826"/>
          <cell r="G8826"/>
          <cell r="H8826"/>
          <cell r="I8826"/>
          <cell r="J8826"/>
          <cell r="K8826"/>
          <cell r="L8826"/>
          <cell r="M8826"/>
          <cell r="N8826"/>
          <cell r="O8826"/>
          <cell r="P8826"/>
          <cell r="Q8826"/>
          <cell r="R8826"/>
          <cell r="S8826"/>
          <cell r="T8826"/>
          <cell r="U8826"/>
          <cell r="V8826"/>
          <cell r="W8826"/>
          <cell r="X8826"/>
          <cell r="Y8826" t="str">
            <v xml:space="preserve"> </v>
          </cell>
        </row>
        <row r="8827">
          <cell r="C8827"/>
          <cell r="D8827"/>
          <cell r="E8827"/>
          <cell r="F8827"/>
          <cell r="G8827"/>
          <cell r="H8827"/>
          <cell r="I8827"/>
          <cell r="J8827"/>
          <cell r="K8827"/>
          <cell r="L8827"/>
          <cell r="M8827"/>
          <cell r="N8827"/>
          <cell r="O8827"/>
          <cell r="P8827"/>
          <cell r="Q8827"/>
          <cell r="R8827"/>
          <cell r="S8827"/>
          <cell r="T8827"/>
          <cell r="U8827"/>
          <cell r="V8827"/>
          <cell r="W8827"/>
          <cell r="X8827"/>
          <cell r="Y8827" t="str">
            <v xml:space="preserve"> </v>
          </cell>
        </row>
        <row r="8828">
          <cell r="C8828"/>
          <cell r="D8828"/>
          <cell r="E8828"/>
          <cell r="F8828"/>
          <cell r="G8828"/>
          <cell r="H8828"/>
          <cell r="I8828"/>
          <cell r="J8828"/>
          <cell r="K8828"/>
          <cell r="L8828"/>
          <cell r="M8828"/>
          <cell r="N8828"/>
          <cell r="O8828"/>
          <cell r="P8828"/>
          <cell r="Q8828"/>
          <cell r="R8828"/>
          <cell r="S8828"/>
          <cell r="T8828"/>
          <cell r="U8828"/>
          <cell r="V8828"/>
          <cell r="W8828"/>
          <cell r="X8828"/>
          <cell r="Y8828" t="str">
            <v xml:space="preserve"> </v>
          </cell>
        </row>
        <row r="8829">
          <cell r="C8829"/>
          <cell r="D8829"/>
          <cell r="E8829"/>
          <cell r="F8829"/>
          <cell r="G8829"/>
          <cell r="H8829"/>
          <cell r="I8829"/>
          <cell r="J8829"/>
          <cell r="K8829"/>
          <cell r="L8829"/>
          <cell r="M8829"/>
          <cell r="N8829"/>
          <cell r="O8829"/>
          <cell r="P8829"/>
          <cell r="Q8829"/>
          <cell r="R8829"/>
          <cell r="S8829"/>
          <cell r="T8829"/>
          <cell r="U8829"/>
          <cell r="V8829"/>
          <cell r="W8829"/>
          <cell r="X8829"/>
          <cell r="Y8829" t="str">
            <v xml:space="preserve"> </v>
          </cell>
        </row>
        <row r="8830">
          <cell r="C8830"/>
          <cell r="D8830"/>
          <cell r="E8830"/>
          <cell r="F8830"/>
          <cell r="G8830"/>
          <cell r="H8830"/>
          <cell r="I8830"/>
          <cell r="J8830"/>
          <cell r="K8830"/>
          <cell r="L8830"/>
          <cell r="M8830"/>
          <cell r="N8830"/>
          <cell r="O8830"/>
          <cell r="P8830"/>
          <cell r="Q8830"/>
          <cell r="R8830"/>
          <cell r="S8830"/>
          <cell r="T8830"/>
          <cell r="U8830"/>
          <cell r="V8830"/>
          <cell r="W8830"/>
          <cell r="X8830"/>
          <cell r="Y8830" t="str">
            <v xml:space="preserve"> </v>
          </cell>
        </row>
        <row r="8831">
          <cell r="C8831"/>
          <cell r="D8831"/>
          <cell r="E8831"/>
          <cell r="F8831"/>
          <cell r="G8831"/>
          <cell r="H8831"/>
          <cell r="I8831"/>
          <cell r="J8831"/>
          <cell r="K8831"/>
          <cell r="L8831"/>
          <cell r="M8831"/>
          <cell r="N8831"/>
          <cell r="O8831"/>
          <cell r="P8831"/>
          <cell r="Q8831"/>
          <cell r="R8831"/>
          <cell r="S8831"/>
          <cell r="T8831"/>
          <cell r="U8831"/>
          <cell r="V8831"/>
          <cell r="W8831"/>
          <cell r="X8831"/>
          <cell r="Y8831" t="str">
            <v xml:space="preserve"> </v>
          </cell>
        </row>
        <row r="8832">
          <cell r="C8832"/>
          <cell r="D8832"/>
          <cell r="E8832"/>
          <cell r="F8832"/>
          <cell r="G8832"/>
          <cell r="H8832"/>
          <cell r="I8832"/>
          <cell r="J8832"/>
          <cell r="K8832"/>
          <cell r="L8832"/>
          <cell r="M8832"/>
          <cell r="N8832"/>
          <cell r="O8832"/>
          <cell r="P8832"/>
          <cell r="Q8832"/>
          <cell r="R8832"/>
          <cell r="S8832"/>
          <cell r="T8832"/>
          <cell r="U8832"/>
          <cell r="V8832"/>
          <cell r="W8832"/>
          <cell r="X8832"/>
          <cell r="Y8832" t="str">
            <v xml:space="preserve"> </v>
          </cell>
        </row>
        <row r="8833">
          <cell r="C8833"/>
          <cell r="D8833"/>
          <cell r="E8833"/>
          <cell r="F8833"/>
          <cell r="G8833"/>
          <cell r="H8833"/>
          <cell r="I8833"/>
          <cell r="J8833"/>
          <cell r="K8833"/>
          <cell r="L8833"/>
          <cell r="M8833"/>
          <cell r="N8833"/>
          <cell r="O8833"/>
          <cell r="P8833"/>
          <cell r="Q8833"/>
          <cell r="R8833"/>
          <cell r="S8833"/>
          <cell r="T8833"/>
          <cell r="U8833"/>
          <cell r="V8833"/>
          <cell r="W8833"/>
          <cell r="X8833"/>
          <cell r="Y8833" t="str">
            <v xml:space="preserve"> </v>
          </cell>
        </row>
        <row r="8834">
          <cell r="C8834"/>
          <cell r="D8834"/>
          <cell r="E8834"/>
          <cell r="F8834"/>
          <cell r="G8834"/>
          <cell r="H8834"/>
          <cell r="I8834"/>
          <cell r="J8834"/>
          <cell r="K8834"/>
          <cell r="L8834"/>
          <cell r="M8834"/>
          <cell r="N8834"/>
          <cell r="O8834"/>
          <cell r="P8834"/>
          <cell r="Q8834"/>
          <cell r="R8834"/>
          <cell r="S8834"/>
          <cell r="T8834"/>
          <cell r="U8834"/>
          <cell r="V8834"/>
          <cell r="W8834"/>
          <cell r="X8834"/>
          <cell r="Y8834" t="str">
            <v xml:space="preserve"> </v>
          </cell>
        </row>
        <row r="8835">
          <cell r="C8835"/>
          <cell r="D8835"/>
          <cell r="E8835"/>
          <cell r="F8835"/>
          <cell r="G8835"/>
          <cell r="H8835"/>
          <cell r="I8835"/>
          <cell r="J8835"/>
          <cell r="K8835"/>
          <cell r="L8835"/>
          <cell r="M8835"/>
          <cell r="N8835"/>
          <cell r="O8835"/>
          <cell r="P8835"/>
          <cell r="Q8835"/>
          <cell r="R8835"/>
          <cell r="S8835"/>
          <cell r="T8835"/>
          <cell r="U8835"/>
          <cell r="V8835"/>
          <cell r="W8835"/>
          <cell r="X8835"/>
          <cell r="Y8835" t="str">
            <v xml:space="preserve"> </v>
          </cell>
        </row>
        <row r="8836">
          <cell r="C8836"/>
          <cell r="D8836"/>
          <cell r="E8836"/>
          <cell r="F8836"/>
          <cell r="G8836"/>
          <cell r="H8836"/>
          <cell r="I8836"/>
          <cell r="J8836"/>
          <cell r="K8836"/>
          <cell r="L8836"/>
          <cell r="M8836"/>
          <cell r="N8836"/>
          <cell r="O8836"/>
          <cell r="P8836"/>
          <cell r="Q8836"/>
          <cell r="R8836"/>
          <cell r="S8836"/>
          <cell r="T8836"/>
          <cell r="U8836"/>
          <cell r="V8836"/>
          <cell r="W8836"/>
          <cell r="X8836"/>
          <cell r="Y8836" t="str">
            <v xml:space="preserve"> </v>
          </cell>
        </row>
        <row r="8837">
          <cell r="C8837"/>
          <cell r="D8837"/>
          <cell r="E8837"/>
          <cell r="F8837"/>
          <cell r="G8837"/>
          <cell r="H8837"/>
          <cell r="I8837"/>
          <cell r="J8837"/>
          <cell r="K8837"/>
          <cell r="L8837"/>
          <cell r="M8837"/>
          <cell r="N8837"/>
          <cell r="O8837"/>
          <cell r="P8837"/>
          <cell r="Q8837"/>
          <cell r="R8837"/>
          <cell r="S8837"/>
          <cell r="T8837"/>
          <cell r="U8837"/>
          <cell r="V8837"/>
          <cell r="W8837"/>
          <cell r="X8837"/>
          <cell r="Y8837" t="str">
            <v xml:space="preserve"> </v>
          </cell>
        </row>
        <row r="8838">
          <cell r="C8838"/>
          <cell r="D8838"/>
          <cell r="E8838"/>
          <cell r="F8838"/>
          <cell r="G8838"/>
          <cell r="H8838"/>
          <cell r="I8838"/>
          <cell r="J8838"/>
          <cell r="K8838"/>
          <cell r="L8838"/>
          <cell r="M8838"/>
          <cell r="N8838"/>
          <cell r="O8838"/>
          <cell r="P8838"/>
          <cell r="Q8838"/>
          <cell r="R8838"/>
          <cell r="S8838"/>
          <cell r="T8838"/>
          <cell r="U8838"/>
          <cell r="V8838"/>
          <cell r="W8838"/>
          <cell r="X8838"/>
          <cell r="Y8838" t="str">
            <v xml:space="preserve"> </v>
          </cell>
        </row>
        <row r="8839">
          <cell r="C8839"/>
          <cell r="D8839"/>
          <cell r="E8839"/>
          <cell r="F8839"/>
          <cell r="G8839"/>
          <cell r="H8839"/>
          <cell r="I8839"/>
          <cell r="J8839"/>
          <cell r="K8839"/>
          <cell r="L8839"/>
          <cell r="M8839"/>
          <cell r="N8839"/>
          <cell r="O8839"/>
          <cell r="P8839"/>
          <cell r="Q8839"/>
          <cell r="R8839"/>
          <cell r="S8839"/>
          <cell r="T8839"/>
          <cell r="U8839"/>
          <cell r="V8839"/>
          <cell r="W8839"/>
          <cell r="X8839"/>
          <cell r="Y8839" t="str">
            <v xml:space="preserve"> </v>
          </cell>
        </row>
        <row r="8840">
          <cell r="C8840"/>
          <cell r="D8840"/>
          <cell r="E8840"/>
          <cell r="F8840"/>
          <cell r="G8840"/>
          <cell r="H8840"/>
          <cell r="I8840"/>
          <cell r="J8840"/>
          <cell r="K8840"/>
          <cell r="L8840"/>
          <cell r="M8840"/>
          <cell r="N8840"/>
          <cell r="O8840"/>
          <cell r="P8840"/>
          <cell r="Q8840"/>
          <cell r="R8840"/>
          <cell r="S8840"/>
          <cell r="T8840"/>
          <cell r="U8840"/>
          <cell r="V8840"/>
          <cell r="W8840"/>
          <cell r="X8840"/>
          <cell r="Y8840" t="str">
            <v xml:space="preserve"> </v>
          </cell>
        </row>
        <row r="8841">
          <cell r="C8841"/>
          <cell r="D8841"/>
          <cell r="E8841"/>
          <cell r="F8841"/>
          <cell r="G8841"/>
          <cell r="H8841"/>
          <cell r="I8841"/>
          <cell r="J8841"/>
          <cell r="K8841"/>
          <cell r="L8841"/>
          <cell r="M8841"/>
          <cell r="N8841"/>
          <cell r="O8841"/>
          <cell r="P8841"/>
          <cell r="Q8841"/>
          <cell r="R8841"/>
          <cell r="S8841"/>
          <cell r="T8841"/>
          <cell r="U8841"/>
          <cell r="V8841"/>
          <cell r="W8841"/>
          <cell r="X8841"/>
          <cell r="Y8841" t="str">
            <v xml:space="preserve"> </v>
          </cell>
        </row>
        <row r="8842">
          <cell r="C8842"/>
          <cell r="D8842"/>
          <cell r="E8842"/>
          <cell r="F8842"/>
          <cell r="G8842"/>
          <cell r="H8842"/>
          <cell r="I8842"/>
          <cell r="J8842"/>
          <cell r="K8842"/>
          <cell r="L8842"/>
          <cell r="M8842"/>
          <cell r="N8842"/>
          <cell r="O8842"/>
          <cell r="P8842"/>
          <cell r="Q8842"/>
          <cell r="R8842"/>
          <cell r="S8842"/>
          <cell r="T8842"/>
          <cell r="U8842"/>
          <cell r="V8842"/>
          <cell r="W8842"/>
          <cell r="X8842"/>
          <cell r="Y8842" t="str">
            <v xml:space="preserve"> </v>
          </cell>
        </row>
        <row r="8843">
          <cell r="C8843"/>
          <cell r="D8843"/>
          <cell r="E8843"/>
          <cell r="F8843"/>
          <cell r="G8843"/>
          <cell r="H8843"/>
          <cell r="I8843"/>
          <cell r="J8843"/>
          <cell r="K8843"/>
          <cell r="L8843"/>
          <cell r="M8843"/>
          <cell r="N8843"/>
          <cell r="O8843"/>
          <cell r="P8843"/>
          <cell r="Q8843"/>
          <cell r="R8843"/>
          <cell r="S8843"/>
          <cell r="T8843"/>
          <cell r="U8843"/>
          <cell r="V8843"/>
          <cell r="W8843"/>
          <cell r="X8843"/>
          <cell r="Y8843" t="str">
            <v xml:space="preserve"> </v>
          </cell>
        </row>
        <row r="8844">
          <cell r="C8844"/>
          <cell r="D8844"/>
          <cell r="E8844"/>
          <cell r="F8844"/>
          <cell r="G8844"/>
          <cell r="H8844"/>
          <cell r="I8844"/>
          <cell r="J8844"/>
          <cell r="K8844"/>
          <cell r="L8844"/>
          <cell r="M8844"/>
          <cell r="N8844"/>
          <cell r="O8844"/>
          <cell r="P8844"/>
          <cell r="Q8844"/>
          <cell r="R8844"/>
          <cell r="S8844"/>
          <cell r="T8844"/>
          <cell r="U8844"/>
          <cell r="V8844"/>
          <cell r="W8844"/>
          <cell r="X8844"/>
          <cell r="Y8844" t="str">
            <v xml:space="preserve"> </v>
          </cell>
        </row>
        <row r="8845">
          <cell r="C8845"/>
          <cell r="D8845"/>
          <cell r="E8845"/>
          <cell r="F8845"/>
          <cell r="G8845"/>
          <cell r="H8845"/>
          <cell r="I8845"/>
          <cell r="J8845"/>
          <cell r="K8845"/>
          <cell r="L8845"/>
          <cell r="M8845"/>
          <cell r="N8845"/>
          <cell r="O8845"/>
          <cell r="P8845"/>
          <cell r="Q8845"/>
          <cell r="R8845"/>
          <cell r="S8845"/>
          <cell r="T8845"/>
          <cell r="U8845"/>
          <cell r="V8845"/>
          <cell r="W8845"/>
          <cell r="X8845"/>
          <cell r="Y8845" t="str">
            <v xml:space="preserve"> </v>
          </cell>
        </row>
        <row r="8846">
          <cell r="C8846"/>
          <cell r="D8846"/>
          <cell r="E8846"/>
          <cell r="F8846"/>
          <cell r="G8846"/>
          <cell r="H8846"/>
          <cell r="I8846"/>
          <cell r="J8846"/>
          <cell r="K8846"/>
          <cell r="L8846"/>
          <cell r="M8846"/>
          <cell r="N8846"/>
          <cell r="O8846"/>
          <cell r="P8846"/>
          <cell r="Q8846"/>
          <cell r="R8846"/>
          <cell r="S8846"/>
          <cell r="T8846"/>
          <cell r="U8846"/>
          <cell r="V8846"/>
          <cell r="W8846"/>
          <cell r="X8846"/>
          <cell r="Y8846" t="str">
            <v xml:space="preserve"> </v>
          </cell>
        </row>
        <row r="8847">
          <cell r="C8847"/>
          <cell r="D8847"/>
          <cell r="E8847"/>
          <cell r="F8847"/>
          <cell r="G8847"/>
          <cell r="H8847"/>
          <cell r="I8847"/>
          <cell r="J8847"/>
          <cell r="K8847"/>
          <cell r="L8847"/>
          <cell r="M8847"/>
          <cell r="N8847"/>
          <cell r="O8847"/>
          <cell r="P8847"/>
          <cell r="Q8847"/>
          <cell r="R8847"/>
          <cell r="S8847"/>
          <cell r="T8847"/>
          <cell r="U8847"/>
          <cell r="V8847"/>
          <cell r="W8847"/>
          <cell r="X8847"/>
          <cell r="Y8847" t="str">
            <v xml:space="preserve"> </v>
          </cell>
        </row>
        <row r="8848">
          <cell r="C8848"/>
          <cell r="D8848"/>
          <cell r="E8848"/>
          <cell r="F8848"/>
          <cell r="G8848"/>
          <cell r="H8848"/>
          <cell r="I8848"/>
          <cell r="J8848"/>
          <cell r="K8848"/>
          <cell r="L8848"/>
          <cell r="M8848"/>
          <cell r="N8848"/>
          <cell r="O8848"/>
          <cell r="P8848"/>
          <cell r="Q8848"/>
          <cell r="R8848"/>
          <cell r="S8848"/>
          <cell r="T8848"/>
          <cell r="U8848"/>
          <cell r="V8848"/>
          <cell r="W8848"/>
          <cell r="X8848"/>
          <cell r="Y8848" t="str">
            <v xml:space="preserve"> </v>
          </cell>
        </row>
        <row r="8849">
          <cell r="C8849"/>
          <cell r="D8849"/>
          <cell r="E8849"/>
          <cell r="F8849"/>
          <cell r="G8849"/>
          <cell r="H8849"/>
          <cell r="I8849"/>
          <cell r="J8849"/>
          <cell r="K8849"/>
          <cell r="L8849"/>
          <cell r="M8849"/>
          <cell r="N8849"/>
          <cell r="O8849"/>
          <cell r="P8849"/>
          <cell r="Q8849"/>
          <cell r="R8849"/>
          <cell r="S8849"/>
          <cell r="T8849"/>
          <cell r="U8849"/>
          <cell r="V8849"/>
          <cell r="W8849"/>
          <cell r="X8849"/>
          <cell r="Y8849" t="str">
            <v xml:space="preserve"> </v>
          </cell>
        </row>
        <row r="8850">
          <cell r="C8850"/>
          <cell r="D8850"/>
          <cell r="E8850"/>
          <cell r="F8850"/>
          <cell r="G8850"/>
          <cell r="H8850"/>
          <cell r="I8850"/>
          <cell r="J8850"/>
          <cell r="K8850"/>
          <cell r="L8850"/>
          <cell r="M8850"/>
          <cell r="N8850"/>
          <cell r="O8850"/>
          <cell r="P8850"/>
          <cell r="Q8850"/>
          <cell r="R8850"/>
          <cell r="S8850"/>
          <cell r="T8850"/>
          <cell r="U8850"/>
          <cell r="V8850"/>
          <cell r="W8850"/>
          <cell r="X8850"/>
          <cell r="Y8850" t="str">
            <v xml:space="preserve"> </v>
          </cell>
        </row>
        <row r="8851">
          <cell r="C8851"/>
          <cell r="D8851"/>
          <cell r="E8851"/>
          <cell r="F8851"/>
          <cell r="G8851"/>
          <cell r="H8851"/>
          <cell r="I8851"/>
          <cell r="J8851"/>
          <cell r="K8851"/>
          <cell r="L8851"/>
          <cell r="M8851"/>
          <cell r="N8851"/>
          <cell r="O8851"/>
          <cell r="P8851"/>
          <cell r="Q8851"/>
          <cell r="R8851"/>
          <cell r="S8851"/>
          <cell r="T8851"/>
          <cell r="U8851"/>
          <cell r="V8851"/>
          <cell r="W8851"/>
          <cell r="X8851"/>
          <cell r="Y8851" t="str">
            <v xml:space="preserve"> </v>
          </cell>
        </row>
        <row r="8852">
          <cell r="C8852"/>
          <cell r="D8852"/>
          <cell r="E8852"/>
          <cell r="F8852"/>
          <cell r="G8852"/>
          <cell r="H8852"/>
          <cell r="I8852"/>
          <cell r="J8852"/>
          <cell r="K8852"/>
          <cell r="L8852"/>
          <cell r="M8852"/>
          <cell r="N8852"/>
          <cell r="O8852"/>
          <cell r="P8852"/>
          <cell r="Q8852"/>
          <cell r="R8852"/>
          <cell r="S8852"/>
          <cell r="T8852"/>
          <cell r="U8852"/>
          <cell r="V8852"/>
          <cell r="W8852"/>
          <cell r="X8852"/>
          <cell r="Y8852" t="str">
            <v xml:space="preserve"> </v>
          </cell>
        </row>
        <row r="8853">
          <cell r="C8853"/>
          <cell r="D8853"/>
          <cell r="E8853"/>
          <cell r="F8853"/>
          <cell r="G8853"/>
          <cell r="H8853"/>
          <cell r="I8853"/>
          <cell r="J8853"/>
          <cell r="K8853"/>
          <cell r="L8853"/>
          <cell r="M8853"/>
          <cell r="N8853"/>
          <cell r="O8853"/>
          <cell r="P8853"/>
          <cell r="Q8853"/>
          <cell r="R8853"/>
          <cell r="S8853"/>
          <cell r="T8853"/>
          <cell r="U8853"/>
          <cell r="V8853"/>
          <cell r="W8853"/>
          <cell r="X8853"/>
          <cell r="Y8853" t="str">
            <v xml:space="preserve"> </v>
          </cell>
        </row>
        <row r="8854">
          <cell r="C8854"/>
          <cell r="D8854"/>
          <cell r="E8854"/>
          <cell r="F8854"/>
          <cell r="G8854"/>
          <cell r="H8854"/>
          <cell r="I8854"/>
          <cell r="J8854"/>
          <cell r="K8854"/>
          <cell r="L8854"/>
          <cell r="M8854"/>
          <cell r="N8854"/>
          <cell r="O8854"/>
          <cell r="P8854"/>
          <cell r="Q8854"/>
          <cell r="R8854"/>
          <cell r="S8854"/>
          <cell r="T8854"/>
          <cell r="U8854"/>
          <cell r="V8854"/>
          <cell r="W8854"/>
          <cell r="X8854"/>
          <cell r="Y8854" t="str">
            <v xml:space="preserve"> </v>
          </cell>
        </row>
        <row r="8855">
          <cell r="C8855"/>
          <cell r="D8855"/>
          <cell r="E8855"/>
          <cell r="F8855"/>
          <cell r="G8855"/>
          <cell r="H8855"/>
          <cell r="I8855"/>
          <cell r="J8855"/>
          <cell r="K8855"/>
          <cell r="L8855"/>
          <cell r="M8855"/>
          <cell r="N8855"/>
          <cell r="O8855"/>
          <cell r="P8855"/>
          <cell r="Q8855"/>
          <cell r="R8855"/>
          <cell r="S8855"/>
          <cell r="T8855"/>
          <cell r="U8855"/>
          <cell r="V8855"/>
          <cell r="W8855"/>
          <cell r="X8855"/>
          <cell r="Y8855" t="str">
            <v xml:space="preserve"> </v>
          </cell>
        </row>
        <row r="8856">
          <cell r="C8856"/>
          <cell r="D8856"/>
          <cell r="E8856"/>
          <cell r="F8856"/>
          <cell r="G8856"/>
          <cell r="H8856"/>
          <cell r="I8856"/>
          <cell r="J8856"/>
          <cell r="K8856"/>
          <cell r="L8856"/>
          <cell r="M8856"/>
          <cell r="N8856"/>
          <cell r="O8856"/>
          <cell r="P8856"/>
          <cell r="Q8856"/>
          <cell r="R8856"/>
          <cell r="S8856"/>
          <cell r="T8856"/>
          <cell r="U8856"/>
          <cell r="V8856"/>
          <cell r="W8856"/>
          <cell r="X8856"/>
          <cell r="Y8856" t="str">
            <v xml:space="preserve"> </v>
          </cell>
        </row>
        <row r="8857">
          <cell r="C8857"/>
          <cell r="D8857"/>
          <cell r="E8857"/>
          <cell r="F8857"/>
          <cell r="G8857"/>
          <cell r="H8857"/>
          <cell r="I8857"/>
          <cell r="J8857"/>
          <cell r="K8857"/>
          <cell r="L8857"/>
          <cell r="M8857"/>
          <cell r="N8857"/>
          <cell r="O8857"/>
          <cell r="P8857"/>
          <cell r="Q8857"/>
          <cell r="R8857"/>
          <cell r="S8857"/>
          <cell r="T8857"/>
          <cell r="U8857"/>
          <cell r="V8857"/>
          <cell r="W8857"/>
          <cell r="X8857"/>
          <cell r="Y8857" t="str">
            <v xml:space="preserve"> </v>
          </cell>
        </row>
        <row r="8858">
          <cell r="C8858"/>
          <cell r="D8858"/>
          <cell r="E8858"/>
          <cell r="F8858"/>
          <cell r="G8858"/>
          <cell r="H8858"/>
          <cell r="I8858"/>
          <cell r="J8858"/>
          <cell r="K8858"/>
          <cell r="L8858"/>
          <cell r="M8858"/>
          <cell r="N8858"/>
          <cell r="O8858"/>
          <cell r="P8858"/>
          <cell r="Q8858"/>
          <cell r="R8858"/>
          <cell r="S8858"/>
          <cell r="T8858"/>
          <cell r="U8858"/>
          <cell r="V8858"/>
          <cell r="W8858"/>
          <cell r="X8858"/>
          <cell r="Y8858" t="str">
            <v xml:space="preserve"> </v>
          </cell>
        </row>
        <row r="8859">
          <cell r="C8859"/>
          <cell r="D8859"/>
          <cell r="E8859"/>
          <cell r="F8859"/>
          <cell r="G8859"/>
          <cell r="H8859"/>
          <cell r="I8859"/>
          <cell r="J8859"/>
          <cell r="K8859"/>
          <cell r="L8859"/>
          <cell r="M8859"/>
          <cell r="N8859"/>
          <cell r="O8859"/>
          <cell r="P8859"/>
          <cell r="Q8859"/>
          <cell r="R8859"/>
          <cell r="S8859"/>
          <cell r="T8859"/>
          <cell r="U8859"/>
          <cell r="V8859"/>
          <cell r="W8859"/>
          <cell r="X8859"/>
          <cell r="Y8859" t="str">
            <v xml:space="preserve"> </v>
          </cell>
        </row>
        <row r="8860">
          <cell r="C8860"/>
          <cell r="D8860"/>
          <cell r="E8860"/>
          <cell r="F8860"/>
          <cell r="G8860"/>
          <cell r="H8860"/>
          <cell r="I8860"/>
          <cell r="J8860"/>
          <cell r="K8860"/>
          <cell r="L8860"/>
          <cell r="M8860"/>
          <cell r="N8860"/>
          <cell r="O8860"/>
          <cell r="P8860"/>
          <cell r="Q8860"/>
          <cell r="R8860"/>
          <cell r="S8860"/>
          <cell r="T8860"/>
          <cell r="U8860"/>
          <cell r="V8860"/>
          <cell r="W8860"/>
          <cell r="X8860"/>
          <cell r="Y8860" t="str">
            <v xml:space="preserve"> </v>
          </cell>
        </row>
        <row r="8861">
          <cell r="C8861"/>
          <cell r="D8861"/>
          <cell r="E8861"/>
          <cell r="F8861"/>
          <cell r="G8861"/>
          <cell r="H8861"/>
          <cell r="I8861"/>
          <cell r="J8861"/>
          <cell r="K8861"/>
          <cell r="L8861"/>
          <cell r="M8861"/>
          <cell r="N8861"/>
          <cell r="O8861"/>
          <cell r="P8861"/>
          <cell r="Q8861"/>
          <cell r="R8861"/>
          <cell r="S8861"/>
          <cell r="T8861"/>
          <cell r="U8861"/>
          <cell r="V8861"/>
          <cell r="W8861"/>
          <cell r="X8861"/>
          <cell r="Y8861" t="str">
            <v xml:space="preserve"> </v>
          </cell>
        </row>
        <row r="8862">
          <cell r="C8862"/>
          <cell r="D8862"/>
          <cell r="E8862"/>
          <cell r="F8862"/>
          <cell r="G8862"/>
          <cell r="H8862"/>
          <cell r="I8862"/>
          <cell r="J8862"/>
          <cell r="K8862"/>
          <cell r="L8862"/>
          <cell r="M8862"/>
          <cell r="N8862"/>
          <cell r="O8862"/>
          <cell r="P8862"/>
          <cell r="Q8862"/>
          <cell r="R8862"/>
          <cell r="S8862"/>
          <cell r="T8862"/>
          <cell r="U8862"/>
          <cell r="V8862"/>
          <cell r="W8862"/>
          <cell r="X8862"/>
          <cell r="Y8862" t="str">
            <v xml:space="preserve"> </v>
          </cell>
        </row>
        <row r="8863">
          <cell r="C8863"/>
          <cell r="D8863"/>
          <cell r="E8863"/>
          <cell r="F8863"/>
          <cell r="G8863"/>
          <cell r="H8863"/>
          <cell r="I8863"/>
          <cell r="J8863"/>
          <cell r="K8863"/>
          <cell r="L8863"/>
          <cell r="M8863"/>
          <cell r="N8863"/>
          <cell r="O8863"/>
          <cell r="P8863"/>
          <cell r="Q8863"/>
          <cell r="R8863"/>
          <cell r="S8863"/>
          <cell r="T8863"/>
          <cell r="U8863"/>
          <cell r="V8863"/>
          <cell r="W8863"/>
          <cell r="X8863"/>
          <cell r="Y8863" t="str">
            <v xml:space="preserve"> </v>
          </cell>
        </row>
        <row r="8864">
          <cell r="C8864"/>
          <cell r="D8864"/>
          <cell r="E8864"/>
          <cell r="F8864"/>
          <cell r="G8864"/>
          <cell r="H8864"/>
          <cell r="I8864"/>
          <cell r="J8864"/>
          <cell r="K8864"/>
          <cell r="L8864"/>
          <cell r="M8864"/>
          <cell r="N8864"/>
          <cell r="O8864"/>
          <cell r="P8864"/>
          <cell r="Q8864"/>
          <cell r="R8864"/>
          <cell r="S8864"/>
          <cell r="T8864"/>
          <cell r="U8864"/>
          <cell r="V8864"/>
          <cell r="W8864"/>
          <cell r="X8864"/>
          <cell r="Y8864" t="str">
            <v xml:space="preserve"> </v>
          </cell>
        </row>
        <row r="8865">
          <cell r="C8865"/>
          <cell r="D8865"/>
          <cell r="E8865"/>
          <cell r="F8865"/>
          <cell r="G8865"/>
          <cell r="H8865"/>
          <cell r="I8865"/>
          <cell r="J8865"/>
          <cell r="K8865"/>
          <cell r="L8865"/>
          <cell r="M8865"/>
          <cell r="N8865"/>
          <cell r="O8865"/>
          <cell r="P8865"/>
          <cell r="Q8865"/>
          <cell r="R8865"/>
          <cell r="S8865"/>
          <cell r="T8865"/>
          <cell r="U8865"/>
          <cell r="V8865"/>
          <cell r="W8865"/>
          <cell r="X8865"/>
          <cell r="Y8865" t="str">
            <v xml:space="preserve"> </v>
          </cell>
        </row>
        <row r="8866">
          <cell r="C8866"/>
          <cell r="D8866"/>
          <cell r="E8866"/>
          <cell r="F8866"/>
          <cell r="G8866"/>
          <cell r="H8866"/>
          <cell r="I8866"/>
          <cell r="J8866"/>
          <cell r="K8866"/>
          <cell r="L8866"/>
          <cell r="M8866"/>
          <cell r="N8866"/>
          <cell r="O8866"/>
          <cell r="P8866"/>
          <cell r="Q8866"/>
          <cell r="R8866"/>
          <cell r="S8866"/>
          <cell r="T8866"/>
          <cell r="U8866"/>
          <cell r="V8866"/>
          <cell r="W8866"/>
          <cell r="X8866"/>
          <cell r="Y8866" t="str">
            <v xml:space="preserve"> </v>
          </cell>
        </row>
        <row r="8867">
          <cell r="C8867"/>
          <cell r="D8867"/>
          <cell r="E8867"/>
          <cell r="F8867"/>
          <cell r="G8867"/>
          <cell r="H8867"/>
          <cell r="I8867"/>
          <cell r="J8867"/>
          <cell r="K8867"/>
          <cell r="L8867"/>
          <cell r="M8867"/>
          <cell r="N8867"/>
          <cell r="O8867"/>
          <cell r="P8867"/>
          <cell r="Q8867"/>
          <cell r="R8867"/>
          <cell r="S8867"/>
          <cell r="T8867"/>
          <cell r="U8867"/>
          <cell r="V8867"/>
          <cell r="W8867"/>
          <cell r="X8867"/>
          <cell r="Y8867" t="str">
            <v xml:space="preserve"> </v>
          </cell>
        </row>
        <row r="8868">
          <cell r="C8868"/>
          <cell r="D8868"/>
          <cell r="E8868"/>
          <cell r="F8868"/>
          <cell r="G8868"/>
          <cell r="H8868"/>
          <cell r="I8868"/>
          <cell r="J8868"/>
          <cell r="K8868"/>
          <cell r="L8868"/>
          <cell r="M8868"/>
          <cell r="N8868"/>
          <cell r="O8868"/>
          <cell r="P8868"/>
          <cell r="Q8868"/>
          <cell r="R8868"/>
          <cell r="S8868"/>
          <cell r="T8868"/>
          <cell r="U8868"/>
          <cell r="V8868"/>
          <cell r="W8868"/>
          <cell r="X8868"/>
          <cell r="Y8868" t="str">
            <v xml:space="preserve"> </v>
          </cell>
        </row>
        <row r="8869">
          <cell r="C8869"/>
          <cell r="D8869"/>
          <cell r="E8869"/>
          <cell r="F8869"/>
          <cell r="G8869"/>
          <cell r="H8869"/>
          <cell r="I8869"/>
          <cell r="J8869"/>
          <cell r="K8869"/>
          <cell r="L8869"/>
          <cell r="M8869"/>
          <cell r="N8869"/>
          <cell r="O8869"/>
          <cell r="P8869"/>
          <cell r="Q8869"/>
          <cell r="R8869"/>
          <cell r="S8869"/>
          <cell r="T8869"/>
          <cell r="U8869"/>
          <cell r="V8869"/>
          <cell r="W8869"/>
          <cell r="X8869"/>
          <cell r="Y8869" t="str">
            <v xml:space="preserve"> </v>
          </cell>
        </row>
        <row r="8870"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/>
          <cell r="Q8870"/>
          <cell r="R8870"/>
          <cell r="S8870"/>
          <cell r="T8870"/>
          <cell r="U8870"/>
          <cell r="V8870"/>
          <cell r="W8870"/>
          <cell r="X8870"/>
          <cell r="Y8870" t="str">
            <v xml:space="preserve"> </v>
          </cell>
        </row>
        <row r="8871"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/>
          <cell r="Q8871"/>
          <cell r="R8871"/>
          <cell r="S8871"/>
          <cell r="T8871"/>
          <cell r="U8871"/>
          <cell r="V8871"/>
          <cell r="W8871"/>
          <cell r="X8871"/>
          <cell r="Y8871" t="str">
            <v xml:space="preserve"> </v>
          </cell>
        </row>
        <row r="8872"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/>
          <cell r="Q8872"/>
          <cell r="R8872"/>
          <cell r="S8872"/>
          <cell r="T8872"/>
          <cell r="U8872"/>
          <cell r="V8872"/>
          <cell r="W8872"/>
          <cell r="X8872"/>
          <cell r="Y8872" t="str">
            <v xml:space="preserve"> </v>
          </cell>
        </row>
        <row r="8873"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/>
          <cell r="Q8873"/>
          <cell r="R8873"/>
          <cell r="S8873"/>
          <cell r="T8873"/>
          <cell r="U8873"/>
          <cell r="V8873"/>
          <cell r="W8873"/>
          <cell r="X8873"/>
          <cell r="Y8873" t="str">
            <v xml:space="preserve"> </v>
          </cell>
        </row>
        <row r="8874"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/>
          <cell r="Q8874"/>
          <cell r="R8874"/>
          <cell r="S8874"/>
          <cell r="T8874"/>
          <cell r="U8874"/>
          <cell r="V8874"/>
          <cell r="W8874"/>
          <cell r="X8874"/>
          <cell r="Y8874" t="str">
            <v xml:space="preserve"> </v>
          </cell>
        </row>
        <row r="8875">
          <cell r="C8875"/>
          <cell r="D8875"/>
          <cell r="E8875"/>
          <cell r="F8875"/>
          <cell r="G8875"/>
          <cell r="H8875"/>
          <cell r="I8875"/>
          <cell r="J8875"/>
          <cell r="K8875"/>
          <cell r="L8875"/>
          <cell r="M8875"/>
          <cell r="N8875"/>
          <cell r="O8875"/>
          <cell r="P8875"/>
          <cell r="Q8875"/>
          <cell r="R8875"/>
          <cell r="S8875"/>
          <cell r="T8875"/>
          <cell r="U8875"/>
          <cell r="V8875"/>
          <cell r="W8875"/>
          <cell r="X8875"/>
          <cell r="Y8875" t="str">
            <v xml:space="preserve"> </v>
          </cell>
        </row>
        <row r="8876">
          <cell r="C8876"/>
          <cell r="D8876"/>
          <cell r="E8876"/>
          <cell r="F8876"/>
          <cell r="G8876"/>
          <cell r="H8876"/>
          <cell r="I8876"/>
          <cell r="J8876"/>
          <cell r="K8876"/>
          <cell r="L8876"/>
          <cell r="M8876"/>
          <cell r="N8876"/>
          <cell r="O8876"/>
          <cell r="P8876"/>
          <cell r="Q8876"/>
          <cell r="R8876"/>
          <cell r="S8876"/>
          <cell r="T8876"/>
          <cell r="U8876"/>
          <cell r="V8876"/>
          <cell r="W8876"/>
          <cell r="X8876"/>
          <cell r="Y8876" t="str">
            <v xml:space="preserve"> </v>
          </cell>
        </row>
        <row r="8877">
          <cell r="C8877"/>
          <cell r="D8877"/>
          <cell r="E8877"/>
          <cell r="F8877"/>
          <cell r="G8877"/>
          <cell r="H8877"/>
          <cell r="I8877"/>
          <cell r="J8877"/>
          <cell r="K8877"/>
          <cell r="L8877"/>
          <cell r="M8877"/>
          <cell r="N8877"/>
          <cell r="O8877"/>
          <cell r="P8877"/>
          <cell r="Q8877"/>
          <cell r="R8877"/>
          <cell r="S8877"/>
          <cell r="T8877"/>
          <cell r="U8877"/>
          <cell r="V8877"/>
          <cell r="W8877"/>
          <cell r="X8877"/>
          <cell r="Y8877" t="str">
            <v xml:space="preserve"> </v>
          </cell>
        </row>
        <row r="8878">
          <cell r="C8878"/>
          <cell r="D8878"/>
          <cell r="E8878"/>
          <cell r="F8878"/>
          <cell r="G8878"/>
          <cell r="H8878"/>
          <cell r="I8878"/>
          <cell r="J8878"/>
          <cell r="K8878"/>
          <cell r="L8878"/>
          <cell r="M8878"/>
          <cell r="N8878"/>
          <cell r="O8878"/>
          <cell r="P8878"/>
          <cell r="Q8878"/>
          <cell r="R8878"/>
          <cell r="S8878"/>
          <cell r="T8878"/>
          <cell r="U8878"/>
          <cell r="V8878"/>
          <cell r="W8878"/>
          <cell r="X8878"/>
          <cell r="Y8878" t="str">
            <v xml:space="preserve"> </v>
          </cell>
        </row>
        <row r="8879">
          <cell r="C8879"/>
          <cell r="D8879"/>
          <cell r="E8879"/>
          <cell r="F8879"/>
          <cell r="G8879"/>
          <cell r="H8879"/>
          <cell r="I8879"/>
          <cell r="J8879"/>
          <cell r="K8879"/>
          <cell r="L8879"/>
          <cell r="M8879"/>
          <cell r="N8879"/>
          <cell r="O8879"/>
          <cell r="P8879"/>
          <cell r="Q8879"/>
          <cell r="R8879"/>
          <cell r="S8879"/>
          <cell r="T8879"/>
          <cell r="U8879"/>
          <cell r="V8879"/>
          <cell r="W8879"/>
          <cell r="X8879"/>
          <cell r="Y8879" t="str">
            <v xml:space="preserve"> </v>
          </cell>
        </row>
        <row r="8880">
          <cell r="C8880"/>
          <cell r="D8880"/>
          <cell r="E8880"/>
          <cell r="F8880"/>
          <cell r="G8880"/>
          <cell r="H8880"/>
          <cell r="I8880"/>
          <cell r="J8880"/>
          <cell r="K8880"/>
          <cell r="L8880"/>
          <cell r="M8880"/>
          <cell r="N8880"/>
          <cell r="O8880"/>
          <cell r="P8880"/>
          <cell r="Q8880"/>
          <cell r="R8880"/>
          <cell r="S8880"/>
          <cell r="T8880"/>
          <cell r="U8880"/>
          <cell r="V8880"/>
          <cell r="W8880"/>
          <cell r="X8880"/>
          <cell r="Y8880" t="str">
            <v xml:space="preserve"> </v>
          </cell>
        </row>
        <row r="8881">
          <cell r="C8881"/>
          <cell r="D8881"/>
          <cell r="E8881"/>
          <cell r="F8881"/>
          <cell r="G8881"/>
          <cell r="H8881"/>
          <cell r="I8881"/>
          <cell r="J8881"/>
          <cell r="K8881"/>
          <cell r="L8881"/>
          <cell r="M8881"/>
          <cell r="N8881"/>
          <cell r="O8881"/>
          <cell r="P8881"/>
          <cell r="Q8881"/>
          <cell r="R8881"/>
          <cell r="S8881"/>
          <cell r="T8881"/>
          <cell r="U8881"/>
          <cell r="V8881"/>
          <cell r="W8881"/>
          <cell r="X8881"/>
          <cell r="Y8881" t="str">
            <v xml:space="preserve"> </v>
          </cell>
        </row>
        <row r="8882">
          <cell r="C8882"/>
          <cell r="D8882"/>
          <cell r="E8882"/>
          <cell r="F8882"/>
          <cell r="G8882"/>
          <cell r="H8882"/>
          <cell r="I8882"/>
          <cell r="J8882"/>
          <cell r="K8882"/>
          <cell r="L8882"/>
          <cell r="M8882"/>
          <cell r="N8882"/>
          <cell r="O8882"/>
          <cell r="P8882"/>
          <cell r="Q8882"/>
          <cell r="R8882"/>
          <cell r="S8882"/>
          <cell r="T8882"/>
          <cell r="U8882"/>
          <cell r="V8882"/>
          <cell r="W8882"/>
          <cell r="X8882"/>
          <cell r="Y8882" t="str">
            <v xml:space="preserve"> </v>
          </cell>
        </row>
        <row r="8883">
          <cell r="C8883"/>
          <cell r="D8883"/>
          <cell r="E8883"/>
          <cell r="F8883"/>
          <cell r="G8883"/>
          <cell r="H8883"/>
          <cell r="I8883"/>
          <cell r="J8883"/>
          <cell r="K8883"/>
          <cell r="L8883"/>
          <cell r="M8883"/>
          <cell r="N8883"/>
          <cell r="O8883"/>
          <cell r="P8883"/>
          <cell r="Q8883"/>
          <cell r="R8883"/>
          <cell r="S8883"/>
          <cell r="T8883"/>
          <cell r="U8883"/>
          <cell r="V8883"/>
          <cell r="W8883"/>
          <cell r="X8883"/>
          <cell r="Y8883" t="str">
            <v xml:space="preserve"> </v>
          </cell>
        </row>
        <row r="8884">
          <cell r="C8884"/>
          <cell r="D8884"/>
          <cell r="E8884"/>
          <cell r="F8884"/>
          <cell r="G8884"/>
          <cell r="H8884"/>
          <cell r="I8884"/>
          <cell r="J8884"/>
          <cell r="K8884"/>
          <cell r="L8884"/>
          <cell r="M8884"/>
          <cell r="N8884"/>
          <cell r="O8884"/>
          <cell r="P8884"/>
          <cell r="Q8884"/>
          <cell r="R8884"/>
          <cell r="S8884"/>
          <cell r="T8884"/>
          <cell r="U8884"/>
          <cell r="V8884"/>
          <cell r="W8884"/>
          <cell r="X8884"/>
          <cell r="Y8884" t="str">
            <v xml:space="preserve"> </v>
          </cell>
        </row>
        <row r="8885">
          <cell r="C8885"/>
          <cell r="D8885"/>
          <cell r="E8885"/>
          <cell r="F8885"/>
          <cell r="G8885"/>
          <cell r="H8885"/>
          <cell r="I8885"/>
          <cell r="J8885"/>
          <cell r="K8885"/>
          <cell r="L8885"/>
          <cell r="M8885"/>
          <cell r="N8885"/>
          <cell r="O8885"/>
          <cell r="P8885"/>
          <cell r="Q8885"/>
          <cell r="R8885"/>
          <cell r="S8885"/>
          <cell r="T8885"/>
          <cell r="U8885"/>
          <cell r="V8885"/>
          <cell r="W8885"/>
          <cell r="X8885"/>
          <cell r="Y8885" t="str">
            <v xml:space="preserve"> </v>
          </cell>
        </row>
        <row r="8886">
          <cell r="C8886"/>
          <cell r="D8886"/>
          <cell r="E8886"/>
          <cell r="F8886"/>
          <cell r="G8886"/>
          <cell r="H8886"/>
          <cell r="I8886"/>
          <cell r="J8886"/>
          <cell r="K8886"/>
          <cell r="L8886"/>
          <cell r="M8886"/>
          <cell r="N8886"/>
          <cell r="O8886"/>
          <cell r="P8886"/>
          <cell r="Q8886"/>
          <cell r="R8886"/>
          <cell r="S8886"/>
          <cell r="T8886"/>
          <cell r="U8886"/>
          <cell r="V8886"/>
          <cell r="W8886"/>
          <cell r="X8886"/>
          <cell r="Y8886" t="str">
            <v xml:space="preserve"> </v>
          </cell>
        </row>
        <row r="8887">
          <cell r="C8887"/>
          <cell r="D8887"/>
          <cell r="E8887"/>
          <cell r="F8887"/>
          <cell r="G8887"/>
          <cell r="H8887"/>
          <cell r="I8887"/>
          <cell r="J8887"/>
          <cell r="K8887"/>
          <cell r="L8887"/>
          <cell r="M8887"/>
          <cell r="N8887"/>
          <cell r="O8887"/>
          <cell r="P8887"/>
          <cell r="Q8887"/>
          <cell r="R8887"/>
          <cell r="S8887"/>
          <cell r="T8887"/>
          <cell r="U8887"/>
          <cell r="V8887"/>
          <cell r="W8887"/>
          <cell r="X8887"/>
          <cell r="Y8887" t="str">
            <v xml:space="preserve"> </v>
          </cell>
        </row>
        <row r="8888">
          <cell r="C8888"/>
          <cell r="D8888"/>
          <cell r="E8888"/>
          <cell r="F8888"/>
          <cell r="G8888"/>
          <cell r="H8888"/>
          <cell r="I8888"/>
          <cell r="J8888"/>
          <cell r="K8888"/>
          <cell r="L8888"/>
          <cell r="M8888"/>
          <cell r="N8888"/>
          <cell r="O8888"/>
          <cell r="P8888"/>
          <cell r="Q8888"/>
          <cell r="R8888"/>
          <cell r="S8888"/>
          <cell r="T8888"/>
          <cell r="U8888"/>
          <cell r="V8888"/>
          <cell r="W8888"/>
          <cell r="X8888"/>
          <cell r="Y8888" t="str">
            <v xml:space="preserve"> </v>
          </cell>
        </row>
        <row r="8889">
          <cell r="C8889"/>
          <cell r="D8889"/>
          <cell r="E8889"/>
          <cell r="F8889"/>
          <cell r="G8889"/>
          <cell r="H8889"/>
          <cell r="I8889"/>
          <cell r="J8889"/>
          <cell r="K8889"/>
          <cell r="L8889"/>
          <cell r="M8889"/>
          <cell r="N8889"/>
          <cell r="O8889"/>
          <cell r="P8889"/>
          <cell r="Q8889"/>
          <cell r="R8889"/>
          <cell r="S8889"/>
          <cell r="T8889"/>
          <cell r="U8889"/>
          <cell r="V8889"/>
          <cell r="W8889"/>
          <cell r="X8889"/>
          <cell r="Y8889" t="str">
            <v xml:space="preserve"> </v>
          </cell>
        </row>
        <row r="8890">
          <cell r="C8890"/>
          <cell r="D8890"/>
          <cell r="E8890"/>
          <cell r="F8890"/>
          <cell r="G8890"/>
          <cell r="H8890"/>
          <cell r="I8890"/>
          <cell r="J8890"/>
          <cell r="K8890"/>
          <cell r="L8890"/>
          <cell r="M8890"/>
          <cell r="N8890"/>
          <cell r="O8890"/>
          <cell r="P8890"/>
          <cell r="Q8890"/>
          <cell r="R8890"/>
          <cell r="S8890"/>
          <cell r="T8890"/>
          <cell r="U8890"/>
          <cell r="V8890"/>
          <cell r="W8890"/>
          <cell r="X8890"/>
          <cell r="Y8890" t="str">
            <v xml:space="preserve"> </v>
          </cell>
        </row>
        <row r="8891">
          <cell r="C8891"/>
          <cell r="D8891"/>
          <cell r="E8891"/>
          <cell r="F8891"/>
          <cell r="G8891"/>
          <cell r="H8891"/>
          <cell r="I8891"/>
          <cell r="J8891"/>
          <cell r="K8891"/>
          <cell r="L8891"/>
          <cell r="M8891"/>
          <cell r="N8891"/>
          <cell r="O8891"/>
          <cell r="P8891"/>
          <cell r="Q8891"/>
          <cell r="R8891"/>
          <cell r="S8891"/>
          <cell r="T8891"/>
          <cell r="U8891"/>
          <cell r="V8891"/>
          <cell r="W8891"/>
          <cell r="X8891"/>
          <cell r="Y8891" t="str">
            <v xml:space="preserve"> </v>
          </cell>
        </row>
        <row r="8892">
          <cell r="C8892"/>
          <cell r="D8892"/>
          <cell r="E8892"/>
          <cell r="F8892"/>
          <cell r="G8892"/>
          <cell r="H8892"/>
          <cell r="I8892"/>
          <cell r="J8892"/>
          <cell r="K8892"/>
          <cell r="L8892"/>
          <cell r="M8892"/>
          <cell r="N8892"/>
          <cell r="O8892"/>
          <cell r="P8892"/>
          <cell r="Q8892"/>
          <cell r="R8892"/>
          <cell r="S8892"/>
          <cell r="T8892"/>
          <cell r="U8892"/>
          <cell r="V8892"/>
          <cell r="W8892"/>
          <cell r="X8892"/>
          <cell r="Y8892" t="str">
            <v xml:space="preserve"> </v>
          </cell>
        </row>
        <row r="8893">
          <cell r="C8893"/>
          <cell r="D8893"/>
          <cell r="E8893"/>
          <cell r="F8893"/>
          <cell r="G8893"/>
          <cell r="H8893"/>
          <cell r="I8893"/>
          <cell r="J8893"/>
          <cell r="K8893"/>
          <cell r="L8893"/>
          <cell r="M8893"/>
          <cell r="N8893"/>
          <cell r="O8893"/>
          <cell r="P8893"/>
          <cell r="Q8893"/>
          <cell r="R8893"/>
          <cell r="S8893"/>
          <cell r="T8893"/>
          <cell r="U8893"/>
          <cell r="V8893"/>
          <cell r="W8893"/>
          <cell r="X8893"/>
          <cell r="Y8893" t="str">
            <v xml:space="preserve"> </v>
          </cell>
        </row>
        <row r="8894">
          <cell r="C8894"/>
          <cell r="D8894"/>
          <cell r="E8894"/>
          <cell r="F8894"/>
          <cell r="G8894"/>
          <cell r="H8894"/>
          <cell r="I8894"/>
          <cell r="J8894"/>
          <cell r="K8894"/>
          <cell r="L8894"/>
          <cell r="M8894"/>
          <cell r="N8894"/>
          <cell r="O8894"/>
          <cell r="P8894"/>
          <cell r="Q8894"/>
          <cell r="R8894"/>
          <cell r="S8894"/>
          <cell r="T8894"/>
          <cell r="U8894"/>
          <cell r="V8894"/>
          <cell r="W8894"/>
          <cell r="X8894"/>
          <cell r="Y8894" t="str">
            <v xml:space="preserve"> </v>
          </cell>
        </row>
        <row r="8895">
          <cell r="C8895"/>
          <cell r="D8895"/>
          <cell r="E8895"/>
          <cell r="F8895"/>
          <cell r="G8895"/>
          <cell r="H8895"/>
          <cell r="I8895"/>
          <cell r="J8895"/>
          <cell r="K8895"/>
          <cell r="L8895"/>
          <cell r="M8895"/>
          <cell r="N8895"/>
          <cell r="O8895"/>
          <cell r="P8895"/>
          <cell r="Q8895"/>
          <cell r="R8895"/>
          <cell r="S8895"/>
          <cell r="T8895"/>
          <cell r="U8895"/>
          <cell r="V8895"/>
          <cell r="W8895"/>
          <cell r="X8895"/>
          <cell r="Y8895" t="str">
            <v xml:space="preserve"> </v>
          </cell>
        </row>
        <row r="8896">
          <cell r="C8896"/>
          <cell r="D8896"/>
          <cell r="E8896"/>
          <cell r="F8896"/>
          <cell r="G8896"/>
          <cell r="H8896"/>
          <cell r="I8896"/>
          <cell r="J8896"/>
          <cell r="K8896"/>
          <cell r="L8896"/>
          <cell r="M8896"/>
          <cell r="N8896"/>
          <cell r="O8896"/>
          <cell r="P8896"/>
          <cell r="Q8896"/>
          <cell r="R8896"/>
          <cell r="S8896"/>
          <cell r="T8896"/>
          <cell r="U8896"/>
          <cell r="V8896"/>
          <cell r="W8896"/>
          <cell r="X8896"/>
          <cell r="Y8896" t="str">
            <v xml:space="preserve"> </v>
          </cell>
        </row>
        <row r="8897">
          <cell r="C8897"/>
          <cell r="D8897"/>
          <cell r="E8897"/>
          <cell r="F8897"/>
          <cell r="G8897"/>
          <cell r="H8897"/>
          <cell r="I8897"/>
          <cell r="J8897"/>
          <cell r="K8897"/>
          <cell r="L8897"/>
          <cell r="M8897"/>
          <cell r="N8897"/>
          <cell r="O8897"/>
          <cell r="P8897"/>
          <cell r="Q8897"/>
          <cell r="R8897"/>
          <cell r="S8897"/>
          <cell r="T8897"/>
          <cell r="U8897"/>
          <cell r="V8897"/>
          <cell r="W8897"/>
          <cell r="X8897"/>
          <cell r="Y8897" t="str">
            <v xml:space="preserve"> </v>
          </cell>
        </row>
        <row r="8898">
          <cell r="C8898"/>
          <cell r="D8898"/>
          <cell r="E8898"/>
          <cell r="F8898"/>
          <cell r="G8898"/>
          <cell r="H8898"/>
          <cell r="I8898"/>
          <cell r="J8898"/>
          <cell r="K8898"/>
          <cell r="L8898"/>
          <cell r="M8898"/>
          <cell r="N8898"/>
          <cell r="O8898"/>
          <cell r="P8898"/>
          <cell r="Q8898"/>
          <cell r="R8898"/>
          <cell r="S8898"/>
          <cell r="T8898"/>
          <cell r="U8898"/>
          <cell r="V8898"/>
          <cell r="W8898"/>
          <cell r="X8898"/>
          <cell r="Y8898" t="str">
            <v xml:space="preserve"> </v>
          </cell>
        </row>
        <row r="8899">
          <cell r="C8899"/>
          <cell r="D8899"/>
          <cell r="E8899"/>
          <cell r="F8899"/>
          <cell r="G8899"/>
          <cell r="H8899"/>
          <cell r="I8899"/>
          <cell r="J8899"/>
          <cell r="K8899"/>
          <cell r="L8899"/>
          <cell r="M8899"/>
          <cell r="N8899"/>
          <cell r="O8899"/>
          <cell r="P8899"/>
          <cell r="Q8899"/>
          <cell r="R8899"/>
          <cell r="S8899"/>
          <cell r="T8899"/>
          <cell r="U8899"/>
          <cell r="V8899"/>
          <cell r="W8899"/>
          <cell r="X8899"/>
          <cell r="Y8899" t="str">
            <v xml:space="preserve"> </v>
          </cell>
        </row>
        <row r="8900">
          <cell r="C8900"/>
          <cell r="D8900"/>
          <cell r="E8900"/>
          <cell r="F8900"/>
          <cell r="G8900"/>
          <cell r="H8900"/>
          <cell r="I8900"/>
          <cell r="J8900"/>
          <cell r="K8900"/>
          <cell r="L8900"/>
          <cell r="M8900"/>
          <cell r="N8900"/>
          <cell r="O8900"/>
          <cell r="P8900"/>
          <cell r="Q8900"/>
          <cell r="R8900"/>
          <cell r="S8900"/>
          <cell r="T8900"/>
          <cell r="U8900"/>
          <cell r="V8900"/>
          <cell r="W8900"/>
          <cell r="X8900"/>
          <cell r="Y8900" t="str">
            <v xml:space="preserve"> </v>
          </cell>
        </row>
        <row r="8901">
          <cell r="C8901"/>
          <cell r="D8901"/>
          <cell r="E8901"/>
          <cell r="F8901"/>
          <cell r="G8901"/>
          <cell r="H8901"/>
          <cell r="I8901"/>
          <cell r="J8901"/>
          <cell r="K8901"/>
          <cell r="L8901"/>
          <cell r="M8901"/>
          <cell r="N8901"/>
          <cell r="O8901"/>
          <cell r="P8901"/>
          <cell r="Q8901"/>
          <cell r="R8901"/>
          <cell r="S8901"/>
          <cell r="T8901"/>
          <cell r="U8901"/>
          <cell r="V8901"/>
          <cell r="W8901"/>
          <cell r="X8901"/>
          <cell r="Y8901" t="str">
            <v xml:space="preserve"> </v>
          </cell>
        </row>
        <row r="8902">
          <cell r="C8902"/>
          <cell r="D8902"/>
          <cell r="E8902"/>
          <cell r="F8902"/>
          <cell r="G8902"/>
          <cell r="H8902"/>
          <cell r="I8902"/>
          <cell r="J8902"/>
          <cell r="K8902"/>
          <cell r="L8902"/>
          <cell r="M8902"/>
          <cell r="N8902"/>
          <cell r="O8902"/>
          <cell r="P8902"/>
          <cell r="Q8902"/>
          <cell r="R8902"/>
          <cell r="S8902"/>
          <cell r="T8902"/>
          <cell r="U8902"/>
          <cell r="V8902"/>
          <cell r="W8902"/>
          <cell r="X8902"/>
          <cell r="Y8902" t="str">
            <v xml:space="preserve"> </v>
          </cell>
        </row>
        <row r="8903">
          <cell r="C8903"/>
          <cell r="D8903"/>
          <cell r="E8903"/>
          <cell r="F8903"/>
          <cell r="G8903"/>
          <cell r="H8903"/>
          <cell r="I8903"/>
          <cell r="J8903"/>
          <cell r="K8903"/>
          <cell r="L8903"/>
          <cell r="M8903"/>
          <cell r="N8903"/>
          <cell r="O8903"/>
          <cell r="P8903"/>
          <cell r="Q8903"/>
          <cell r="R8903"/>
          <cell r="S8903"/>
          <cell r="T8903"/>
          <cell r="U8903"/>
          <cell r="V8903"/>
          <cell r="W8903"/>
          <cell r="X8903"/>
          <cell r="Y8903" t="str">
            <v xml:space="preserve"> </v>
          </cell>
        </row>
        <row r="8904">
          <cell r="C8904"/>
          <cell r="D8904"/>
          <cell r="E8904"/>
          <cell r="F8904"/>
          <cell r="G8904"/>
          <cell r="H8904"/>
          <cell r="I8904"/>
          <cell r="J8904"/>
          <cell r="K8904"/>
          <cell r="L8904"/>
          <cell r="M8904"/>
          <cell r="N8904"/>
          <cell r="O8904"/>
          <cell r="P8904"/>
          <cell r="Q8904"/>
          <cell r="R8904"/>
          <cell r="S8904"/>
          <cell r="T8904"/>
          <cell r="U8904"/>
          <cell r="V8904"/>
          <cell r="W8904"/>
          <cell r="X8904"/>
          <cell r="Y8904" t="str">
            <v xml:space="preserve"> </v>
          </cell>
        </row>
        <row r="8905">
          <cell r="C8905"/>
          <cell r="D8905"/>
          <cell r="E8905"/>
          <cell r="F8905"/>
          <cell r="G8905"/>
          <cell r="H8905"/>
          <cell r="I8905"/>
          <cell r="J8905"/>
          <cell r="K8905"/>
          <cell r="L8905"/>
          <cell r="M8905"/>
          <cell r="N8905"/>
          <cell r="O8905"/>
          <cell r="P8905"/>
          <cell r="Q8905"/>
          <cell r="R8905"/>
          <cell r="S8905"/>
          <cell r="T8905"/>
          <cell r="U8905"/>
          <cell r="V8905"/>
          <cell r="W8905"/>
          <cell r="X8905"/>
          <cell r="Y8905" t="str">
            <v xml:space="preserve"> </v>
          </cell>
        </row>
        <row r="8906">
          <cell r="C8906"/>
          <cell r="D8906"/>
          <cell r="E8906"/>
          <cell r="F8906"/>
          <cell r="G8906"/>
          <cell r="H8906"/>
          <cell r="I8906"/>
          <cell r="J8906"/>
          <cell r="K8906"/>
          <cell r="L8906"/>
          <cell r="M8906"/>
          <cell r="N8906"/>
          <cell r="O8906"/>
          <cell r="P8906"/>
          <cell r="Q8906"/>
          <cell r="R8906"/>
          <cell r="S8906"/>
          <cell r="T8906"/>
          <cell r="U8906"/>
          <cell r="V8906"/>
          <cell r="W8906"/>
          <cell r="X8906"/>
          <cell r="Y8906" t="str">
            <v xml:space="preserve"> </v>
          </cell>
        </row>
        <row r="8907">
          <cell r="C8907"/>
          <cell r="D8907"/>
          <cell r="E8907"/>
          <cell r="F8907"/>
          <cell r="G8907"/>
          <cell r="H8907"/>
          <cell r="I8907"/>
          <cell r="J8907"/>
          <cell r="K8907"/>
          <cell r="L8907"/>
          <cell r="M8907"/>
          <cell r="N8907"/>
          <cell r="O8907"/>
          <cell r="P8907"/>
          <cell r="Q8907"/>
          <cell r="R8907"/>
          <cell r="S8907"/>
          <cell r="T8907"/>
          <cell r="U8907"/>
          <cell r="V8907"/>
          <cell r="W8907"/>
          <cell r="X8907"/>
          <cell r="Y8907" t="str">
            <v xml:space="preserve"> </v>
          </cell>
        </row>
        <row r="8908">
          <cell r="C8908"/>
          <cell r="D8908"/>
          <cell r="E8908"/>
          <cell r="F8908"/>
          <cell r="G8908"/>
          <cell r="H8908"/>
          <cell r="I8908"/>
          <cell r="J8908"/>
          <cell r="K8908"/>
          <cell r="L8908"/>
          <cell r="M8908"/>
          <cell r="N8908"/>
          <cell r="O8908"/>
          <cell r="P8908"/>
          <cell r="Q8908"/>
          <cell r="R8908"/>
          <cell r="S8908"/>
          <cell r="T8908"/>
          <cell r="U8908"/>
          <cell r="V8908"/>
          <cell r="W8908"/>
          <cell r="X8908"/>
          <cell r="Y8908" t="str">
            <v xml:space="preserve"> </v>
          </cell>
        </row>
        <row r="8909">
          <cell r="C8909"/>
          <cell r="D8909"/>
          <cell r="E8909"/>
          <cell r="F8909"/>
          <cell r="G8909"/>
          <cell r="H8909"/>
          <cell r="I8909"/>
          <cell r="J8909"/>
          <cell r="K8909"/>
          <cell r="L8909"/>
          <cell r="M8909"/>
          <cell r="N8909"/>
          <cell r="O8909"/>
          <cell r="P8909"/>
          <cell r="Q8909"/>
          <cell r="R8909"/>
          <cell r="S8909"/>
          <cell r="T8909"/>
          <cell r="U8909"/>
          <cell r="V8909"/>
          <cell r="W8909"/>
          <cell r="X8909"/>
          <cell r="Y8909" t="str">
            <v xml:space="preserve"> </v>
          </cell>
        </row>
        <row r="8910">
          <cell r="C8910"/>
          <cell r="D8910"/>
          <cell r="E8910"/>
          <cell r="F8910"/>
          <cell r="G8910"/>
          <cell r="H8910"/>
          <cell r="I8910"/>
          <cell r="J8910"/>
          <cell r="K8910"/>
          <cell r="L8910"/>
          <cell r="M8910"/>
          <cell r="N8910"/>
          <cell r="O8910"/>
          <cell r="P8910"/>
          <cell r="Q8910"/>
          <cell r="R8910"/>
          <cell r="S8910"/>
          <cell r="T8910"/>
          <cell r="U8910"/>
          <cell r="V8910"/>
          <cell r="W8910"/>
          <cell r="X8910"/>
          <cell r="Y8910" t="str">
            <v xml:space="preserve"> </v>
          </cell>
        </row>
        <row r="8911">
          <cell r="C8911"/>
          <cell r="D8911"/>
          <cell r="E8911"/>
          <cell r="F8911"/>
          <cell r="G8911"/>
          <cell r="H8911"/>
          <cell r="I8911"/>
          <cell r="J8911"/>
          <cell r="K8911"/>
          <cell r="L8911"/>
          <cell r="M8911"/>
          <cell r="N8911"/>
          <cell r="O8911"/>
          <cell r="P8911"/>
          <cell r="Q8911"/>
          <cell r="R8911"/>
          <cell r="S8911"/>
          <cell r="T8911"/>
          <cell r="U8911"/>
          <cell r="V8911"/>
          <cell r="W8911"/>
          <cell r="X8911"/>
          <cell r="Y8911" t="str">
            <v xml:space="preserve"> </v>
          </cell>
        </row>
        <row r="8912">
          <cell r="C8912"/>
          <cell r="D8912"/>
          <cell r="E8912"/>
          <cell r="F8912"/>
          <cell r="G8912"/>
          <cell r="H8912"/>
          <cell r="I8912"/>
          <cell r="J8912"/>
          <cell r="K8912"/>
          <cell r="L8912"/>
          <cell r="M8912"/>
          <cell r="N8912"/>
          <cell r="O8912"/>
          <cell r="P8912"/>
          <cell r="Q8912"/>
          <cell r="R8912"/>
          <cell r="S8912"/>
          <cell r="T8912"/>
          <cell r="U8912"/>
          <cell r="V8912"/>
          <cell r="W8912"/>
          <cell r="X8912"/>
          <cell r="Y8912" t="str">
            <v xml:space="preserve"> </v>
          </cell>
        </row>
        <row r="8913">
          <cell r="C8913"/>
          <cell r="D8913"/>
          <cell r="E8913"/>
          <cell r="F8913"/>
          <cell r="G8913"/>
          <cell r="H8913"/>
          <cell r="I8913"/>
          <cell r="J8913"/>
          <cell r="K8913"/>
          <cell r="L8913"/>
          <cell r="M8913"/>
          <cell r="N8913"/>
          <cell r="O8913"/>
          <cell r="P8913"/>
          <cell r="Q8913"/>
          <cell r="R8913"/>
          <cell r="S8913"/>
          <cell r="T8913"/>
          <cell r="U8913"/>
          <cell r="V8913"/>
          <cell r="W8913"/>
          <cell r="X8913"/>
          <cell r="Y8913" t="str">
            <v xml:space="preserve"> </v>
          </cell>
        </row>
        <row r="8914">
          <cell r="C8914"/>
          <cell r="D8914"/>
          <cell r="E8914"/>
          <cell r="F8914"/>
          <cell r="G8914"/>
          <cell r="H8914"/>
          <cell r="I8914"/>
          <cell r="J8914"/>
          <cell r="K8914"/>
          <cell r="L8914"/>
          <cell r="M8914"/>
          <cell r="N8914"/>
          <cell r="O8914"/>
          <cell r="P8914"/>
          <cell r="Q8914"/>
          <cell r="R8914"/>
          <cell r="S8914"/>
          <cell r="T8914"/>
          <cell r="U8914"/>
          <cell r="V8914"/>
          <cell r="W8914"/>
          <cell r="X8914"/>
          <cell r="Y8914" t="str">
            <v xml:space="preserve"> </v>
          </cell>
        </row>
        <row r="8915">
          <cell r="C8915"/>
          <cell r="D8915"/>
          <cell r="E8915"/>
          <cell r="F8915"/>
          <cell r="G8915"/>
          <cell r="H8915"/>
          <cell r="I8915"/>
          <cell r="J8915"/>
          <cell r="K8915"/>
          <cell r="L8915"/>
          <cell r="M8915"/>
          <cell r="N8915"/>
          <cell r="O8915"/>
          <cell r="P8915"/>
          <cell r="Q8915"/>
          <cell r="R8915"/>
          <cell r="S8915"/>
          <cell r="T8915"/>
          <cell r="U8915"/>
          <cell r="V8915"/>
          <cell r="W8915"/>
          <cell r="X8915"/>
          <cell r="Y8915" t="str">
            <v xml:space="preserve"> </v>
          </cell>
        </row>
        <row r="8916">
          <cell r="C8916"/>
          <cell r="D8916"/>
          <cell r="E8916"/>
          <cell r="F8916"/>
          <cell r="G8916"/>
          <cell r="H8916"/>
          <cell r="I8916"/>
          <cell r="J8916"/>
          <cell r="K8916"/>
          <cell r="L8916"/>
          <cell r="M8916"/>
          <cell r="N8916"/>
          <cell r="O8916"/>
          <cell r="P8916"/>
          <cell r="Q8916"/>
          <cell r="R8916"/>
          <cell r="S8916"/>
          <cell r="T8916"/>
          <cell r="U8916"/>
          <cell r="V8916"/>
          <cell r="W8916"/>
          <cell r="X8916"/>
          <cell r="Y8916" t="str">
            <v xml:space="preserve"> </v>
          </cell>
        </row>
        <row r="8917">
          <cell r="C8917"/>
          <cell r="D8917"/>
          <cell r="E8917"/>
          <cell r="F8917"/>
          <cell r="G8917"/>
          <cell r="H8917"/>
          <cell r="I8917"/>
          <cell r="J8917"/>
          <cell r="K8917"/>
          <cell r="L8917"/>
          <cell r="M8917"/>
          <cell r="N8917"/>
          <cell r="O8917"/>
          <cell r="P8917"/>
          <cell r="Q8917"/>
          <cell r="R8917"/>
          <cell r="S8917"/>
          <cell r="T8917"/>
          <cell r="U8917"/>
          <cell r="V8917"/>
          <cell r="W8917"/>
          <cell r="X8917"/>
          <cell r="Y8917" t="str">
            <v xml:space="preserve"> </v>
          </cell>
        </row>
        <row r="8918">
          <cell r="C8918"/>
          <cell r="D8918"/>
          <cell r="E8918"/>
          <cell r="F8918"/>
          <cell r="G8918"/>
          <cell r="H8918"/>
          <cell r="I8918"/>
          <cell r="J8918"/>
          <cell r="K8918"/>
          <cell r="L8918"/>
          <cell r="M8918"/>
          <cell r="N8918"/>
          <cell r="O8918"/>
          <cell r="P8918"/>
          <cell r="Q8918"/>
          <cell r="R8918"/>
          <cell r="S8918"/>
          <cell r="T8918"/>
          <cell r="U8918"/>
          <cell r="V8918"/>
          <cell r="W8918"/>
          <cell r="X8918"/>
          <cell r="Y8918" t="str">
            <v xml:space="preserve"> </v>
          </cell>
        </row>
        <row r="8919">
          <cell r="C8919"/>
          <cell r="D8919"/>
          <cell r="E8919"/>
          <cell r="F8919"/>
          <cell r="G8919"/>
          <cell r="H8919"/>
          <cell r="I8919"/>
          <cell r="J8919"/>
          <cell r="K8919"/>
          <cell r="L8919"/>
          <cell r="M8919"/>
          <cell r="N8919"/>
          <cell r="O8919"/>
          <cell r="P8919"/>
          <cell r="Q8919"/>
          <cell r="R8919"/>
          <cell r="S8919"/>
          <cell r="T8919"/>
          <cell r="U8919"/>
          <cell r="V8919"/>
          <cell r="W8919"/>
          <cell r="X8919"/>
          <cell r="Y8919" t="str">
            <v xml:space="preserve"> </v>
          </cell>
        </row>
        <row r="8920">
          <cell r="C8920"/>
          <cell r="D8920"/>
          <cell r="E8920"/>
          <cell r="F8920"/>
          <cell r="G8920"/>
          <cell r="H8920"/>
          <cell r="I8920"/>
          <cell r="J8920"/>
          <cell r="K8920"/>
          <cell r="L8920"/>
          <cell r="M8920"/>
          <cell r="N8920"/>
          <cell r="O8920"/>
          <cell r="P8920"/>
          <cell r="Q8920"/>
          <cell r="R8920"/>
          <cell r="S8920"/>
          <cell r="T8920"/>
          <cell r="U8920"/>
          <cell r="V8920"/>
          <cell r="W8920"/>
          <cell r="X8920"/>
          <cell r="Y8920" t="str">
            <v xml:space="preserve"> </v>
          </cell>
        </row>
        <row r="8921">
          <cell r="C8921"/>
          <cell r="D8921"/>
          <cell r="E8921"/>
          <cell r="F8921"/>
          <cell r="G8921"/>
          <cell r="H8921"/>
          <cell r="I8921"/>
          <cell r="J8921"/>
          <cell r="K8921"/>
          <cell r="L8921"/>
          <cell r="M8921"/>
          <cell r="N8921"/>
          <cell r="O8921"/>
          <cell r="P8921"/>
          <cell r="Q8921"/>
          <cell r="R8921"/>
          <cell r="S8921"/>
          <cell r="T8921"/>
          <cell r="U8921"/>
          <cell r="V8921"/>
          <cell r="W8921"/>
          <cell r="X8921"/>
          <cell r="Y8921" t="str">
            <v xml:space="preserve"> </v>
          </cell>
        </row>
        <row r="8922">
          <cell r="C8922"/>
          <cell r="D8922"/>
          <cell r="E8922"/>
          <cell r="F8922"/>
          <cell r="G8922"/>
          <cell r="H8922"/>
          <cell r="I8922"/>
          <cell r="J8922"/>
          <cell r="K8922"/>
          <cell r="L8922"/>
          <cell r="M8922"/>
          <cell r="N8922"/>
          <cell r="O8922"/>
          <cell r="P8922"/>
          <cell r="Q8922"/>
          <cell r="R8922"/>
          <cell r="S8922"/>
          <cell r="T8922"/>
          <cell r="U8922"/>
          <cell r="V8922"/>
          <cell r="W8922"/>
          <cell r="X8922"/>
          <cell r="Y8922" t="str">
            <v xml:space="preserve"> </v>
          </cell>
        </row>
        <row r="8923">
          <cell r="C8923"/>
          <cell r="D8923"/>
          <cell r="E8923"/>
          <cell r="F8923"/>
          <cell r="G8923"/>
          <cell r="H8923"/>
          <cell r="I8923"/>
          <cell r="J8923"/>
          <cell r="K8923"/>
          <cell r="L8923"/>
          <cell r="M8923"/>
          <cell r="N8923"/>
          <cell r="O8923"/>
          <cell r="P8923"/>
          <cell r="Q8923"/>
          <cell r="R8923"/>
          <cell r="S8923"/>
          <cell r="T8923"/>
          <cell r="U8923"/>
          <cell r="V8923"/>
          <cell r="W8923"/>
          <cell r="X8923"/>
          <cell r="Y8923" t="str">
            <v xml:space="preserve"> </v>
          </cell>
        </row>
        <row r="8924">
          <cell r="C8924"/>
          <cell r="D8924"/>
          <cell r="E8924"/>
          <cell r="F8924"/>
          <cell r="G8924"/>
          <cell r="H8924"/>
          <cell r="I8924"/>
          <cell r="J8924"/>
          <cell r="K8924"/>
          <cell r="L8924"/>
          <cell r="M8924"/>
          <cell r="N8924"/>
          <cell r="O8924"/>
          <cell r="P8924"/>
          <cell r="Q8924"/>
          <cell r="R8924"/>
          <cell r="S8924"/>
          <cell r="T8924"/>
          <cell r="U8924"/>
          <cell r="V8924"/>
          <cell r="W8924"/>
          <cell r="X8924"/>
          <cell r="Y8924" t="str">
            <v xml:space="preserve"> </v>
          </cell>
        </row>
        <row r="8925">
          <cell r="C8925"/>
          <cell r="D8925"/>
          <cell r="E8925"/>
          <cell r="F8925"/>
          <cell r="G8925"/>
          <cell r="H8925"/>
          <cell r="I8925"/>
          <cell r="J8925"/>
          <cell r="K8925"/>
          <cell r="L8925"/>
          <cell r="M8925"/>
          <cell r="N8925"/>
          <cell r="O8925"/>
          <cell r="P8925"/>
          <cell r="Q8925"/>
          <cell r="R8925"/>
          <cell r="S8925"/>
          <cell r="T8925"/>
          <cell r="U8925"/>
          <cell r="V8925"/>
          <cell r="W8925"/>
          <cell r="X8925"/>
          <cell r="Y8925" t="str">
            <v xml:space="preserve"> </v>
          </cell>
        </row>
        <row r="8926">
          <cell r="C8926"/>
          <cell r="D8926"/>
          <cell r="E8926"/>
          <cell r="F8926"/>
          <cell r="G8926"/>
          <cell r="H8926"/>
          <cell r="I8926"/>
          <cell r="J8926"/>
          <cell r="K8926"/>
          <cell r="L8926"/>
          <cell r="M8926"/>
          <cell r="N8926"/>
          <cell r="O8926"/>
          <cell r="P8926"/>
          <cell r="Q8926"/>
          <cell r="R8926"/>
          <cell r="S8926"/>
          <cell r="T8926"/>
          <cell r="U8926"/>
          <cell r="V8926"/>
          <cell r="W8926"/>
          <cell r="X8926"/>
          <cell r="Y8926" t="str">
            <v xml:space="preserve"> </v>
          </cell>
        </row>
        <row r="8927">
          <cell r="C8927"/>
          <cell r="D8927"/>
          <cell r="E8927"/>
          <cell r="F8927"/>
          <cell r="G8927"/>
          <cell r="H8927"/>
          <cell r="I8927"/>
          <cell r="J8927"/>
          <cell r="K8927"/>
          <cell r="L8927"/>
          <cell r="M8927"/>
          <cell r="N8927"/>
          <cell r="O8927"/>
          <cell r="P8927"/>
          <cell r="Q8927"/>
          <cell r="R8927"/>
          <cell r="S8927"/>
          <cell r="T8927"/>
          <cell r="U8927"/>
          <cell r="V8927"/>
          <cell r="W8927"/>
          <cell r="X8927"/>
          <cell r="Y8927" t="str">
            <v xml:space="preserve"> </v>
          </cell>
        </row>
        <row r="8928">
          <cell r="C8928"/>
          <cell r="D8928"/>
          <cell r="E8928"/>
          <cell r="F8928"/>
          <cell r="G8928"/>
          <cell r="H8928"/>
          <cell r="I8928"/>
          <cell r="J8928"/>
          <cell r="K8928"/>
          <cell r="L8928"/>
          <cell r="M8928"/>
          <cell r="N8928"/>
          <cell r="O8928"/>
          <cell r="P8928"/>
          <cell r="Q8928"/>
          <cell r="R8928"/>
          <cell r="S8928"/>
          <cell r="T8928"/>
          <cell r="U8928"/>
          <cell r="V8928"/>
          <cell r="W8928"/>
          <cell r="X8928"/>
          <cell r="Y8928" t="str">
            <v xml:space="preserve"> </v>
          </cell>
        </row>
        <row r="8929">
          <cell r="C8929"/>
          <cell r="D8929"/>
          <cell r="E8929"/>
          <cell r="F8929"/>
          <cell r="G8929"/>
          <cell r="H8929"/>
          <cell r="I8929"/>
          <cell r="J8929"/>
          <cell r="K8929"/>
          <cell r="L8929"/>
          <cell r="M8929"/>
          <cell r="N8929"/>
          <cell r="O8929"/>
          <cell r="P8929"/>
          <cell r="Q8929"/>
          <cell r="R8929"/>
          <cell r="S8929"/>
          <cell r="T8929"/>
          <cell r="U8929"/>
          <cell r="V8929"/>
          <cell r="W8929"/>
          <cell r="X8929"/>
          <cell r="Y8929" t="str">
            <v xml:space="preserve"> </v>
          </cell>
        </row>
        <row r="8930">
          <cell r="C8930"/>
          <cell r="D8930"/>
          <cell r="E8930"/>
          <cell r="F8930"/>
          <cell r="G8930"/>
          <cell r="H8930"/>
          <cell r="I8930"/>
          <cell r="J8930"/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  <cell r="U8930"/>
          <cell r="V8930"/>
          <cell r="W8930"/>
          <cell r="X8930"/>
          <cell r="Y8930" t="str">
            <v xml:space="preserve"> </v>
          </cell>
        </row>
        <row r="8931">
          <cell r="C8931"/>
          <cell r="D8931"/>
          <cell r="E8931"/>
          <cell r="F8931"/>
          <cell r="G8931"/>
          <cell r="H8931"/>
          <cell r="I8931"/>
          <cell r="J8931"/>
          <cell r="K8931"/>
          <cell r="L8931"/>
          <cell r="M8931"/>
          <cell r="N8931"/>
          <cell r="O8931"/>
          <cell r="P8931"/>
          <cell r="Q8931"/>
          <cell r="R8931"/>
          <cell r="S8931"/>
          <cell r="T8931"/>
          <cell r="U8931"/>
          <cell r="V8931"/>
          <cell r="W8931"/>
          <cell r="X8931"/>
          <cell r="Y8931" t="str">
            <v xml:space="preserve"> </v>
          </cell>
        </row>
        <row r="8932">
          <cell r="C8932"/>
          <cell r="D8932"/>
          <cell r="E8932"/>
          <cell r="F8932"/>
          <cell r="G8932"/>
          <cell r="H8932"/>
          <cell r="I8932"/>
          <cell r="J8932"/>
          <cell r="K8932"/>
          <cell r="L8932"/>
          <cell r="M8932"/>
          <cell r="N8932"/>
          <cell r="O8932"/>
          <cell r="P8932"/>
          <cell r="Q8932"/>
          <cell r="R8932"/>
          <cell r="S8932"/>
          <cell r="T8932"/>
          <cell r="U8932"/>
          <cell r="V8932"/>
          <cell r="W8932"/>
          <cell r="X8932"/>
          <cell r="Y8932" t="str">
            <v xml:space="preserve"> </v>
          </cell>
        </row>
        <row r="8933">
          <cell r="C8933"/>
          <cell r="D8933"/>
          <cell r="E8933"/>
          <cell r="F8933"/>
          <cell r="G8933"/>
          <cell r="H8933"/>
          <cell r="I8933"/>
          <cell r="J8933"/>
          <cell r="K8933"/>
          <cell r="L8933"/>
          <cell r="M8933"/>
          <cell r="N8933"/>
          <cell r="O8933"/>
          <cell r="P8933"/>
          <cell r="Q8933"/>
          <cell r="R8933"/>
          <cell r="S8933"/>
          <cell r="T8933"/>
          <cell r="U8933"/>
          <cell r="V8933"/>
          <cell r="W8933"/>
          <cell r="X8933"/>
          <cell r="Y8933" t="str">
            <v xml:space="preserve"> </v>
          </cell>
        </row>
        <row r="8934">
          <cell r="C8934"/>
          <cell r="D8934"/>
          <cell r="E8934"/>
          <cell r="F8934"/>
          <cell r="G8934"/>
          <cell r="H8934"/>
          <cell r="I8934"/>
          <cell r="J8934"/>
          <cell r="K8934"/>
          <cell r="L8934"/>
          <cell r="M8934"/>
          <cell r="N8934"/>
          <cell r="O8934"/>
          <cell r="P8934"/>
          <cell r="Q8934"/>
          <cell r="R8934"/>
          <cell r="S8934"/>
          <cell r="T8934"/>
          <cell r="U8934"/>
          <cell r="V8934"/>
          <cell r="W8934"/>
          <cell r="X8934"/>
          <cell r="Y8934" t="str">
            <v xml:space="preserve"> </v>
          </cell>
        </row>
        <row r="8935">
          <cell r="C8935"/>
          <cell r="D8935"/>
          <cell r="E8935"/>
          <cell r="F8935"/>
          <cell r="G8935"/>
          <cell r="H8935"/>
          <cell r="I8935"/>
          <cell r="J8935"/>
          <cell r="K8935"/>
          <cell r="L8935"/>
          <cell r="M8935"/>
          <cell r="N8935"/>
          <cell r="O8935"/>
          <cell r="P8935"/>
          <cell r="Q8935"/>
          <cell r="R8935"/>
          <cell r="S8935"/>
          <cell r="T8935"/>
          <cell r="U8935"/>
          <cell r="V8935"/>
          <cell r="W8935"/>
          <cell r="X8935"/>
          <cell r="Y8935" t="str">
            <v xml:space="preserve"> </v>
          </cell>
        </row>
        <row r="8936">
          <cell r="C8936"/>
          <cell r="D8936"/>
          <cell r="E8936"/>
          <cell r="F8936"/>
          <cell r="G8936"/>
          <cell r="H8936"/>
          <cell r="I8936"/>
          <cell r="J8936"/>
          <cell r="K8936"/>
          <cell r="L8936"/>
          <cell r="M8936"/>
          <cell r="N8936"/>
          <cell r="O8936"/>
          <cell r="P8936"/>
          <cell r="Q8936"/>
          <cell r="R8936"/>
          <cell r="S8936"/>
          <cell r="T8936"/>
          <cell r="U8936"/>
          <cell r="V8936"/>
          <cell r="W8936"/>
          <cell r="X8936"/>
          <cell r="Y8936" t="str">
            <v xml:space="preserve"> </v>
          </cell>
        </row>
        <row r="8937">
          <cell r="C8937"/>
          <cell r="D8937"/>
          <cell r="E8937"/>
          <cell r="F8937"/>
          <cell r="G8937"/>
          <cell r="H8937"/>
          <cell r="I8937"/>
          <cell r="J8937"/>
          <cell r="K8937"/>
          <cell r="L8937"/>
          <cell r="M8937"/>
          <cell r="N8937"/>
          <cell r="O8937"/>
          <cell r="P8937"/>
          <cell r="Q8937"/>
          <cell r="R8937"/>
          <cell r="S8937"/>
          <cell r="T8937"/>
          <cell r="U8937"/>
          <cell r="V8937"/>
          <cell r="W8937"/>
          <cell r="X8937"/>
          <cell r="Y8937" t="str">
            <v xml:space="preserve"> </v>
          </cell>
        </row>
        <row r="8938"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/>
          <cell r="Q8938"/>
          <cell r="R8938"/>
          <cell r="S8938"/>
          <cell r="T8938"/>
          <cell r="U8938"/>
          <cell r="V8938"/>
          <cell r="W8938"/>
          <cell r="X8938"/>
          <cell r="Y8938" t="str">
            <v xml:space="preserve"> </v>
          </cell>
        </row>
        <row r="8939"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/>
          <cell r="Q8939"/>
          <cell r="R8939"/>
          <cell r="S8939"/>
          <cell r="T8939"/>
          <cell r="U8939"/>
          <cell r="V8939"/>
          <cell r="W8939"/>
          <cell r="X8939"/>
          <cell r="Y8939" t="str">
            <v xml:space="preserve"> </v>
          </cell>
        </row>
        <row r="8940"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/>
          <cell r="Q8940"/>
          <cell r="R8940"/>
          <cell r="S8940"/>
          <cell r="T8940"/>
          <cell r="U8940"/>
          <cell r="V8940"/>
          <cell r="W8940"/>
          <cell r="X8940"/>
          <cell r="Y8940" t="str">
            <v xml:space="preserve"> </v>
          </cell>
        </row>
        <row r="8941">
          <cell r="C8941"/>
          <cell r="D8941"/>
          <cell r="E8941"/>
          <cell r="F8941"/>
          <cell r="G8941"/>
          <cell r="H8941"/>
          <cell r="I8941"/>
          <cell r="J8941"/>
          <cell r="K8941"/>
          <cell r="L8941"/>
          <cell r="M8941"/>
          <cell r="N8941"/>
          <cell r="O8941"/>
          <cell r="P8941"/>
          <cell r="Q8941"/>
          <cell r="R8941"/>
          <cell r="S8941"/>
          <cell r="T8941"/>
          <cell r="U8941"/>
          <cell r="V8941"/>
          <cell r="W8941"/>
          <cell r="X8941"/>
          <cell r="Y8941" t="str">
            <v xml:space="preserve"> </v>
          </cell>
        </row>
        <row r="8942">
          <cell r="C8942"/>
          <cell r="D8942"/>
          <cell r="E8942"/>
          <cell r="F8942"/>
          <cell r="G8942"/>
          <cell r="H8942"/>
          <cell r="I8942"/>
          <cell r="J8942"/>
          <cell r="K8942"/>
          <cell r="L8942"/>
          <cell r="M8942"/>
          <cell r="N8942"/>
          <cell r="O8942"/>
          <cell r="P8942"/>
          <cell r="Q8942"/>
          <cell r="R8942"/>
          <cell r="S8942"/>
          <cell r="T8942"/>
          <cell r="U8942"/>
          <cell r="V8942"/>
          <cell r="W8942"/>
          <cell r="X8942"/>
          <cell r="Y8942" t="str">
            <v xml:space="preserve"> </v>
          </cell>
        </row>
        <row r="8943">
          <cell r="C8943"/>
          <cell r="D8943"/>
          <cell r="E8943"/>
          <cell r="F8943"/>
          <cell r="G8943"/>
          <cell r="H8943"/>
          <cell r="I8943"/>
          <cell r="J8943"/>
          <cell r="K8943"/>
          <cell r="L8943"/>
          <cell r="M8943"/>
          <cell r="N8943"/>
          <cell r="O8943"/>
          <cell r="P8943"/>
          <cell r="Q8943"/>
          <cell r="R8943"/>
          <cell r="S8943"/>
          <cell r="T8943"/>
          <cell r="U8943"/>
          <cell r="V8943"/>
          <cell r="W8943"/>
          <cell r="X8943"/>
          <cell r="Y8943" t="str">
            <v xml:space="preserve"> </v>
          </cell>
        </row>
        <row r="8944">
          <cell r="C8944"/>
          <cell r="D8944"/>
          <cell r="E8944"/>
          <cell r="F8944"/>
          <cell r="G8944"/>
          <cell r="H8944"/>
          <cell r="I8944"/>
          <cell r="J8944"/>
          <cell r="K8944"/>
          <cell r="L8944"/>
          <cell r="M8944"/>
          <cell r="N8944"/>
          <cell r="O8944"/>
          <cell r="P8944"/>
          <cell r="Q8944"/>
          <cell r="R8944"/>
          <cell r="S8944"/>
          <cell r="T8944"/>
          <cell r="U8944"/>
          <cell r="V8944"/>
          <cell r="W8944"/>
          <cell r="X8944"/>
          <cell r="Y8944" t="str">
            <v xml:space="preserve"> </v>
          </cell>
        </row>
        <row r="8945">
          <cell r="C8945"/>
          <cell r="D8945"/>
          <cell r="E8945"/>
          <cell r="F8945"/>
          <cell r="G8945"/>
          <cell r="H8945"/>
          <cell r="I8945"/>
          <cell r="J8945"/>
          <cell r="K8945"/>
          <cell r="L8945"/>
          <cell r="M8945"/>
          <cell r="N8945"/>
          <cell r="O8945"/>
          <cell r="P8945"/>
          <cell r="Q8945"/>
          <cell r="R8945"/>
          <cell r="S8945"/>
          <cell r="T8945"/>
          <cell r="U8945"/>
          <cell r="V8945"/>
          <cell r="W8945"/>
          <cell r="X8945"/>
          <cell r="Y8945" t="str">
            <v xml:space="preserve"> </v>
          </cell>
        </row>
        <row r="8946">
          <cell r="C8946"/>
          <cell r="D8946"/>
          <cell r="E8946"/>
          <cell r="F8946"/>
          <cell r="G8946"/>
          <cell r="H8946"/>
          <cell r="I8946"/>
          <cell r="J8946"/>
          <cell r="K8946"/>
          <cell r="L8946"/>
          <cell r="M8946"/>
          <cell r="N8946"/>
          <cell r="O8946"/>
          <cell r="P8946"/>
          <cell r="Q8946"/>
          <cell r="R8946"/>
          <cell r="S8946"/>
          <cell r="T8946"/>
          <cell r="U8946"/>
          <cell r="V8946"/>
          <cell r="W8946"/>
          <cell r="X8946"/>
          <cell r="Y8946" t="str">
            <v xml:space="preserve"> </v>
          </cell>
        </row>
        <row r="8947">
          <cell r="C8947"/>
          <cell r="D8947"/>
          <cell r="E8947"/>
          <cell r="F8947"/>
          <cell r="G8947"/>
          <cell r="H8947"/>
          <cell r="I8947"/>
          <cell r="J8947"/>
          <cell r="K8947"/>
          <cell r="L8947"/>
          <cell r="M8947"/>
          <cell r="N8947"/>
          <cell r="O8947"/>
          <cell r="P8947"/>
          <cell r="Q8947"/>
          <cell r="R8947"/>
          <cell r="S8947"/>
          <cell r="T8947"/>
          <cell r="U8947"/>
          <cell r="V8947"/>
          <cell r="W8947"/>
          <cell r="X8947"/>
          <cell r="Y8947" t="str">
            <v xml:space="preserve"> </v>
          </cell>
        </row>
        <row r="8948">
          <cell r="C8948"/>
          <cell r="D8948"/>
          <cell r="E8948"/>
          <cell r="F8948"/>
          <cell r="G8948"/>
          <cell r="H8948"/>
          <cell r="I8948"/>
          <cell r="J8948"/>
          <cell r="K8948"/>
          <cell r="L8948"/>
          <cell r="M8948"/>
          <cell r="N8948"/>
          <cell r="O8948"/>
          <cell r="P8948"/>
          <cell r="Q8948"/>
          <cell r="R8948"/>
          <cell r="S8948"/>
          <cell r="T8948"/>
          <cell r="U8948"/>
          <cell r="V8948"/>
          <cell r="W8948"/>
          <cell r="X8948"/>
          <cell r="Y8948" t="str">
            <v xml:space="preserve"> </v>
          </cell>
        </row>
        <row r="8949">
          <cell r="C8949"/>
          <cell r="D8949"/>
          <cell r="E8949"/>
          <cell r="F8949"/>
          <cell r="G8949"/>
          <cell r="H8949"/>
          <cell r="I8949"/>
          <cell r="J8949"/>
          <cell r="K8949"/>
          <cell r="L8949"/>
          <cell r="M8949"/>
          <cell r="N8949"/>
          <cell r="O8949"/>
          <cell r="P8949"/>
          <cell r="Q8949"/>
          <cell r="R8949"/>
          <cell r="S8949"/>
          <cell r="T8949"/>
          <cell r="U8949"/>
          <cell r="V8949"/>
          <cell r="W8949"/>
          <cell r="X8949"/>
          <cell r="Y8949" t="str">
            <v xml:space="preserve"> </v>
          </cell>
        </row>
        <row r="8950">
          <cell r="C8950"/>
          <cell r="D8950"/>
          <cell r="E8950"/>
          <cell r="F8950"/>
          <cell r="G8950"/>
          <cell r="H8950"/>
          <cell r="I8950"/>
          <cell r="J8950"/>
          <cell r="K8950"/>
          <cell r="L8950"/>
          <cell r="M8950"/>
          <cell r="N8950"/>
          <cell r="O8950"/>
          <cell r="P8950"/>
          <cell r="Q8950"/>
          <cell r="R8950"/>
          <cell r="S8950"/>
          <cell r="T8950"/>
          <cell r="U8950"/>
          <cell r="V8950"/>
          <cell r="W8950"/>
          <cell r="X8950"/>
          <cell r="Y8950" t="str">
            <v xml:space="preserve"> </v>
          </cell>
        </row>
        <row r="8951">
          <cell r="C8951"/>
          <cell r="D8951"/>
          <cell r="E8951"/>
          <cell r="F8951"/>
          <cell r="G8951"/>
          <cell r="H8951"/>
          <cell r="I8951"/>
          <cell r="J8951"/>
          <cell r="K8951"/>
          <cell r="L8951"/>
          <cell r="M8951"/>
          <cell r="N8951"/>
          <cell r="O8951"/>
          <cell r="P8951"/>
          <cell r="Q8951"/>
          <cell r="R8951"/>
          <cell r="S8951"/>
          <cell r="T8951"/>
          <cell r="U8951"/>
          <cell r="V8951"/>
          <cell r="W8951"/>
          <cell r="X8951"/>
          <cell r="Y8951" t="str">
            <v xml:space="preserve"> </v>
          </cell>
        </row>
        <row r="8952"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/>
          <cell r="Q8952"/>
          <cell r="R8952"/>
          <cell r="S8952"/>
          <cell r="T8952"/>
          <cell r="U8952"/>
          <cell r="V8952"/>
          <cell r="W8952"/>
          <cell r="X8952"/>
          <cell r="Y8952" t="str">
            <v xml:space="preserve"> </v>
          </cell>
        </row>
        <row r="8953">
          <cell r="C8953"/>
          <cell r="D8953"/>
          <cell r="E8953"/>
          <cell r="F8953"/>
          <cell r="G8953"/>
          <cell r="H8953"/>
          <cell r="I8953"/>
          <cell r="J8953"/>
          <cell r="K8953"/>
          <cell r="L8953"/>
          <cell r="M8953"/>
          <cell r="N8953"/>
          <cell r="O8953"/>
          <cell r="P8953"/>
          <cell r="Q8953"/>
          <cell r="R8953"/>
          <cell r="S8953"/>
          <cell r="T8953"/>
          <cell r="U8953"/>
          <cell r="V8953"/>
          <cell r="W8953"/>
          <cell r="X8953"/>
          <cell r="Y8953" t="str">
            <v xml:space="preserve"> </v>
          </cell>
        </row>
        <row r="8954">
          <cell r="C8954"/>
          <cell r="D8954"/>
          <cell r="E8954"/>
          <cell r="F8954"/>
          <cell r="G8954"/>
          <cell r="H8954"/>
          <cell r="I8954"/>
          <cell r="J8954"/>
          <cell r="K8954"/>
          <cell r="L8954"/>
          <cell r="M8954"/>
          <cell r="N8954"/>
          <cell r="O8954"/>
          <cell r="P8954"/>
          <cell r="Q8954"/>
          <cell r="R8954"/>
          <cell r="S8954"/>
          <cell r="T8954"/>
          <cell r="U8954"/>
          <cell r="V8954"/>
          <cell r="W8954"/>
          <cell r="X8954"/>
          <cell r="Y8954" t="str">
            <v xml:space="preserve"> </v>
          </cell>
        </row>
        <row r="8955">
          <cell r="C8955"/>
          <cell r="D8955"/>
          <cell r="E8955"/>
          <cell r="F8955"/>
          <cell r="G8955"/>
          <cell r="H8955"/>
          <cell r="I8955"/>
          <cell r="J8955"/>
          <cell r="K8955"/>
          <cell r="L8955"/>
          <cell r="M8955"/>
          <cell r="N8955"/>
          <cell r="O8955"/>
          <cell r="P8955"/>
          <cell r="Q8955"/>
          <cell r="R8955"/>
          <cell r="S8955"/>
          <cell r="T8955"/>
          <cell r="U8955"/>
          <cell r="V8955"/>
          <cell r="W8955"/>
          <cell r="X8955"/>
          <cell r="Y8955" t="str">
            <v xml:space="preserve"> </v>
          </cell>
        </row>
        <row r="8956">
          <cell r="C8956"/>
          <cell r="D8956"/>
          <cell r="E8956"/>
          <cell r="F8956"/>
          <cell r="G8956"/>
          <cell r="H8956"/>
          <cell r="I8956"/>
          <cell r="J8956"/>
          <cell r="K8956"/>
          <cell r="L8956"/>
          <cell r="M8956"/>
          <cell r="N8956"/>
          <cell r="O8956"/>
          <cell r="P8956"/>
          <cell r="Q8956"/>
          <cell r="R8956"/>
          <cell r="S8956"/>
          <cell r="T8956"/>
          <cell r="U8956"/>
          <cell r="V8956"/>
          <cell r="W8956"/>
          <cell r="X8956"/>
          <cell r="Y8956" t="str">
            <v xml:space="preserve"> </v>
          </cell>
        </row>
        <row r="8957">
          <cell r="C8957"/>
          <cell r="D8957"/>
          <cell r="E8957"/>
          <cell r="F8957"/>
          <cell r="G8957"/>
          <cell r="H8957"/>
          <cell r="I8957"/>
          <cell r="J8957"/>
          <cell r="K8957"/>
          <cell r="L8957"/>
          <cell r="M8957"/>
          <cell r="N8957"/>
          <cell r="O8957"/>
          <cell r="P8957"/>
          <cell r="Q8957"/>
          <cell r="R8957"/>
          <cell r="S8957"/>
          <cell r="T8957"/>
          <cell r="U8957"/>
          <cell r="V8957"/>
          <cell r="W8957"/>
          <cell r="X8957"/>
          <cell r="Y8957" t="str">
            <v xml:space="preserve"> </v>
          </cell>
        </row>
        <row r="8958">
          <cell r="C8958"/>
          <cell r="D8958"/>
          <cell r="E8958"/>
          <cell r="F8958"/>
          <cell r="G8958"/>
          <cell r="H8958"/>
          <cell r="I8958"/>
          <cell r="J8958"/>
          <cell r="K8958"/>
          <cell r="L8958"/>
          <cell r="M8958"/>
          <cell r="N8958"/>
          <cell r="O8958"/>
          <cell r="P8958"/>
          <cell r="Q8958"/>
          <cell r="R8958"/>
          <cell r="S8958"/>
          <cell r="T8958"/>
          <cell r="U8958"/>
          <cell r="V8958"/>
          <cell r="W8958"/>
          <cell r="X8958"/>
          <cell r="Y8958" t="str">
            <v xml:space="preserve"> </v>
          </cell>
        </row>
        <row r="8959">
          <cell r="C8959"/>
          <cell r="D8959"/>
          <cell r="E8959"/>
          <cell r="F8959"/>
          <cell r="G8959"/>
          <cell r="H8959"/>
          <cell r="I8959"/>
          <cell r="J8959"/>
          <cell r="K8959"/>
          <cell r="L8959"/>
          <cell r="M8959"/>
          <cell r="N8959"/>
          <cell r="O8959"/>
          <cell r="P8959"/>
          <cell r="Q8959"/>
          <cell r="R8959"/>
          <cell r="S8959"/>
          <cell r="T8959"/>
          <cell r="U8959"/>
          <cell r="V8959"/>
          <cell r="W8959"/>
          <cell r="X8959"/>
          <cell r="Y8959" t="str">
            <v xml:space="preserve"> </v>
          </cell>
        </row>
        <row r="8960">
          <cell r="C8960"/>
          <cell r="D8960"/>
          <cell r="E8960"/>
          <cell r="F8960"/>
          <cell r="G8960"/>
          <cell r="H8960"/>
          <cell r="I8960"/>
          <cell r="J8960"/>
          <cell r="K8960"/>
          <cell r="L8960"/>
          <cell r="M8960"/>
          <cell r="N8960"/>
          <cell r="O8960"/>
          <cell r="P8960"/>
          <cell r="Q8960"/>
          <cell r="R8960"/>
          <cell r="S8960"/>
          <cell r="T8960"/>
          <cell r="U8960"/>
          <cell r="V8960"/>
          <cell r="W8960"/>
          <cell r="X8960"/>
          <cell r="Y8960" t="str">
            <v xml:space="preserve"> </v>
          </cell>
        </row>
        <row r="8961">
          <cell r="C8961"/>
          <cell r="D8961"/>
          <cell r="E8961"/>
          <cell r="F8961"/>
          <cell r="G8961"/>
          <cell r="H8961"/>
          <cell r="I8961"/>
          <cell r="J8961"/>
          <cell r="K8961"/>
          <cell r="L8961"/>
          <cell r="M8961"/>
          <cell r="N8961"/>
          <cell r="O8961"/>
          <cell r="P8961"/>
          <cell r="Q8961"/>
          <cell r="R8961"/>
          <cell r="S8961"/>
          <cell r="T8961"/>
          <cell r="U8961"/>
          <cell r="V8961"/>
          <cell r="W8961"/>
          <cell r="X8961"/>
          <cell r="Y8961" t="str">
            <v xml:space="preserve"> </v>
          </cell>
        </row>
        <row r="8962"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/>
          <cell r="Q8962"/>
          <cell r="R8962"/>
          <cell r="S8962"/>
          <cell r="T8962"/>
          <cell r="U8962"/>
          <cell r="V8962"/>
          <cell r="W8962"/>
          <cell r="X8962"/>
          <cell r="Y8962" t="str">
            <v xml:space="preserve"> </v>
          </cell>
        </row>
        <row r="8963">
          <cell r="C8963"/>
          <cell r="D8963"/>
          <cell r="E8963"/>
          <cell r="F8963"/>
          <cell r="G8963"/>
          <cell r="H8963"/>
          <cell r="I8963"/>
          <cell r="J8963"/>
          <cell r="K8963"/>
          <cell r="L8963"/>
          <cell r="M8963"/>
          <cell r="N8963"/>
          <cell r="O8963"/>
          <cell r="P8963"/>
          <cell r="Q8963"/>
          <cell r="R8963"/>
          <cell r="S8963"/>
          <cell r="T8963"/>
          <cell r="U8963"/>
          <cell r="V8963"/>
          <cell r="W8963"/>
          <cell r="X8963"/>
          <cell r="Y8963" t="str">
            <v xml:space="preserve"> </v>
          </cell>
        </row>
        <row r="8964"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/>
          <cell r="Q8964"/>
          <cell r="R8964"/>
          <cell r="S8964"/>
          <cell r="T8964"/>
          <cell r="U8964"/>
          <cell r="V8964"/>
          <cell r="W8964"/>
          <cell r="X8964"/>
          <cell r="Y8964" t="str">
            <v xml:space="preserve"> </v>
          </cell>
        </row>
        <row r="8965">
          <cell r="C8965"/>
          <cell r="D8965"/>
          <cell r="E8965"/>
          <cell r="F8965"/>
          <cell r="G8965"/>
          <cell r="H8965"/>
          <cell r="I8965"/>
          <cell r="J8965"/>
          <cell r="K8965"/>
          <cell r="L8965"/>
          <cell r="M8965"/>
          <cell r="N8965"/>
          <cell r="O8965"/>
          <cell r="P8965"/>
          <cell r="Q8965"/>
          <cell r="R8965"/>
          <cell r="S8965"/>
          <cell r="T8965"/>
          <cell r="U8965"/>
          <cell r="V8965"/>
          <cell r="W8965"/>
          <cell r="X8965"/>
          <cell r="Y8965" t="str">
            <v xml:space="preserve"> </v>
          </cell>
        </row>
        <row r="8966">
          <cell r="C8966"/>
          <cell r="D8966"/>
          <cell r="E8966"/>
          <cell r="F8966"/>
          <cell r="G8966"/>
          <cell r="H8966"/>
          <cell r="I8966"/>
          <cell r="J8966"/>
          <cell r="K8966"/>
          <cell r="L8966"/>
          <cell r="M8966"/>
          <cell r="N8966"/>
          <cell r="O8966"/>
          <cell r="P8966"/>
          <cell r="Q8966"/>
          <cell r="R8966"/>
          <cell r="S8966"/>
          <cell r="T8966"/>
          <cell r="U8966"/>
          <cell r="V8966"/>
          <cell r="W8966"/>
          <cell r="X8966"/>
          <cell r="Y8966" t="str">
            <v xml:space="preserve"> </v>
          </cell>
        </row>
        <row r="8967">
          <cell r="C8967"/>
          <cell r="D8967"/>
          <cell r="E8967"/>
          <cell r="F8967"/>
          <cell r="G8967"/>
          <cell r="H8967"/>
          <cell r="I8967"/>
          <cell r="J8967"/>
          <cell r="K8967"/>
          <cell r="L8967"/>
          <cell r="M8967"/>
          <cell r="N8967"/>
          <cell r="O8967"/>
          <cell r="P8967"/>
          <cell r="Q8967"/>
          <cell r="R8967"/>
          <cell r="S8967"/>
          <cell r="T8967"/>
          <cell r="U8967"/>
          <cell r="V8967"/>
          <cell r="W8967"/>
          <cell r="X8967"/>
          <cell r="Y8967" t="str">
            <v xml:space="preserve"> </v>
          </cell>
        </row>
        <row r="8968">
          <cell r="C8968"/>
          <cell r="D8968"/>
          <cell r="E8968"/>
          <cell r="F8968"/>
          <cell r="G8968"/>
          <cell r="H8968"/>
          <cell r="I8968"/>
          <cell r="J8968"/>
          <cell r="K8968"/>
          <cell r="L8968"/>
          <cell r="M8968"/>
          <cell r="N8968"/>
          <cell r="O8968"/>
          <cell r="P8968"/>
          <cell r="Q8968"/>
          <cell r="R8968"/>
          <cell r="S8968"/>
          <cell r="T8968"/>
          <cell r="U8968"/>
          <cell r="V8968"/>
          <cell r="W8968"/>
          <cell r="X8968"/>
          <cell r="Y8968" t="str">
            <v xml:space="preserve"> </v>
          </cell>
        </row>
        <row r="8969">
          <cell r="C8969"/>
          <cell r="D8969"/>
          <cell r="E8969"/>
          <cell r="F8969"/>
          <cell r="G8969"/>
          <cell r="H8969"/>
          <cell r="I8969"/>
          <cell r="J8969"/>
          <cell r="K8969"/>
          <cell r="L8969"/>
          <cell r="M8969"/>
          <cell r="N8969"/>
          <cell r="O8969"/>
          <cell r="P8969"/>
          <cell r="Q8969"/>
          <cell r="R8969"/>
          <cell r="S8969"/>
          <cell r="T8969"/>
          <cell r="U8969"/>
          <cell r="V8969"/>
          <cell r="W8969"/>
          <cell r="X8969"/>
          <cell r="Y8969" t="str">
            <v xml:space="preserve"> </v>
          </cell>
        </row>
        <row r="8970"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/>
          <cell r="Q8970"/>
          <cell r="R8970"/>
          <cell r="S8970"/>
          <cell r="T8970"/>
          <cell r="U8970"/>
          <cell r="V8970"/>
          <cell r="W8970"/>
          <cell r="X8970"/>
          <cell r="Y8970" t="str">
            <v xml:space="preserve"> </v>
          </cell>
        </row>
        <row r="8971">
          <cell r="C8971"/>
          <cell r="D8971"/>
          <cell r="E8971"/>
          <cell r="F8971"/>
          <cell r="G8971"/>
          <cell r="H8971"/>
          <cell r="I8971"/>
          <cell r="J8971"/>
          <cell r="K8971"/>
          <cell r="L8971"/>
          <cell r="M8971"/>
          <cell r="N8971"/>
          <cell r="O8971"/>
          <cell r="P8971"/>
          <cell r="Q8971"/>
          <cell r="R8971"/>
          <cell r="S8971"/>
          <cell r="T8971"/>
          <cell r="U8971"/>
          <cell r="V8971"/>
          <cell r="W8971"/>
          <cell r="X8971"/>
          <cell r="Y8971" t="str">
            <v xml:space="preserve"> </v>
          </cell>
        </row>
        <row r="8972">
          <cell r="C8972"/>
          <cell r="D8972"/>
          <cell r="E8972"/>
          <cell r="F8972"/>
          <cell r="G8972"/>
          <cell r="H8972"/>
          <cell r="I8972"/>
          <cell r="J8972"/>
          <cell r="K8972"/>
          <cell r="L8972"/>
          <cell r="M8972"/>
          <cell r="N8972"/>
          <cell r="O8972"/>
          <cell r="P8972"/>
          <cell r="Q8972"/>
          <cell r="R8972"/>
          <cell r="S8972"/>
          <cell r="T8972"/>
          <cell r="U8972"/>
          <cell r="V8972"/>
          <cell r="W8972"/>
          <cell r="X8972"/>
          <cell r="Y8972" t="str">
            <v xml:space="preserve"> </v>
          </cell>
        </row>
        <row r="8973"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/>
          <cell r="Q8973"/>
          <cell r="R8973"/>
          <cell r="S8973"/>
          <cell r="T8973"/>
          <cell r="U8973"/>
          <cell r="V8973"/>
          <cell r="W8973"/>
          <cell r="X8973"/>
          <cell r="Y8973" t="str">
            <v xml:space="preserve"> </v>
          </cell>
        </row>
        <row r="8974">
          <cell r="C8974"/>
          <cell r="D8974"/>
          <cell r="E8974"/>
          <cell r="F8974"/>
          <cell r="G8974"/>
          <cell r="H8974"/>
          <cell r="I8974"/>
          <cell r="J8974"/>
          <cell r="K8974"/>
          <cell r="L8974"/>
          <cell r="M8974"/>
          <cell r="N8974"/>
          <cell r="O8974"/>
          <cell r="P8974"/>
          <cell r="Q8974"/>
          <cell r="R8974"/>
          <cell r="S8974"/>
          <cell r="T8974"/>
          <cell r="U8974"/>
          <cell r="V8974"/>
          <cell r="W8974"/>
          <cell r="X8974"/>
          <cell r="Y8974" t="str">
            <v xml:space="preserve"> </v>
          </cell>
        </row>
        <row r="8975"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/>
          <cell r="Q8975"/>
          <cell r="R8975"/>
          <cell r="S8975"/>
          <cell r="T8975"/>
          <cell r="U8975"/>
          <cell r="V8975"/>
          <cell r="W8975"/>
          <cell r="X8975"/>
          <cell r="Y8975" t="str">
            <v xml:space="preserve"> </v>
          </cell>
        </row>
        <row r="8976">
          <cell r="C8976"/>
          <cell r="D8976"/>
          <cell r="E8976"/>
          <cell r="F8976"/>
          <cell r="G8976"/>
          <cell r="H8976"/>
          <cell r="I8976"/>
          <cell r="J8976"/>
          <cell r="K8976"/>
          <cell r="L8976"/>
          <cell r="M8976"/>
          <cell r="N8976"/>
          <cell r="O8976"/>
          <cell r="P8976"/>
          <cell r="Q8976"/>
          <cell r="R8976"/>
          <cell r="S8976"/>
          <cell r="T8976"/>
          <cell r="U8976"/>
          <cell r="V8976"/>
          <cell r="W8976"/>
          <cell r="X8976"/>
          <cell r="Y8976" t="str">
            <v xml:space="preserve"> </v>
          </cell>
        </row>
        <row r="8977"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/>
          <cell r="Q8977"/>
          <cell r="R8977"/>
          <cell r="S8977"/>
          <cell r="T8977"/>
          <cell r="U8977"/>
          <cell r="V8977"/>
          <cell r="W8977"/>
          <cell r="X8977"/>
          <cell r="Y8977" t="str">
            <v xml:space="preserve"> </v>
          </cell>
        </row>
        <row r="8978"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/>
          <cell r="Q8978"/>
          <cell r="R8978"/>
          <cell r="S8978"/>
          <cell r="T8978"/>
          <cell r="U8978"/>
          <cell r="V8978"/>
          <cell r="W8978"/>
          <cell r="X8978"/>
          <cell r="Y8978" t="str">
            <v xml:space="preserve"> </v>
          </cell>
        </row>
        <row r="8979"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/>
          <cell r="Q8979"/>
          <cell r="R8979"/>
          <cell r="S8979"/>
          <cell r="T8979"/>
          <cell r="U8979"/>
          <cell r="V8979"/>
          <cell r="W8979"/>
          <cell r="X8979"/>
          <cell r="Y8979" t="str">
            <v xml:space="preserve"> </v>
          </cell>
        </row>
        <row r="8980">
          <cell r="C8980"/>
          <cell r="D8980"/>
          <cell r="E8980"/>
          <cell r="F8980"/>
          <cell r="G8980"/>
          <cell r="H8980"/>
          <cell r="I8980"/>
          <cell r="J8980"/>
          <cell r="K8980"/>
          <cell r="L8980"/>
          <cell r="M8980"/>
          <cell r="N8980"/>
          <cell r="O8980"/>
          <cell r="P8980"/>
          <cell r="Q8980"/>
          <cell r="R8980"/>
          <cell r="S8980"/>
          <cell r="T8980"/>
          <cell r="U8980"/>
          <cell r="V8980"/>
          <cell r="W8980"/>
          <cell r="X8980"/>
          <cell r="Y8980" t="str">
            <v xml:space="preserve"> </v>
          </cell>
        </row>
        <row r="8981"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/>
          <cell r="Q8981"/>
          <cell r="R8981"/>
          <cell r="S8981"/>
          <cell r="T8981"/>
          <cell r="U8981"/>
          <cell r="V8981"/>
          <cell r="W8981"/>
          <cell r="X8981"/>
          <cell r="Y8981" t="str">
            <v xml:space="preserve"> </v>
          </cell>
        </row>
        <row r="8982"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/>
          <cell r="Q8982"/>
          <cell r="R8982"/>
          <cell r="S8982"/>
          <cell r="T8982"/>
          <cell r="U8982"/>
          <cell r="V8982"/>
          <cell r="W8982"/>
          <cell r="X8982"/>
          <cell r="Y8982" t="str">
            <v xml:space="preserve"> </v>
          </cell>
        </row>
        <row r="8983"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/>
          <cell r="Q8983"/>
          <cell r="R8983"/>
          <cell r="S8983"/>
          <cell r="T8983"/>
          <cell r="U8983"/>
          <cell r="V8983"/>
          <cell r="W8983"/>
          <cell r="X8983"/>
          <cell r="Y8983" t="str">
            <v xml:space="preserve"> </v>
          </cell>
        </row>
        <row r="8984"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/>
          <cell r="Q8984"/>
          <cell r="R8984"/>
          <cell r="S8984"/>
          <cell r="T8984"/>
          <cell r="U8984"/>
          <cell r="V8984"/>
          <cell r="W8984"/>
          <cell r="X8984"/>
          <cell r="Y8984" t="str">
            <v xml:space="preserve"> </v>
          </cell>
        </row>
        <row r="8985"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/>
          <cell r="Q8985"/>
          <cell r="R8985"/>
          <cell r="S8985"/>
          <cell r="T8985"/>
          <cell r="U8985"/>
          <cell r="V8985"/>
          <cell r="W8985"/>
          <cell r="X8985"/>
          <cell r="Y8985" t="str">
            <v xml:space="preserve"> </v>
          </cell>
        </row>
        <row r="8986"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/>
          <cell r="Q8986"/>
          <cell r="R8986"/>
          <cell r="S8986"/>
          <cell r="T8986"/>
          <cell r="U8986"/>
          <cell r="V8986"/>
          <cell r="W8986"/>
          <cell r="X8986"/>
          <cell r="Y8986" t="str">
            <v xml:space="preserve"> </v>
          </cell>
        </row>
        <row r="8987"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/>
          <cell r="Q8987"/>
          <cell r="R8987"/>
          <cell r="S8987"/>
          <cell r="T8987"/>
          <cell r="U8987"/>
          <cell r="V8987"/>
          <cell r="W8987"/>
          <cell r="X8987"/>
          <cell r="Y8987" t="str">
            <v xml:space="preserve"> </v>
          </cell>
        </row>
        <row r="8988"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/>
          <cell r="Q8988"/>
          <cell r="R8988"/>
          <cell r="S8988"/>
          <cell r="T8988"/>
          <cell r="U8988"/>
          <cell r="V8988"/>
          <cell r="W8988"/>
          <cell r="X8988"/>
          <cell r="Y8988" t="str">
            <v xml:space="preserve"> </v>
          </cell>
        </row>
        <row r="8989"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/>
          <cell r="Q8989"/>
          <cell r="R8989"/>
          <cell r="S8989"/>
          <cell r="T8989"/>
          <cell r="U8989"/>
          <cell r="V8989"/>
          <cell r="W8989"/>
          <cell r="X8989"/>
          <cell r="Y8989" t="str">
            <v xml:space="preserve"> </v>
          </cell>
        </row>
        <row r="8990"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/>
          <cell r="Q8990"/>
          <cell r="R8990"/>
          <cell r="S8990"/>
          <cell r="T8990"/>
          <cell r="U8990"/>
          <cell r="V8990"/>
          <cell r="W8990"/>
          <cell r="X8990"/>
          <cell r="Y8990" t="str">
            <v xml:space="preserve"> </v>
          </cell>
        </row>
        <row r="8991"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/>
          <cell r="Q8991"/>
          <cell r="R8991"/>
          <cell r="S8991"/>
          <cell r="T8991"/>
          <cell r="U8991"/>
          <cell r="V8991"/>
          <cell r="W8991"/>
          <cell r="X8991"/>
          <cell r="Y8991" t="str">
            <v xml:space="preserve"> </v>
          </cell>
        </row>
        <row r="8992">
          <cell r="C8992"/>
          <cell r="D8992"/>
          <cell r="E8992"/>
          <cell r="F8992"/>
          <cell r="G8992"/>
          <cell r="H8992"/>
          <cell r="I8992"/>
          <cell r="J8992"/>
          <cell r="K8992"/>
          <cell r="L8992"/>
          <cell r="M8992"/>
          <cell r="N8992"/>
          <cell r="O8992"/>
          <cell r="P8992"/>
          <cell r="Q8992"/>
          <cell r="R8992"/>
          <cell r="S8992"/>
          <cell r="T8992"/>
          <cell r="U8992"/>
          <cell r="V8992"/>
          <cell r="W8992"/>
          <cell r="X8992"/>
          <cell r="Y8992" t="str">
            <v xml:space="preserve"> </v>
          </cell>
        </row>
        <row r="8993"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/>
          <cell r="Q8993"/>
          <cell r="R8993"/>
          <cell r="S8993"/>
          <cell r="T8993"/>
          <cell r="U8993"/>
          <cell r="V8993"/>
          <cell r="W8993"/>
          <cell r="X8993"/>
          <cell r="Y8993" t="str">
            <v xml:space="preserve"> </v>
          </cell>
        </row>
        <row r="8994"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/>
          <cell r="Q8994"/>
          <cell r="R8994"/>
          <cell r="S8994"/>
          <cell r="T8994"/>
          <cell r="U8994"/>
          <cell r="V8994"/>
          <cell r="W8994"/>
          <cell r="X8994"/>
          <cell r="Y8994" t="str">
            <v xml:space="preserve"> </v>
          </cell>
        </row>
        <row r="8995">
          <cell r="C8995"/>
          <cell r="D8995"/>
          <cell r="E8995"/>
          <cell r="F8995"/>
          <cell r="G8995"/>
          <cell r="H8995"/>
          <cell r="I8995"/>
          <cell r="J8995"/>
          <cell r="K8995"/>
          <cell r="L8995"/>
          <cell r="M8995"/>
          <cell r="N8995"/>
          <cell r="O8995"/>
          <cell r="P8995"/>
          <cell r="Q8995"/>
          <cell r="R8995"/>
          <cell r="S8995"/>
          <cell r="T8995"/>
          <cell r="U8995"/>
          <cell r="V8995"/>
          <cell r="W8995"/>
          <cell r="X8995"/>
          <cell r="Y8995" t="str">
            <v xml:space="preserve"> </v>
          </cell>
        </row>
        <row r="8996">
          <cell r="C8996"/>
          <cell r="D8996"/>
          <cell r="E8996"/>
          <cell r="F8996"/>
          <cell r="G8996"/>
          <cell r="H8996"/>
          <cell r="I8996"/>
          <cell r="J8996"/>
          <cell r="K8996"/>
          <cell r="L8996"/>
          <cell r="M8996"/>
          <cell r="N8996"/>
          <cell r="O8996"/>
          <cell r="P8996"/>
          <cell r="Q8996"/>
          <cell r="R8996"/>
          <cell r="S8996"/>
          <cell r="T8996"/>
          <cell r="U8996"/>
          <cell r="V8996"/>
          <cell r="W8996"/>
          <cell r="X8996"/>
          <cell r="Y8996" t="str">
            <v xml:space="preserve"> </v>
          </cell>
        </row>
        <row r="8997">
          <cell r="C8997"/>
          <cell r="D8997"/>
          <cell r="E8997"/>
          <cell r="F8997"/>
          <cell r="G8997"/>
          <cell r="H8997"/>
          <cell r="I8997"/>
          <cell r="J8997"/>
          <cell r="K8997"/>
          <cell r="L8997"/>
          <cell r="M8997"/>
          <cell r="N8997"/>
          <cell r="O8997"/>
          <cell r="P8997"/>
          <cell r="Q8997"/>
          <cell r="R8997"/>
          <cell r="S8997"/>
          <cell r="T8997"/>
          <cell r="U8997"/>
          <cell r="V8997"/>
          <cell r="W8997"/>
          <cell r="X8997"/>
          <cell r="Y8997" t="str">
            <v xml:space="preserve"> </v>
          </cell>
        </row>
        <row r="8998"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/>
          <cell r="Q8998"/>
          <cell r="R8998"/>
          <cell r="S8998"/>
          <cell r="T8998"/>
          <cell r="U8998"/>
          <cell r="V8998"/>
          <cell r="W8998"/>
          <cell r="X8998"/>
          <cell r="Y8998" t="str">
            <v xml:space="preserve"> </v>
          </cell>
        </row>
        <row r="8999"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/>
          <cell r="Q8999"/>
          <cell r="R8999"/>
          <cell r="S8999"/>
          <cell r="T8999"/>
          <cell r="U8999"/>
          <cell r="V8999"/>
          <cell r="W8999"/>
          <cell r="X8999"/>
          <cell r="Y8999" t="str">
            <v xml:space="preserve"> </v>
          </cell>
        </row>
        <row r="9000"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/>
          <cell r="Q9000"/>
          <cell r="R9000"/>
          <cell r="S9000"/>
          <cell r="T9000"/>
          <cell r="U9000"/>
          <cell r="V9000"/>
          <cell r="W9000"/>
          <cell r="X9000"/>
          <cell r="Y9000" t="str">
            <v xml:space="preserve"> </v>
          </cell>
        </row>
        <row r="9001"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/>
          <cell r="Q9001"/>
          <cell r="R9001"/>
          <cell r="S9001"/>
          <cell r="T9001"/>
          <cell r="U9001"/>
          <cell r="V9001"/>
          <cell r="W9001"/>
          <cell r="X9001"/>
          <cell r="Y9001" t="str">
            <v xml:space="preserve"> </v>
          </cell>
        </row>
        <row r="9002"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/>
          <cell r="Q9002"/>
          <cell r="R9002"/>
          <cell r="S9002"/>
          <cell r="T9002"/>
          <cell r="U9002"/>
          <cell r="V9002"/>
          <cell r="W9002"/>
          <cell r="X9002"/>
          <cell r="Y9002" t="str">
            <v xml:space="preserve"> </v>
          </cell>
        </row>
        <row r="9003"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/>
          <cell r="Q9003"/>
          <cell r="R9003"/>
          <cell r="S9003"/>
          <cell r="T9003"/>
          <cell r="U9003"/>
          <cell r="V9003"/>
          <cell r="W9003"/>
          <cell r="X9003"/>
          <cell r="Y9003" t="str">
            <v xml:space="preserve"> </v>
          </cell>
        </row>
        <row r="9004">
          <cell r="C9004"/>
          <cell r="D9004"/>
          <cell r="E9004"/>
          <cell r="F9004"/>
          <cell r="G9004"/>
          <cell r="H9004"/>
          <cell r="I9004"/>
          <cell r="J9004"/>
          <cell r="K9004"/>
          <cell r="L9004"/>
          <cell r="M9004"/>
          <cell r="N9004"/>
          <cell r="O9004"/>
          <cell r="P9004"/>
          <cell r="Q9004"/>
          <cell r="R9004"/>
          <cell r="S9004"/>
          <cell r="T9004"/>
          <cell r="U9004"/>
          <cell r="V9004"/>
          <cell r="W9004"/>
          <cell r="X9004"/>
          <cell r="Y9004" t="str">
            <v xml:space="preserve"> </v>
          </cell>
        </row>
        <row r="9005">
          <cell r="C9005"/>
          <cell r="D9005"/>
          <cell r="E9005"/>
          <cell r="F9005"/>
          <cell r="G9005"/>
          <cell r="H9005"/>
          <cell r="I9005"/>
          <cell r="J9005"/>
          <cell r="K9005"/>
          <cell r="L9005"/>
          <cell r="M9005"/>
          <cell r="N9005"/>
          <cell r="O9005"/>
          <cell r="P9005"/>
          <cell r="Q9005"/>
          <cell r="R9005"/>
          <cell r="S9005"/>
          <cell r="T9005"/>
          <cell r="U9005"/>
          <cell r="V9005"/>
          <cell r="W9005"/>
          <cell r="X9005"/>
          <cell r="Y9005" t="str">
            <v xml:space="preserve"> </v>
          </cell>
        </row>
        <row r="9006">
          <cell r="C9006"/>
          <cell r="D9006"/>
          <cell r="E9006"/>
          <cell r="F9006"/>
          <cell r="G9006"/>
          <cell r="H9006"/>
          <cell r="I9006"/>
          <cell r="J9006"/>
          <cell r="K9006"/>
          <cell r="L9006"/>
          <cell r="M9006"/>
          <cell r="N9006"/>
          <cell r="O9006"/>
          <cell r="P9006"/>
          <cell r="Q9006"/>
          <cell r="R9006"/>
          <cell r="S9006"/>
          <cell r="T9006"/>
          <cell r="U9006"/>
          <cell r="V9006"/>
          <cell r="W9006"/>
          <cell r="X9006"/>
          <cell r="Y9006" t="str">
            <v xml:space="preserve"> </v>
          </cell>
        </row>
        <row r="9007"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/>
          <cell r="Q9007"/>
          <cell r="R9007"/>
          <cell r="S9007"/>
          <cell r="T9007"/>
          <cell r="U9007"/>
          <cell r="V9007"/>
          <cell r="W9007"/>
          <cell r="X9007"/>
          <cell r="Y9007" t="str">
            <v xml:space="preserve"> </v>
          </cell>
        </row>
        <row r="9008">
          <cell r="C9008"/>
          <cell r="D9008"/>
          <cell r="E9008"/>
          <cell r="F9008"/>
          <cell r="G9008"/>
          <cell r="H9008"/>
          <cell r="I9008"/>
          <cell r="J9008"/>
          <cell r="K9008"/>
          <cell r="L9008"/>
          <cell r="M9008"/>
          <cell r="N9008"/>
          <cell r="O9008"/>
          <cell r="P9008"/>
          <cell r="Q9008"/>
          <cell r="R9008"/>
          <cell r="S9008"/>
          <cell r="T9008"/>
          <cell r="U9008"/>
          <cell r="V9008"/>
          <cell r="W9008"/>
          <cell r="X9008"/>
          <cell r="Y9008" t="str">
            <v xml:space="preserve"> </v>
          </cell>
        </row>
        <row r="9009"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/>
          <cell r="Q9009"/>
          <cell r="R9009"/>
          <cell r="S9009"/>
          <cell r="T9009"/>
          <cell r="U9009"/>
          <cell r="V9009"/>
          <cell r="W9009"/>
          <cell r="X9009"/>
          <cell r="Y9009" t="str">
            <v xml:space="preserve"> </v>
          </cell>
        </row>
        <row r="9010"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/>
          <cell r="Q9010"/>
          <cell r="R9010"/>
          <cell r="S9010"/>
          <cell r="T9010"/>
          <cell r="U9010"/>
          <cell r="V9010"/>
          <cell r="W9010"/>
          <cell r="X9010"/>
          <cell r="Y9010" t="str">
            <v xml:space="preserve"> </v>
          </cell>
        </row>
        <row r="9011"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/>
          <cell r="Q9011"/>
          <cell r="R9011"/>
          <cell r="S9011"/>
          <cell r="T9011"/>
          <cell r="U9011"/>
          <cell r="V9011"/>
          <cell r="W9011"/>
          <cell r="X9011"/>
          <cell r="Y9011" t="str">
            <v xml:space="preserve"> </v>
          </cell>
        </row>
        <row r="9012"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/>
          <cell r="Q9012"/>
          <cell r="R9012"/>
          <cell r="S9012"/>
          <cell r="T9012"/>
          <cell r="U9012"/>
          <cell r="V9012"/>
          <cell r="W9012"/>
          <cell r="X9012"/>
          <cell r="Y9012" t="str">
            <v xml:space="preserve"> </v>
          </cell>
        </row>
        <row r="9013"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/>
          <cell r="Q9013"/>
          <cell r="R9013"/>
          <cell r="S9013"/>
          <cell r="T9013"/>
          <cell r="U9013"/>
          <cell r="V9013"/>
          <cell r="W9013"/>
          <cell r="X9013"/>
          <cell r="Y9013" t="str">
            <v xml:space="preserve"> </v>
          </cell>
        </row>
        <row r="9014">
          <cell r="C9014"/>
          <cell r="D9014"/>
          <cell r="E9014"/>
          <cell r="F9014"/>
          <cell r="G9014"/>
          <cell r="H9014"/>
          <cell r="I9014"/>
          <cell r="J9014"/>
          <cell r="K9014"/>
          <cell r="L9014"/>
          <cell r="M9014"/>
          <cell r="N9014"/>
          <cell r="O9014"/>
          <cell r="P9014"/>
          <cell r="Q9014"/>
          <cell r="R9014"/>
          <cell r="S9014"/>
          <cell r="T9014"/>
          <cell r="U9014"/>
          <cell r="V9014"/>
          <cell r="W9014"/>
          <cell r="X9014"/>
          <cell r="Y9014" t="str">
            <v xml:space="preserve"> </v>
          </cell>
        </row>
        <row r="9015">
          <cell r="C9015"/>
          <cell r="D9015"/>
          <cell r="E9015"/>
          <cell r="F9015"/>
          <cell r="G9015"/>
          <cell r="H9015"/>
          <cell r="I9015"/>
          <cell r="J9015"/>
          <cell r="K9015"/>
          <cell r="L9015"/>
          <cell r="M9015"/>
          <cell r="N9015"/>
          <cell r="O9015"/>
          <cell r="P9015"/>
          <cell r="Q9015"/>
          <cell r="R9015"/>
          <cell r="S9015"/>
          <cell r="T9015"/>
          <cell r="U9015"/>
          <cell r="V9015"/>
          <cell r="W9015"/>
          <cell r="X9015"/>
          <cell r="Y9015" t="str">
            <v xml:space="preserve"> </v>
          </cell>
        </row>
        <row r="9016"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/>
          <cell r="Q9016"/>
          <cell r="R9016"/>
          <cell r="S9016"/>
          <cell r="T9016"/>
          <cell r="U9016"/>
          <cell r="V9016"/>
          <cell r="W9016"/>
          <cell r="X9016"/>
          <cell r="Y9016" t="str">
            <v xml:space="preserve"> </v>
          </cell>
        </row>
        <row r="9017"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/>
          <cell r="Q9017"/>
          <cell r="R9017"/>
          <cell r="S9017"/>
          <cell r="T9017"/>
          <cell r="U9017"/>
          <cell r="V9017"/>
          <cell r="W9017"/>
          <cell r="X9017"/>
          <cell r="Y9017" t="str">
            <v xml:space="preserve"> </v>
          </cell>
        </row>
        <row r="9018"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/>
          <cell r="Q9018"/>
          <cell r="R9018"/>
          <cell r="S9018"/>
          <cell r="T9018"/>
          <cell r="U9018"/>
          <cell r="V9018"/>
          <cell r="W9018"/>
          <cell r="X9018"/>
          <cell r="Y9018" t="str">
            <v xml:space="preserve"> </v>
          </cell>
        </row>
        <row r="9019"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/>
          <cell r="Q9019"/>
          <cell r="R9019"/>
          <cell r="S9019"/>
          <cell r="T9019"/>
          <cell r="U9019"/>
          <cell r="V9019"/>
          <cell r="W9019"/>
          <cell r="X9019"/>
          <cell r="Y9019" t="str">
            <v xml:space="preserve"> </v>
          </cell>
        </row>
        <row r="9020"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/>
          <cell r="Q9020"/>
          <cell r="R9020"/>
          <cell r="S9020"/>
          <cell r="T9020"/>
          <cell r="U9020"/>
          <cell r="V9020"/>
          <cell r="W9020"/>
          <cell r="X9020"/>
          <cell r="Y9020" t="str">
            <v xml:space="preserve"> </v>
          </cell>
        </row>
        <row r="9021">
          <cell r="C9021"/>
          <cell r="D9021"/>
          <cell r="E9021"/>
          <cell r="F9021"/>
          <cell r="G9021"/>
          <cell r="H9021"/>
          <cell r="I9021"/>
          <cell r="J9021"/>
          <cell r="K9021"/>
          <cell r="L9021"/>
          <cell r="M9021"/>
          <cell r="N9021"/>
          <cell r="O9021"/>
          <cell r="P9021"/>
          <cell r="Q9021"/>
          <cell r="R9021"/>
          <cell r="S9021"/>
          <cell r="T9021"/>
          <cell r="U9021"/>
          <cell r="V9021"/>
          <cell r="W9021"/>
          <cell r="X9021"/>
          <cell r="Y9021" t="str">
            <v xml:space="preserve"> </v>
          </cell>
        </row>
        <row r="9022">
          <cell r="C9022"/>
          <cell r="D9022"/>
          <cell r="E9022"/>
          <cell r="F9022"/>
          <cell r="G9022"/>
          <cell r="H9022"/>
          <cell r="I9022"/>
          <cell r="J9022"/>
          <cell r="K9022"/>
          <cell r="L9022"/>
          <cell r="M9022"/>
          <cell r="N9022"/>
          <cell r="O9022"/>
          <cell r="P9022"/>
          <cell r="Q9022"/>
          <cell r="R9022"/>
          <cell r="S9022"/>
          <cell r="T9022"/>
          <cell r="U9022"/>
          <cell r="V9022"/>
          <cell r="W9022"/>
          <cell r="X9022"/>
          <cell r="Y9022" t="str">
            <v xml:space="preserve"> </v>
          </cell>
        </row>
        <row r="9023"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/>
          <cell r="V9023"/>
          <cell r="W9023"/>
          <cell r="X9023"/>
          <cell r="Y9023" t="str">
            <v xml:space="preserve"> </v>
          </cell>
        </row>
        <row r="9024">
          <cell r="C9024"/>
          <cell r="D9024"/>
          <cell r="E9024"/>
          <cell r="F9024"/>
          <cell r="G9024"/>
          <cell r="H9024"/>
          <cell r="I9024"/>
          <cell r="J9024"/>
          <cell r="K9024"/>
          <cell r="L9024"/>
          <cell r="M9024"/>
          <cell r="N9024"/>
          <cell r="O9024"/>
          <cell r="P9024"/>
          <cell r="Q9024"/>
          <cell r="R9024"/>
          <cell r="S9024"/>
          <cell r="T9024"/>
          <cell r="U9024"/>
          <cell r="V9024"/>
          <cell r="W9024"/>
          <cell r="X9024"/>
          <cell r="Y9024" t="str">
            <v xml:space="preserve"> </v>
          </cell>
        </row>
        <row r="9025">
          <cell r="C9025"/>
          <cell r="D9025"/>
          <cell r="E9025"/>
          <cell r="F9025"/>
          <cell r="G9025"/>
          <cell r="H9025"/>
          <cell r="I9025"/>
          <cell r="J9025"/>
          <cell r="K9025"/>
          <cell r="L9025"/>
          <cell r="M9025"/>
          <cell r="N9025"/>
          <cell r="O9025"/>
          <cell r="P9025"/>
          <cell r="Q9025"/>
          <cell r="R9025"/>
          <cell r="S9025"/>
          <cell r="T9025"/>
          <cell r="U9025"/>
          <cell r="V9025"/>
          <cell r="W9025"/>
          <cell r="X9025"/>
          <cell r="Y9025" t="str">
            <v xml:space="preserve"> </v>
          </cell>
        </row>
        <row r="9026">
          <cell r="C9026"/>
          <cell r="D9026"/>
          <cell r="E9026"/>
          <cell r="F9026"/>
          <cell r="G9026"/>
          <cell r="H9026"/>
          <cell r="I9026"/>
          <cell r="J9026"/>
          <cell r="K9026"/>
          <cell r="L9026"/>
          <cell r="M9026"/>
          <cell r="N9026"/>
          <cell r="O9026"/>
          <cell r="P9026"/>
          <cell r="Q9026"/>
          <cell r="R9026"/>
          <cell r="S9026"/>
          <cell r="T9026"/>
          <cell r="U9026"/>
          <cell r="V9026"/>
          <cell r="W9026"/>
          <cell r="X9026"/>
          <cell r="Y9026" t="str">
            <v xml:space="preserve"> </v>
          </cell>
        </row>
        <row r="9027">
          <cell r="C9027"/>
          <cell r="D9027"/>
          <cell r="E9027"/>
          <cell r="F9027"/>
          <cell r="G9027"/>
          <cell r="H9027"/>
          <cell r="I9027"/>
          <cell r="J9027"/>
          <cell r="K9027"/>
          <cell r="L9027"/>
          <cell r="M9027"/>
          <cell r="N9027"/>
          <cell r="O9027"/>
          <cell r="P9027"/>
          <cell r="Q9027"/>
          <cell r="R9027"/>
          <cell r="S9027"/>
          <cell r="T9027"/>
          <cell r="U9027"/>
          <cell r="V9027"/>
          <cell r="W9027"/>
          <cell r="X9027"/>
          <cell r="Y9027" t="str">
            <v xml:space="preserve"> </v>
          </cell>
        </row>
        <row r="9028">
          <cell r="C9028"/>
          <cell r="D9028"/>
          <cell r="E9028"/>
          <cell r="F9028"/>
          <cell r="G9028"/>
          <cell r="H9028"/>
          <cell r="I9028"/>
          <cell r="J9028"/>
          <cell r="K9028"/>
          <cell r="L9028"/>
          <cell r="M9028"/>
          <cell r="N9028"/>
          <cell r="O9028"/>
          <cell r="P9028"/>
          <cell r="Q9028"/>
          <cell r="R9028"/>
          <cell r="S9028"/>
          <cell r="T9028"/>
          <cell r="U9028"/>
          <cell r="V9028"/>
          <cell r="W9028"/>
          <cell r="X9028"/>
          <cell r="Y9028" t="str">
            <v xml:space="preserve"> </v>
          </cell>
        </row>
        <row r="9029">
          <cell r="C9029"/>
          <cell r="D9029"/>
          <cell r="E9029"/>
          <cell r="F9029"/>
          <cell r="G9029"/>
          <cell r="H9029"/>
          <cell r="I9029"/>
          <cell r="J9029"/>
          <cell r="K9029"/>
          <cell r="L9029"/>
          <cell r="M9029"/>
          <cell r="N9029"/>
          <cell r="O9029"/>
          <cell r="P9029"/>
          <cell r="Q9029"/>
          <cell r="R9029"/>
          <cell r="S9029"/>
          <cell r="T9029"/>
          <cell r="U9029"/>
          <cell r="V9029"/>
          <cell r="W9029"/>
          <cell r="X9029"/>
          <cell r="Y9029" t="str">
            <v xml:space="preserve"> </v>
          </cell>
        </row>
        <row r="9030">
          <cell r="C9030"/>
          <cell r="D9030"/>
          <cell r="E9030"/>
          <cell r="F9030"/>
          <cell r="G9030"/>
          <cell r="H9030"/>
          <cell r="I9030"/>
          <cell r="J9030"/>
          <cell r="K9030"/>
          <cell r="L9030"/>
          <cell r="M9030"/>
          <cell r="N9030"/>
          <cell r="O9030"/>
          <cell r="P9030"/>
          <cell r="Q9030"/>
          <cell r="R9030"/>
          <cell r="S9030"/>
          <cell r="T9030"/>
          <cell r="U9030"/>
          <cell r="V9030"/>
          <cell r="W9030"/>
          <cell r="X9030"/>
          <cell r="Y9030" t="str">
            <v xml:space="preserve"> </v>
          </cell>
        </row>
        <row r="9031">
          <cell r="C9031"/>
          <cell r="D9031"/>
          <cell r="E9031"/>
          <cell r="F9031"/>
          <cell r="G9031"/>
          <cell r="H9031"/>
          <cell r="I9031"/>
          <cell r="J9031"/>
          <cell r="K9031"/>
          <cell r="L9031"/>
          <cell r="M9031"/>
          <cell r="N9031"/>
          <cell r="O9031"/>
          <cell r="P9031"/>
          <cell r="Q9031"/>
          <cell r="R9031"/>
          <cell r="S9031"/>
          <cell r="T9031"/>
          <cell r="U9031"/>
          <cell r="V9031"/>
          <cell r="W9031"/>
          <cell r="X9031"/>
          <cell r="Y9031" t="str">
            <v xml:space="preserve"> </v>
          </cell>
        </row>
        <row r="9032">
          <cell r="C9032"/>
          <cell r="D9032"/>
          <cell r="E9032"/>
          <cell r="F9032"/>
          <cell r="G9032"/>
          <cell r="H9032"/>
          <cell r="I9032"/>
          <cell r="J9032"/>
          <cell r="K9032"/>
          <cell r="L9032"/>
          <cell r="M9032"/>
          <cell r="N9032"/>
          <cell r="O9032"/>
          <cell r="P9032"/>
          <cell r="Q9032"/>
          <cell r="R9032"/>
          <cell r="S9032"/>
          <cell r="T9032"/>
          <cell r="U9032"/>
          <cell r="V9032"/>
          <cell r="W9032"/>
          <cell r="X9032"/>
          <cell r="Y9032" t="str">
            <v xml:space="preserve"> </v>
          </cell>
        </row>
        <row r="9033">
          <cell r="C9033"/>
          <cell r="D9033"/>
          <cell r="E9033"/>
          <cell r="F9033"/>
          <cell r="G9033"/>
          <cell r="H9033"/>
          <cell r="I9033"/>
          <cell r="J9033"/>
          <cell r="K9033"/>
          <cell r="L9033"/>
          <cell r="M9033"/>
          <cell r="N9033"/>
          <cell r="O9033"/>
          <cell r="P9033"/>
          <cell r="Q9033"/>
          <cell r="R9033"/>
          <cell r="S9033"/>
          <cell r="T9033"/>
          <cell r="U9033"/>
          <cell r="V9033"/>
          <cell r="W9033"/>
          <cell r="X9033"/>
          <cell r="Y9033" t="str">
            <v xml:space="preserve"> </v>
          </cell>
        </row>
        <row r="9034">
          <cell r="C9034"/>
          <cell r="D9034"/>
          <cell r="E9034"/>
          <cell r="F9034"/>
          <cell r="G9034"/>
          <cell r="H9034"/>
          <cell r="I9034"/>
          <cell r="J9034"/>
          <cell r="K9034"/>
          <cell r="L9034"/>
          <cell r="M9034"/>
          <cell r="N9034"/>
          <cell r="O9034"/>
          <cell r="P9034"/>
          <cell r="Q9034"/>
          <cell r="R9034"/>
          <cell r="S9034"/>
          <cell r="T9034"/>
          <cell r="U9034"/>
          <cell r="V9034"/>
          <cell r="W9034"/>
          <cell r="X9034"/>
          <cell r="Y9034" t="str">
            <v xml:space="preserve"> </v>
          </cell>
        </row>
        <row r="9035">
          <cell r="C9035"/>
          <cell r="D9035"/>
          <cell r="E9035"/>
          <cell r="F9035"/>
          <cell r="G9035"/>
          <cell r="H9035"/>
          <cell r="I9035"/>
          <cell r="J9035"/>
          <cell r="K9035"/>
          <cell r="L9035"/>
          <cell r="M9035"/>
          <cell r="N9035"/>
          <cell r="O9035"/>
          <cell r="P9035"/>
          <cell r="Q9035"/>
          <cell r="R9035"/>
          <cell r="S9035"/>
          <cell r="T9035"/>
          <cell r="U9035"/>
          <cell r="V9035"/>
          <cell r="W9035"/>
          <cell r="X9035"/>
          <cell r="Y9035" t="str">
            <v xml:space="preserve"> </v>
          </cell>
        </row>
        <row r="9036">
          <cell r="C9036"/>
          <cell r="D9036"/>
          <cell r="E9036"/>
          <cell r="F9036"/>
          <cell r="G9036"/>
          <cell r="H9036"/>
          <cell r="I9036"/>
          <cell r="J9036"/>
          <cell r="K9036"/>
          <cell r="L9036"/>
          <cell r="M9036"/>
          <cell r="N9036"/>
          <cell r="O9036"/>
          <cell r="P9036"/>
          <cell r="Q9036"/>
          <cell r="R9036"/>
          <cell r="S9036"/>
          <cell r="T9036"/>
          <cell r="U9036"/>
          <cell r="V9036"/>
          <cell r="W9036"/>
          <cell r="X9036"/>
          <cell r="Y9036" t="str">
            <v xml:space="preserve"> </v>
          </cell>
        </row>
        <row r="9037">
          <cell r="C9037"/>
          <cell r="D9037"/>
          <cell r="E9037"/>
          <cell r="F9037"/>
          <cell r="G9037"/>
          <cell r="H9037"/>
          <cell r="I9037"/>
          <cell r="J9037"/>
          <cell r="K9037"/>
          <cell r="L9037"/>
          <cell r="M9037"/>
          <cell r="N9037"/>
          <cell r="O9037"/>
          <cell r="P9037"/>
          <cell r="Q9037"/>
          <cell r="R9037"/>
          <cell r="S9037"/>
          <cell r="T9037"/>
          <cell r="U9037"/>
          <cell r="V9037"/>
          <cell r="W9037"/>
          <cell r="X9037"/>
          <cell r="Y9037" t="str">
            <v xml:space="preserve"> </v>
          </cell>
        </row>
        <row r="9038">
          <cell r="C9038"/>
          <cell r="D9038"/>
          <cell r="E9038"/>
          <cell r="F9038"/>
          <cell r="G9038"/>
          <cell r="H9038"/>
          <cell r="I9038"/>
          <cell r="J9038"/>
          <cell r="K9038"/>
          <cell r="L9038"/>
          <cell r="M9038"/>
          <cell r="N9038"/>
          <cell r="O9038"/>
          <cell r="P9038"/>
          <cell r="Q9038"/>
          <cell r="R9038"/>
          <cell r="S9038"/>
          <cell r="T9038"/>
          <cell r="U9038"/>
          <cell r="V9038"/>
          <cell r="W9038"/>
          <cell r="X9038"/>
          <cell r="Y9038" t="str">
            <v xml:space="preserve"> </v>
          </cell>
        </row>
        <row r="9039">
          <cell r="C9039"/>
          <cell r="D9039"/>
          <cell r="E9039"/>
          <cell r="F9039"/>
          <cell r="G9039"/>
          <cell r="H9039"/>
          <cell r="I9039"/>
          <cell r="J9039"/>
          <cell r="K9039"/>
          <cell r="L9039"/>
          <cell r="M9039"/>
          <cell r="N9039"/>
          <cell r="O9039"/>
          <cell r="P9039"/>
          <cell r="Q9039"/>
          <cell r="R9039"/>
          <cell r="S9039"/>
          <cell r="T9039"/>
          <cell r="U9039"/>
          <cell r="V9039"/>
          <cell r="W9039"/>
          <cell r="X9039"/>
          <cell r="Y9039" t="str">
            <v xml:space="preserve"> </v>
          </cell>
        </row>
        <row r="9040">
          <cell r="C9040"/>
          <cell r="D9040"/>
          <cell r="E9040"/>
          <cell r="F9040"/>
          <cell r="G9040"/>
          <cell r="H9040"/>
          <cell r="I9040"/>
          <cell r="J9040"/>
          <cell r="K9040"/>
          <cell r="L9040"/>
          <cell r="M9040"/>
          <cell r="N9040"/>
          <cell r="O9040"/>
          <cell r="P9040"/>
          <cell r="Q9040"/>
          <cell r="R9040"/>
          <cell r="S9040"/>
          <cell r="T9040"/>
          <cell r="U9040"/>
          <cell r="V9040"/>
          <cell r="W9040"/>
          <cell r="X9040"/>
          <cell r="Y9040" t="str">
            <v xml:space="preserve"> </v>
          </cell>
        </row>
        <row r="9041">
          <cell r="C9041"/>
          <cell r="D9041"/>
          <cell r="E9041"/>
          <cell r="F9041"/>
          <cell r="G9041"/>
          <cell r="H9041"/>
          <cell r="I9041"/>
          <cell r="J9041"/>
          <cell r="K9041"/>
          <cell r="L9041"/>
          <cell r="M9041"/>
          <cell r="N9041"/>
          <cell r="O9041"/>
          <cell r="P9041"/>
          <cell r="Q9041"/>
          <cell r="R9041"/>
          <cell r="S9041"/>
          <cell r="T9041"/>
          <cell r="U9041"/>
          <cell r="V9041"/>
          <cell r="W9041"/>
          <cell r="X9041"/>
          <cell r="Y9041" t="str">
            <v xml:space="preserve"> </v>
          </cell>
        </row>
        <row r="9042">
          <cell r="C9042"/>
          <cell r="D9042"/>
          <cell r="E9042"/>
          <cell r="F9042"/>
          <cell r="G9042"/>
          <cell r="H9042"/>
          <cell r="I9042"/>
          <cell r="J9042"/>
          <cell r="K9042"/>
          <cell r="L9042"/>
          <cell r="M9042"/>
          <cell r="N9042"/>
          <cell r="O9042"/>
          <cell r="P9042"/>
          <cell r="Q9042"/>
          <cell r="R9042"/>
          <cell r="S9042"/>
          <cell r="T9042"/>
          <cell r="U9042"/>
          <cell r="V9042"/>
          <cell r="W9042"/>
          <cell r="X9042"/>
          <cell r="Y9042" t="str">
            <v xml:space="preserve"> </v>
          </cell>
        </row>
        <row r="9043">
          <cell r="C9043"/>
          <cell r="D9043"/>
          <cell r="E9043"/>
          <cell r="F9043"/>
          <cell r="G9043"/>
          <cell r="H9043"/>
          <cell r="I9043"/>
          <cell r="J9043"/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  <cell r="U9043"/>
          <cell r="V9043"/>
          <cell r="W9043"/>
          <cell r="X9043"/>
          <cell r="Y9043" t="str">
            <v xml:space="preserve"> </v>
          </cell>
        </row>
        <row r="9044">
          <cell r="C9044"/>
          <cell r="D9044"/>
          <cell r="E9044"/>
          <cell r="F9044"/>
          <cell r="G9044"/>
          <cell r="H9044"/>
          <cell r="I9044"/>
          <cell r="J9044"/>
          <cell r="K9044"/>
          <cell r="L9044"/>
          <cell r="M9044"/>
          <cell r="N9044"/>
          <cell r="O9044"/>
          <cell r="P9044"/>
          <cell r="Q9044"/>
          <cell r="R9044"/>
          <cell r="S9044"/>
          <cell r="T9044"/>
          <cell r="U9044"/>
          <cell r="V9044"/>
          <cell r="W9044"/>
          <cell r="X9044"/>
          <cell r="Y9044" t="str">
            <v xml:space="preserve"> </v>
          </cell>
        </row>
        <row r="9045">
          <cell r="C9045"/>
          <cell r="D9045"/>
          <cell r="E9045"/>
          <cell r="F9045"/>
          <cell r="G9045"/>
          <cell r="H9045"/>
          <cell r="I9045"/>
          <cell r="J9045"/>
          <cell r="K9045"/>
          <cell r="L9045"/>
          <cell r="M9045"/>
          <cell r="N9045"/>
          <cell r="O9045"/>
          <cell r="P9045"/>
          <cell r="Q9045"/>
          <cell r="R9045"/>
          <cell r="S9045"/>
          <cell r="T9045"/>
          <cell r="U9045"/>
          <cell r="V9045"/>
          <cell r="W9045"/>
          <cell r="X9045"/>
          <cell r="Y9045" t="str">
            <v xml:space="preserve"> </v>
          </cell>
        </row>
        <row r="9046">
          <cell r="C9046"/>
          <cell r="D9046"/>
          <cell r="E9046"/>
          <cell r="F9046"/>
          <cell r="G9046"/>
          <cell r="H9046"/>
          <cell r="I9046"/>
          <cell r="J9046"/>
          <cell r="K9046"/>
          <cell r="L9046"/>
          <cell r="M9046"/>
          <cell r="N9046"/>
          <cell r="O9046"/>
          <cell r="P9046"/>
          <cell r="Q9046"/>
          <cell r="R9046"/>
          <cell r="S9046"/>
          <cell r="T9046"/>
          <cell r="U9046"/>
          <cell r="V9046"/>
          <cell r="W9046"/>
          <cell r="X9046"/>
          <cell r="Y9046" t="str">
            <v xml:space="preserve"> </v>
          </cell>
        </row>
        <row r="9047">
          <cell r="C9047"/>
          <cell r="D9047"/>
          <cell r="E9047"/>
          <cell r="F9047"/>
          <cell r="G9047"/>
          <cell r="H9047"/>
          <cell r="I9047"/>
          <cell r="J9047"/>
          <cell r="K9047"/>
          <cell r="L9047"/>
          <cell r="M9047"/>
          <cell r="N9047"/>
          <cell r="O9047"/>
          <cell r="P9047"/>
          <cell r="Q9047"/>
          <cell r="R9047"/>
          <cell r="S9047"/>
          <cell r="T9047"/>
          <cell r="U9047"/>
          <cell r="V9047"/>
          <cell r="W9047"/>
          <cell r="X9047"/>
          <cell r="Y9047" t="str">
            <v xml:space="preserve"> </v>
          </cell>
        </row>
        <row r="9048">
          <cell r="C9048"/>
          <cell r="D9048"/>
          <cell r="E9048"/>
          <cell r="F9048"/>
          <cell r="G9048"/>
          <cell r="H9048"/>
          <cell r="I9048"/>
          <cell r="J9048"/>
          <cell r="K9048"/>
          <cell r="L9048"/>
          <cell r="M9048"/>
          <cell r="N9048"/>
          <cell r="O9048"/>
          <cell r="P9048"/>
          <cell r="Q9048"/>
          <cell r="R9048"/>
          <cell r="S9048"/>
          <cell r="T9048"/>
          <cell r="U9048"/>
          <cell r="V9048"/>
          <cell r="W9048"/>
          <cell r="X9048"/>
          <cell r="Y9048" t="str">
            <v xml:space="preserve"> </v>
          </cell>
        </row>
        <row r="9049">
          <cell r="C9049"/>
          <cell r="D9049"/>
          <cell r="E9049"/>
          <cell r="F9049"/>
          <cell r="G9049"/>
          <cell r="H9049"/>
          <cell r="I9049"/>
          <cell r="J9049"/>
          <cell r="K9049"/>
          <cell r="L9049"/>
          <cell r="M9049"/>
          <cell r="N9049"/>
          <cell r="O9049"/>
          <cell r="P9049"/>
          <cell r="Q9049"/>
          <cell r="R9049"/>
          <cell r="S9049"/>
          <cell r="T9049"/>
          <cell r="U9049"/>
          <cell r="V9049"/>
          <cell r="W9049"/>
          <cell r="X9049"/>
          <cell r="Y9049" t="str">
            <v xml:space="preserve"> </v>
          </cell>
        </row>
        <row r="9050">
          <cell r="C9050"/>
          <cell r="D9050"/>
          <cell r="E9050"/>
          <cell r="F9050"/>
          <cell r="G9050"/>
          <cell r="H9050"/>
          <cell r="I9050"/>
          <cell r="J9050"/>
          <cell r="K9050"/>
          <cell r="L9050"/>
          <cell r="M9050"/>
          <cell r="N9050"/>
          <cell r="O9050"/>
          <cell r="P9050"/>
          <cell r="Q9050"/>
          <cell r="R9050"/>
          <cell r="S9050"/>
          <cell r="T9050"/>
          <cell r="U9050"/>
          <cell r="V9050"/>
          <cell r="W9050"/>
          <cell r="X9050"/>
          <cell r="Y9050" t="str">
            <v xml:space="preserve"> </v>
          </cell>
        </row>
        <row r="9051">
          <cell r="C9051"/>
          <cell r="D9051"/>
          <cell r="E9051"/>
          <cell r="F9051"/>
          <cell r="G9051"/>
          <cell r="H9051"/>
          <cell r="I9051"/>
          <cell r="J9051"/>
          <cell r="K9051"/>
          <cell r="L9051"/>
          <cell r="M9051"/>
          <cell r="N9051"/>
          <cell r="O9051"/>
          <cell r="P9051"/>
          <cell r="Q9051"/>
          <cell r="R9051"/>
          <cell r="S9051"/>
          <cell r="T9051"/>
          <cell r="U9051"/>
          <cell r="V9051"/>
          <cell r="W9051"/>
          <cell r="X9051"/>
          <cell r="Y9051" t="str">
            <v xml:space="preserve"> </v>
          </cell>
        </row>
        <row r="9052">
          <cell r="C9052"/>
          <cell r="D9052"/>
          <cell r="E9052"/>
          <cell r="F9052"/>
          <cell r="G9052"/>
          <cell r="H9052"/>
          <cell r="I9052"/>
          <cell r="J9052"/>
          <cell r="K9052"/>
          <cell r="L9052"/>
          <cell r="M9052"/>
          <cell r="N9052"/>
          <cell r="O9052"/>
          <cell r="P9052"/>
          <cell r="Q9052"/>
          <cell r="R9052"/>
          <cell r="S9052"/>
          <cell r="T9052"/>
          <cell r="U9052"/>
          <cell r="V9052"/>
          <cell r="W9052"/>
          <cell r="X9052"/>
          <cell r="Y9052" t="str">
            <v xml:space="preserve"> </v>
          </cell>
        </row>
        <row r="9053">
          <cell r="C9053"/>
          <cell r="D9053"/>
          <cell r="E9053"/>
          <cell r="F9053"/>
          <cell r="G9053"/>
          <cell r="H9053"/>
          <cell r="I9053"/>
          <cell r="J9053"/>
          <cell r="K9053"/>
          <cell r="L9053"/>
          <cell r="M9053"/>
          <cell r="N9053"/>
          <cell r="O9053"/>
          <cell r="P9053"/>
          <cell r="Q9053"/>
          <cell r="R9053"/>
          <cell r="S9053"/>
          <cell r="T9053"/>
          <cell r="U9053"/>
          <cell r="V9053"/>
          <cell r="W9053"/>
          <cell r="X9053"/>
          <cell r="Y9053" t="str">
            <v xml:space="preserve"> </v>
          </cell>
        </row>
        <row r="9054">
          <cell r="C9054"/>
          <cell r="D9054"/>
          <cell r="E9054"/>
          <cell r="F9054"/>
          <cell r="G9054"/>
          <cell r="H9054"/>
          <cell r="I9054"/>
          <cell r="J9054"/>
          <cell r="K9054"/>
          <cell r="L9054"/>
          <cell r="M9054"/>
          <cell r="N9054"/>
          <cell r="O9054"/>
          <cell r="P9054"/>
          <cell r="Q9054"/>
          <cell r="R9054"/>
          <cell r="S9054"/>
          <cell r="T9054"/>
          <cell r="U9054"/>
          <cell r="V9054"/>
          <cell r="W9054"/>
          <cell r="X9054"/>
          <cell r="Y9054" t="str">
            <v xml:space="preserve"> </v>
          </cell>
        </row>
        <row r="9055">
          <cell r="C9055"/>
          <cell r="D9055"/>
          <cell r="E9055"/>
          <cell r="F9055"/>
          <cell r="G9055"/>
          <cell r="H9055"/>
          <cell r="I9055"/>
          <cell r="J9055"/>
          <cell r="K9055"/>
          <cell r="L9055"/>
          <cell r="M9055"/>
          <cell r="N9055"/>
          <cell r="O9055"/>
          <cell r="P9055"/>
          <cell r="Q9055"/>
          <cell r="R9055"/>
          <cell r="S9055"/>
          <cell r="T9055"/>
          <cell r="U9055"/>
          <cell r="V9055"/>
          <cell r="W9055"/>
          <cell r="X9055"/>
          <cell r="Y9055" t="str">
            <v xml:space="preserve"> </v>
          </cell>
        </row>
        <row r="9056">
          <cell r="C9056"/>
          <cell r="D9056"/>
          <cell r="E9056"/>
          <cell r="F9056"/>
          <cell r="G9056"/>
          <cell r="H9056"/>
          <cell r="I9056"/>
          <cell r="J9056"/>
          <cell r="K9056"/>
          <cell r="L9056"/>
          <cell r="M9056"/>
          <cell r="N9056"/>
          <cell r="O9056"/>
          <cell r="P9056"/>
          <cell r="Q9056"/>
          <cell r="R9056"/>
          <cell r="S9056"/>
          <cell r="T9056"/>
          <cell r="U9056"/>
          <cell r="V9056"/>
          <cell r="W9056"/>
          <cell r="X9056"/>
          <cell r="Y9056" t="str">
            <v xml:space="preserve"> </v>
          </cell>
        </row>
        <row r="9057">
          <cell r="C9057"/>
          <cell r="D9057"/>
          <cell r="E9057"/>
          <cell r="F9057"/>
          <cell r="G9057"/>
          <cell r="H9057"/>
          <cell r="I9057"/>
          <cell r="J9057"/>
          <cell r="K9057"/>
          <cell r="L9057"/>
          <cell r="M9057"/>
          <cell r="N9057"/>
          <cell r="O9057"/>
          <cell r="P9057"/>
          <cell r="Q9057"/>
          <cell r="R9057"/>
          <cell r="S9057"/>
          <cell r="T9057"/>
          <cell r="U9057"/>
          <cell r="V9057"/>
          <cell r="W9057"/>
          <cell r="X9057"/>
          <cell r="Y9057" t="str">
            <v xml:space="preserve"> </v>
          </cell>
        </row>
        <row r="9058">
          <cell r="C9058"/>
          <cell r="D9058"/>
          <cell r="E9058"/>
          <cell r="F9058"/>
          <cell r="G9058"/>
          <cell r="H9058"/>
          <cell r="I9058"/>
          <cell r="J9058"/>
          <cell r="K9058"/>
          <cell r="L9058"/>
          <cell r="M9058"/>
          <cell r="N9058"/>
          <cell r="O9058"/>
          <cell r="P9058"/>
          <cell r="Q9058"/>
          <cell r="R9058"/>
          <cell r="S9058"/>
          <cell r="T9058"/>
          <cell r="U9058"/>
          <cell r="V9058"/>
          <cell r="W9058"/>
          <cell r="X9058"/>
          <cell r="Y9058" t="str">
            <v xml:space="preserve"> </v>
          </cell>
        </row>
        <row r="9059">
          <cell r="C9059"/>
          <cell r="D9059"/>
          <cell r="E9059"/>
          <cell r="F9059"/>
          <cell r="G9059"/>
          <cell r="H9059"/>
          <cell r="I9059"/>
          <cell r="J9059"/>
          <cell r="K9059"/>
          <cell r="L9059"/>
          <cell r="M9059"/>
          <cell r="N9059"/>
          <cell r="O9059"/>
          <cell r="P9059"/>
          <cell r="Q9059"/>
          <cell r="R9059"/>
          <cell r="S9059"/>
          <cell r="T9059"/>
          <cell r="U9059"/>
          <cell r="V9059"/>
          <cell r="W9059"/>
          <cell r="X9059"/>
          <cell r="Y9059" t="str">
            <v xml:space="preserve"> </v>
          </cell>
        </row>
        <row r="9060"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/>
          <cell r="Q9060"/>
          <cell r="R9060"/>
          <cell r="S9060"/>
          <cell r="T9060"/>
          <cell r="U9060"/>
          <cell r="V9060"/>
          <cell r="W9060"/>
          <cell r="X9060"/>
          <cell r="Y9060" t="str">
            <v xml:space="preserve"> </v>
          </cell>
        </row>
        <row r="9061"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/>
          <cell r="Q9061"/>
          <cell r="R9061"/>
          <cell r="S9061"/>
          <cell r="T9061"/>
          <cell r="U9061"/>
          <cell r="V9061"/>
          <cell r="W9061"/>
          <cell r="X9061"/>
          <cell r="Y9061" t="str">
            <v xml:space="preserve"> </v>
          </cell>
        </row>
        <row r="9062">
          <cell r="C9062"/>
          <cell r="D9062"/>
          <cell r="E9062"/>
          <cell r="F9062"/>
          <cell r="G9062"/>
          <cell r="H9062"/>
          <cell r="I9062"/>
          <cell r="J9062"/>
          <cell r="K9062"/>
          <cell r="L9062"/>
          <cell r="M9062"/>
          <cell r="N9062"/>
          <cell r="O9062"/>
          <cell r="P9062"/>
          <cell r="Q9062"/>
          <cell r="R9062"/>
          <cell r="S9062"/>
          <cell r="T9062"/>
          <cell r="U9062"/>
          <cell r="V9062"/>
          <cell r="W9062"/>
          <cell r="X9062"/>
          <cell r="Y9062" t="str">
            <v xml:space="preserve"> </v>
          </cell>
        </row>
        <row r="9063">
          <cell r="C9063"/>
          <cell r="D9063"/>
          <cell r="E9063"/>
          <cell r="F9063"/>
          <cell r="G9063"/>
          <cell r="H9063"/>
          <cell r="I9063"/>
          <cell r="J9063"/>
          <cell r="K9063"/>
          <cell r="L9063"/>
          <cell r="M9063"/>
          <cell r="N9063"/>
          <cell r="O9063"/>
          <cell r="P9063"/>
          <cell r="Q9063"/>
          <cell r="R9063"/>
          <cell r="S9063"/>
          <cell r="T9063"/>
          <cell r="U9063"/>
          <cell r="V9063"/>
          <cell r="W9063"/>
          <cell r="X9063"/>
          <cell r="Y9063" t="str">
            <v xml:space="preserve"> </v>
          </cell>
        </row>
        <row r="9064">
          <cell r="C9064"/>
          <cell r="D9064"/>
          <cell r="E9064"/>
          <cell r="F9064"/>
          <cell r="G9064"/>
          <cell r="H9064"/>
          <cell r="I9064"/>
          <cell r="J9064"/>
          <cell r="K9064"/>
          <cell r="L9064"/>
          <cell r="M9064"/>
          <cell r="N9064"/>
          <cell r="O9064"/>
          <cell r="P9064"/>
          <cell r="Q9064"/>
          <cell r="R9064"/>
          <cell r="S9064"/>
          <cell r="T9064"/>
          <cell r="U9064"/>
          <cell r="V9064"/>
          <cell r="W9064"/>
          <cell r="X9064"/>
          <cell r="Y9064" t="str">
            <v xml:space="preserve"> </v>
          </cell>
        </row>
        <row r="9065"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/>
          <cell r="Q9065"/>
          <cell r="R9065"/>
          <cell r="S9065"/>
          <cell r="T9065"/>
          <cell r="U9065"/>
          <cell r="V9065"/>
          <cell r="W9065"/>
          <cell r="X9065"/>
          <cell r="Y9065" t="str">
            <v xml:space="preserve"> </v>
          </cell>
        </row>
        <row r="9066"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/>
          <cell r="Q9066"/>
          <cell r="R9066"/>
          <cell r="S9066"/>
          <cell r="T9066"/>
          <cell r="U9066"/>
          <cell r="V9066"/>
          <cell r="W9066"/>
          <cell r="X9066"/>
          <cell r="Y9066" t="str">
            <v xml:space="preserve"> </v>
          </cell>
        </row>
        <row r="9067"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/>
          <cell r="Q9067"/>
          <cell r="R9067"/>
          <cell r="S9067"/>
          <cell r="T9067"/>
          <cell r="U9067"/>
          <cell r="V9067"/>
          <cell r="W9067"/>
          <cell r="X9067"/>
          <cell r="Y9067" t="str">
            <v xml:space="preserve"> </v>
          </cell>
        </row>
        <row r="9068"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/>
          <cell r="Q9068"/>
          <cell r="R9068"/>
          <cell r="S9068"/>
          <cell r="T9068"/>
          <cell r="U9068"/>
          <cell r="V9068"/>
          <cell r="W9068"/>
          <cell r="X9068"/>
          <cell r="Y9068" t="str">
            <v xml:space="preserve"> </v>
          </cell>
        </row>
        <row r="9069">
          <cell r="C9069"/>
          <cell r="D9069"/>
          <cell r="E9069"/>
          <cell r="F9069"/>
          <cell r="G9069"/>
          <cell r="H9069"/>
          <cell r="I9069"/>
          <cell r="J9069"/>
          <cell r="K9069"/>
          <cell r="L9069"/>
          <cell r="M9069"/>
          <cell r="N9069"/>
          <cell r="O9069"/>
          <cell r="P9069"/>
          <cell r="Q9069"/>
          <cell r="R9069"/>
          <cell r="S9069"/>
          <cell r="T9069"/>
          <cell r="U9069"/>
          <cell r="V9069"/>
          <cell r="W9069"/>
          <cell r="X9069"/>
          <cell r="Y9069" t="str">
            <v xml:space="preserve"> </v>
          </cell>
        </row>
        <row r="9070"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/>
          <cell r="Q9070"/>
          <cell r="R9070"/>
          <cell r="S9070"/>
          <cell r="T9070"/>
          <cell r="U9070"/>
          <cell r="V9070"/>
          <cell r="W9070"/>
          <cell r="X9070"/>
          <cell r="Y9070" t="str">
            <v xml:space="preserve"> </v>
          </cell>
        </row>
        <row r="9071"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/>
          <cell r="Q9071"/>
          <cell r="R9071"/>
          <cell r="S9071"/>
          <cell r="T9071"/>
          <cell r="U9071"/>
          <cell r="V9071"/>
          <cell r="W9071"/>
          <cell r="X9071"/>
          <cell r="Y9071" t="str">
            <v xml:space="preserve"> </v>
          </cell>
        </row>
        <row r="9072"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/>
          <cell r="V9072"/>
          <cell r="W9072"/>
          <cell r="X9072"/>
          <cell r="Y9072" t="str">
            <v xml:space="preserve"> </v>
          </cell>
        </row>
        <row r="9073">
          <cell r="C9073"/>
          <cell r="D9073"/>
          <cell r="E9073"/>
          <cell r="F9073"/>
          <cell r="G9073"/>
          <cell r="H9073"/>
          <cell r="I9073"/>
          <cell r="J9073"/>
          <cell r="K9073"/>
          <cell r="L9073"/>
          <cell r="M9073"/>
          <cell r="N9073"/>
          <cell r="O9073"/>
          <cell r="P9073"/>
          <cell r="Q9073"/>
          <cell r="R9073"/>
          <cell r="S9073"/>
          <cell r="T9073"/>
          <cell r="U9073"/>
          <cell r="V9073"/>
          <cell r="W9073"/>
          <cell r="X9073"/>
          <cell r="Y9073" t="str">
            <v xml:space="preserve"> </v>
          </cell>
        </row>
        <row r="9074"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/>
          <cell r="V9074"/>
          <cell r="W9074"/>
          <cell r="X9074"/>
          <cell r="Y9074" t="str">
            <v xml:space="preserve"> </v>
          </cell>
        </row>
        <row r="9075"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/>
          <cell r="V9075"/>
          <cell r="W9075"/>
          <cell r="X9075"/>
          <cell r="Y9075" t="str">
            <v xml:space="preserve"> </v>
          </cell>
        </row>
        <row r="9076"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/>
          <cell r="V9076"/>
          <cell r="W9076"/>
          <cell r="X9076"/>
          <cell r="Y9076" t="str">
            <v xml:space="preserve"> </v>
          </cell>
        </row>
        <row r="9077"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/>
          <cell r="V9077"/>
          <cell r="W9077"/>
          <cell r="X9077"/>
          <cell r="Y9077" t="str">
            <v xml:space="preserve"> </v>
          </cell>
        </row>
        <row r="9078"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/>
          <cell r="V9078"/>
          <cell r="W9078"/>
          <cell r="X9078"/>
          <cell r="Y9078" t="str">
            <v xml:space="preserve"> </v>
          </cell>
        </row>
        <row r="9079"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/>
          <cell r="V9079"/>
          <cell r="W9079"/>
          <cell r="X9079"/>
          <cell r="Y9079" t="str">
            <v xml:space="preserve"> </v>
          </cell>
        </row>
        <row r="9080"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/>
          <cell r="V9080"/>
          <cell r="W9080"/>
          <cell r="X9080"/>
          <cell r="Y9080" t="str">
            <v xml:space="preserve"> </v>
          </cell>
        </row>
        <row r="9081"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/>
          <cell r="V9081"/>
          <cell r="W9081"/>
          <cell r="X9081"/>
          <cell r="Y9081" t="str">
            <v xml:space="preserve"> </v>
          </cell>
        </row>
        <row r="9082"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/>
          <cell r="V9082"/>
          <cell r="W9082"/>
          <cell r="X9082"/>
          <cell r="Y9082" t="str">
            <v xml:space="preserve"> </v>
          </cell>
        </row>
        <row r="9083"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/>
          <cell r="V9083"/>
          <cell r="W9083"/>
          <cell r="X9083"/>
          <cell r="Y9083" t="str">
            <v xml:space="preserve"> </v>
          </cell>
        </row>
        <row r="9084"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/>
          <cell r="V9084"/>
          <cell r="W9084"/>
          <cell r="X9084"/>
          <cell r="Y9084" t="str">
            <v xml:space="preserve"> </v>
          </cell>
        </row>
        <row r="9085"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/>
          <cell r="V9085"/>
          <cell r="W9085"/>
          <cell r="X9085"/>
          <cell r="Y9085" t="str">
            <v xml:space="preserve"> </v>
          </cell>
        </row>
        <row r="9086"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/>
          <cell r="V9086"/>
          <cell r="W9086"/>
          <cell r="X9086"/>
          <cell r="Y9086" t="str">
            <v xml:space="preserve"> </v>
          </cell>
        </row>
        <row r="9087"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/>
          <cell r="V9087"/>
          <cell r="W9087"/>
          <cell r="X9087"/>
          <cell r="Y9087" t="str">
            <v xml:space="preserve"> </v>
          </cell>
        </row>
        <row r="9088"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/>
          <cell r="V9088"/>
          <cell r="W9088"/>
          <cell r="X9088"/>
          <cell r="Y9088" t="str">
            <v xml:space="preserve"> </v>
          </cell>
        </row>
        <row r="9089"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/>
          <cell r="V9089"/>
          <cell r="W9089"/>
          <cell r="X9089"/>
          <cell r="Y9089" t="str">
            <v xml:space="preserve"> </v>
          </cell>
        </row>
        <row r="9090"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/>
          <cell r="V9090"/>
          <cell r="W9090"/>
          <cell r="X9090"/>
          <cell r="Y9090" t="str">
            <v xml:space="preserve"> </v>
          </cell>
        </row>
        <row r="9091"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/>
          <cell r="V9091"/>
          <cell r="W9091"/>
          <cell r="X9091"/>
          <cell r="Y9091" t="str">
            <v xml:space="preserve"> </v>
          </cell>
        </row>
        <row r="9092">
          <cell r="C9092"/>
          <cell r="D9092"/>
          <cell r="E9092"/>
          <cell r="F9092"/>
          <cell r="G9092"/>
          <cell r="H9092"/>
          <cell r="I9092"/>
          <cell r="J9092"/>
          <cell r="K9092"/>
          <cell r="L9092"/>
          <cell r="M9092"/>
          <cell r="N9092"/>
          <cell r="O9092"/>
          <cell r="P9092"/>
          <cell r="Q9092"/>
          <cell r="R9092"/>
          <cell r="S9092"/>
          <cell r="T9092"/>
          <cell r="U9092"/>
          <cell r="V9092"/>
          <cell r="W9092"/>
          <cell r="X9092"/>
          <cell r="Y9092" t="str">
            <v xml:space="preserve"> </v>
          </cell>
        </row>
        <row r="9093">
          <cell r="C9093"/>
          <cell r="D9093"/>
          <cell r="E9093"/>
          <cell r="F9093"/>
          <cell r="G9093"/>
          <cell r="H9093"/>
          <cell r="I9093"/>
          <cell r="J9093"/>
          <cell r="K9093"/>
          <cell r="L9093"/>
          <cell r="M9093"/>
          <cell r="N9093"/>
          <cell r="O9093"/>
          <cell r="P9093"/>
          <cell r="Q9093"/>
          <cell r="R9093"/>
          <cell r="S9093"/>
          <cell r="T9093"/>
          <cell r="U9093"/>
          <cell r="V9093"/>
          <cell r="W9093"/>
          <cell r="X9093"/>
          <cell r="Y9093" t="str">
            <v xml:space="preserve"> </v>
          </cell>
        </row>
        <row r="9094"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/>
          <cell r="V9094"/>
          <cell r="W9094"/>
          <cell r="X9094"/>
          <cell r="Y9094" t="str">
            <v xml:space="preserve"> </v>
          </cell>
        </row>
        <row r="9095"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/>
          <cell r="V9095"/>
          <cell r="W9095"/>
          <cell r="X9095"/>
          <cell r="Y9095" t="str">
            <v xml:space="preserve"> </v>
          </cell>
        </row>
        <row r="9096"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/>
          <cell r="V9096"/>
          <cell r="W9096"/>
          <cell r="X9096"/>
          <cell r="Y9096" t="str">
            <v xml:space="preserve"> </v>
          </cell>
        </row>
        <row r="9097"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/>
          <cell r="V9097"/>
          <cell r="W9097"/>
          <cell r="X9097"/>
          <cell r="Y9097" t="str">
            <v xml:space="preserve"> </v>
          </cell>
        </row>
        <row r="9098"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/>
          <cell r="V9098"/>
          <cell r="W9098"/>
          <cell r="X9098"/>
          <cell r="Y9098" t="str">
            <v xml:space="preserve"> </v>
          </cell>
        </row>
        <row r="9099">
          <cell r="C9099"/>
          <cell r="D9099"/>
          <cell r="E9099"/>
          <cell r="F9099"/>
          <cell r="G9099"/>
          <cell r="H9099"/>
          <cell r="I9099"/>
          <cell r="J9099"/>
          <cell r="K9099"/>
          <cell r="L9099"/>
          <cell r="M9099"/>
          <cell r="N9099"/>
          <cell r="O9099"/>
          <cell r="P9099"/>
          <cell r="Q9099"/>
          <cell r="R9099"/>
          <cell r="S9099"/>
          <cell r="T9099"/>
          <cell r="U9099"/>
          <cell r="V9099"/>
          <cell r="W9099"/>
          <cell r="X9099"/>
          <cell r="Y9099" t="str">
            <v xml:space="preserve"> </v>
          </cell>
        </row>
        <row r="9100"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/>
          <cell r="V9100"/>
          <cell r="W9100"/>
          <cell r="X9100"/>
          <cell r="Y9100" t="str">
            <v xml:space="preserve"> </v>
          </cell>
        </row>
        <row r="9101"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/>
          <cell r="V9101"/>
          <cell r="W9101"/>
          <cell r="X9101"/>
          <cell r="Y9101" t="str">
            <v xml:space="preserve"> </v>
          </cell>
        </row>
        <row r="9102"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/>
          <cell r="V9102"/>
          <cell r="W9102"/>
          <cell r="X9102"/>
          <cell r="Y9102" t="str">
            <v xml:space="preserve"> </v>
          </cell>
        </row>
        <row r="9103"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/>
          <cell r="V9103"/>
          <cell r="W9103"/>
          <cell r="X9103"/>
          <cell r="Y9103" t="str">
            <v xml:space="preserve"> </v>
          </cell>
        </row>
        <row r="9104"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/>
          <cell r="V9104"/>
          <cell r="W9104"/>
          <cell r="X9104"/>
          <cell r="Y9104" t="str">
            <v xml:space="preserve"> </v>
          </cell>
        </row>
        <row r="9105"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/>
          <cell r="V9105"/>
          <cell r="W9105"/>
          <cell r="X9105"/>
          <cell r="Y9105" t="str">
            <v xml:space="preserve"> </v>
          </cell>
        </row>
        <row r="9106"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/>
          <cell r="V9106"/>
          <cell r="W9106"/>
          <cell r="X9106"/>
          <cell r="Y9106" t="str">
            <v xml:space="preserve"> </v>
          </cell>
        </row>
        <row r="9107">
          <cell r="C9107"/>
          <cell r="D9107"/>
          <cell r="E9107"/>
          <cell r="F9107"/>
          <cell r="G9107"/>
          <cell r="H9107"/>
          <cell r="I9107"/>
          <cell r="J9107"/>
          <cell r="K9107"/>
          <cell r="L9107"/>
          <cell r="M9107"/>
          <cell r="N9107"/>
          <cell r="O9107"/>
          <cell r="P9107"/>
          <cell r="Q9107"/>
          <cell r="R9107"/>
          <cell r="S9107"/>
          <cell r="T9107"/>
          <cell r="U9107"/>
          <cell r="V9107"/>
          <cell r="W9107"/>
          <cell r="X9107"/>
          <cell r="Y9107" t="str">
            <v xml:space="preserve"> </v>
          </cell>
        </row>
        <row r="9108">
          <cell r="C9108"/>
          <cell r="D9108"/>
          <cell r="E9108"/>
          <cell r="F9108"/>
          <cell r="G9108"/>
          <cell r="H9108"/>
          <cell r="I9108"/>
          <cell r="J9108"/>
          <cell r="K9108"/>
          <cell r="L9108"/>
          <cell r="M9108"/>
          <cell r="N9108"/>
          <cell r="O9108"/>
          <cell r="P9108"/>
          <cell r="Q9108"/>
          <cell r="R9108"/>
          <cell r="S9108"/>
          <cell r="T9108"/>
          <cell r="U9108"/>
          <cell r="V9108"/>
          <cell r="W9108"/>
          <cell r="X9108"/>
          <cell r="Y9108" t="str">
            <v xml:space="preserve"> </v>
          </cell>
        </row>
        <row r="9109"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/>
          <cell r="V9109"/>
          <cell r="W9109"/>
          <cell r="X9109"/>
          <cell r="Y9109" t="str">
            <v xml:space="preserve"> </v>
          </cell>
        </row>
        <row r="9110"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/>
          <cell r="V9110"/>
          <cell r="W9110"/>
          <cell r="X9110"/>
          <cell r="Y9110" t="str">
            <v xml:space="preserve"> </v>
          </cell>
        </row>
        <row r="9111">
          <cell r="C9111"/>
          <cell r="D9111"/>
          <cell r="E9111"/>
          <cell r="F9111"/>
          <cell r="G9111"/>
          <cell r="H9111"/>
          <cell r="I9111"/>
          <cell r="J9111"/>
          <cell r="K9111"/>
          <cell r="L9111"/>
          <cell r="M9111"/>
          <cell r="N9111"/>
          <cell r="O9111"/>
          <cell r="P9111"/>
          <cell r="Q9111"/>
          <cell r="R9111"/>
          <cell r="S9111"/>
          <cell r="T9111"/>
          <cell r="U9111"/>
          <cell r="V9111"/>
          <cell r="W9111"/>
          <cell r="X9111"/>
          <cell r="Y9111" t="str">
            <v xml:space="preserve"> </v>
          </cell>
        </row>
        <row r="9112">
          <cell r="C9112"/>
          <cell r="D9112"/>
          <cell r="E9112"/>
          <cell r="F9112"/>
          <cell r="G9112"/>
          <cell r="H9112"/>
          <cell r="I9112"/>
          <cell r="J9112"/>
          <cell r="K9112"/>
          <cell r="L9112"/>
          <cell r="M9112"/>
          <cell r="N9112"/>
          <cell r="O9112"/>
          <cell r="P9112"/>
          <cell r="Q9112"/>
          <cell r="R9112"/>
          <cell r="S9112"/>
          <cell r="T9112"/>
          <cell r="U9112"/>
          <cell r="V9112"/>
          <cell r="W9112"/>
          <cell r="X9112"/>
          <cell r="Y9112" t="str">
            <v xml:space="preserve"> </v>
          </cell>
        </row>
        <row r="9113"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/>
          <cell r="V9113"/>
          <cell r="W9113"/>
          <cell r="X9113"/>
          <cell r="Y9113" t="str">
            <v xml:space="preserve"> </v>
          </cell>
        </row>
        <row r="9114"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/>
          <cell r="V9114"/>
          <cell r="W9114"/>
          <cell r="X9114"/>
          <cell r="Y9114" t="str">
            <v xml:space="preserve"> </v>
          </cell>
        </row>
        <row r="9115"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/>
          <cell r="V9115"/>
          <cell r="W9115"/>
          <cell r="X9115"/>
          <cell r="Y9115" t="str">
            <v xml:space="preserve"> </v>
          </cell>
        </row>
        <row r="9116"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/>
          <cell r="V9116"/>
          <cell r="W9116"/>
          <cell r="X9116"/>
          <cell r="Y9116" t="str">
            <v xml:space="preserve"> </v>
          </cell>
        </row>
        <row r="9117"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/>
          <cell r="V9117"/>
          <cell r="W9117"/>
          <cell r="X9117"/>
          <cell r="Y9117" t="str">
            <v xml:space="preserve"> </v>
          </cell>
        </row>
        <row r="9118"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/>
          <cell r="V9118"/>
          <cell r="W9118"/>
          <cell r="X9118"/>
          <cell r="Y9118" t="str">
            <v xml:space="preserve"> </v>
          </cell>
        </row>
        <row r="9119"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/>
          <cell r="V9119"/>
          <cell r="W9119"/>
          <cell r="X9119"/>
          <cell r="Y9119" t="str">
            <v xml:space="preserve"> </v>
          </cell>
        </row>
        <row r="9120"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/>
          <cell r="V9120"/>
          <cell r="W9120"/>
          <cell r="X9120"/>
          <cell r="Y9120" t="str">
            <v xml:space="preserve"> </v>
          </cell>
        </row>
        <row r="9121"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/>
          <cell r="V9121"/>
          <cell r="W9121"/>
          <cell r="X9121"/>
          <cell r="Y9121" t="str">
            <v xml:space="preserve"> </v>
          </cell>
        </row>
        <row r="9122"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/>
          <cell r="V9122"/>
          <cell r="W9122"/>
          <cell r="X9122"/>
          <cell r="Y9122" t="str">
            <v xml:space="preserve"> </v>
          </cell>
        </row>
        <row r="9123"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/>
          <cell r="V9123"/>
          <cell r="W9123"/>
          <cell r="X9123"/>
          <cell r="Y9123" t="str">
            <v xml:space="preserve"> </v>
          </cell>
        </row>
        <row r="9124"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/>
          <cell r="V9124"/>
          <cell r="W9124"/>
          <cell r="X9124"/>
          <cell r="Y9124" t="str">
            <v xml:space="preserve"> </v>
          </cell>
        </row>
        <row r="9125"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/>
          <cell r="V9125"/>
          <cell r="W9125"/>
          <cell r="X9125"/>
          <cell r="Y9125" t="str">
            <v xml:space="preserve"> </v>
          </cell>
        </row>
        <row r="9126">
          <cell r="C9126"/>
          <cell r="D9126"/>
          <cell r="E9126"/>
          <cell r="F9126"/>
          <cell r="G9126"/>
          <cell r="H9126"/>
          <cell r="I9126"/>
          <cell r="J9126"/>
          <cell r="K9126"/>
          <cell r="L9126"/>
          <cell r="M9126"/>
          <cell r="N9126"/>
          <cell r="O9126"/>
          <cell r="P9126"/>
          <cell r="Q9126"/>
          <cell r="R9126"/>
          <cell r="S9126"/>
          <cell r="T9126"/>
          <cell r="U9126"/>
          <cell r="V9126"/>
          <cell r="W9126"/>
          <cell r="X9126"/>
          <cell r="Y9126" t="str">
            <v xml:space="preserve"> </v>
          </cell>
        </row>
        <row r="9127">
          <cell r="C9127"/>
          <cell r="D9127"/>
          <cell r="E9127"/>
          <cell r="F9127"/>
          <cell r="G9127"/>
          <cell r="H9127"/>
          <cell r="I9127"/>
          <cell r="J9127"/>
          <cell r="K9127"/>
          <cell r="L9127"/>
          <cell r="M9127"/>
          <cell r="N9127"/>
          <cell r="O9127"/>
          <cell r="P9127"/>
          <cell r="Q9127"/>
          <cell r="R9127"/>
          <cell r="S9127"/>
          <cell r="T9127"/>
          <cell r="U9127"/>
          <cell r="V9127"/>
          <cell r="W9127"/>
          <cell r="X9127"/>
          <cell r="Y9127" t="str">
            <v xml:space="preserve"> </v>
          </cell>
        </row>
        <row r="9128"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/>
          <cell r="V9128"/>
          <cell r="W9128"/>
          <cell r="X9128"/>
          <cell r="Y9128" t="str">
            <v xml:space="preserve"> </v>
          </cell>
        </row>
        <row r="9129"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/>
          <cell r="V9129"/>
          <cell r="W9129"/>
          <cell r="X9129"/>
          <cell r="Y9129" t="str">
            <v xml:space="preserve"> </v>
          </cell>
        </row>
        <row r="9130"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/>
          <cell r="V9130"/>
          <cell r="W9130"/>
          <cell r="X9130"/>
          <cell r="Y9130" t="str">
            <v xml:space="preserve"> </v>
          </cell>
        </row>
        <row r="9131"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/>
          <cell r="V9131"/>
          <cell r="W9131"/>
          <cell r="X9131"/>
          <cell r="Y9131" t="str">
            <v xml:space="preserve"> </v>
          </cell>
        </row>
        <row r="9132"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/>
          <cell r="V9132"/>
          <cell r="W9132"/>
          <cell r="X9132"/>
          <cell r="Y9132" t="str">
            <v xml:space="preserve"> </v>
          </cell>
        </row>
        <row r="9133"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/>
          <cell r="V9133"/>
          <cell r="W9133"/>
          <cell r="X9133"/>
          <cell r="Y9133" t="str">
            <v xml:space="preserve"> </v>
          </cell>
        </row>
        <row r="9134"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/>
          <cell r="V9134"/>
          <cell r="W9134"/>
          <cell r="X9134"/>
          <cell r="Y9134" t="str">
            <v xml:space="preserve"> </v>
          </cell>
        </row>
        <row r="9135"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/>
          <cell r="V9135"/>
          <cell r="W9135"/>
          <cell r="X9135"/>
          <cell r="Y9135" t="str">
            <v xml:space="preserve"> </v>
          </cell>
        </row>
        <row r="9136">
          <cell r="C9136"/>
          <cell r="D9136"/>
          <cell r="E9136"/>
          <cell r="F9136"/>
          <cell r="G9136"/>
          <cell r="H9136"/>
          <cell r="I9136"/>
          <cell r="J9136"/>
          <cell r="K9136"/>
          <cell r="L9136"/>
          <cell r="M9136"/>
          <cell r="N9136"/>
          <cell r="O9136"/>
          <cell r="P9136"/>
          <cell r="Q9136"/>
          <cell r="R9136"/>
          <cell r="S9136"/>
          <cell r="T9136"/>
          <cell r="U9136"/>
          <cell r="V9136"/>
          <cell r="W9136"/>
          <cell r="X9136"/>
          <cell r="Y9136" t="str">
            <v xml:space="preserve"> </v>
          </cell>
        </row>
        <row r="9137"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/>
          <cell r="V9137"/>
          <cell r="W9137"/>
          <cell r="X9137"/>
          <cell r="Y9137" t="str">
            <v xml:space="preserve"> </v>
          </cell>
        </row>
        <row r="9138"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/>
          <cell r="V9138"/>
          <cell r="W9138"/>
          <cell r="X9138"/>
          <cell r="Y9138" t="str">
            <v xml:space="preserve"> </v>
          </cell>
        </row>
        <row r="9139">
          <cell r="C9139"/>
          <cell r="D9139"/>
          <cell r="E9139"/>
          <cell r="F9139"/>
          <cell r="G9139"/>
          <cell r="H9139"/>
          <cell r="I9139"/>
          <cell r="J9139"/>
          <cell r="K9139"/>
          <cell r="L9139"/>
          <cell r="M9139"/>
          <cell r="N9139"/>
          <cell r="O9139"/>
          <cell r="P9139"/>
          <cell r="Q9139"/>
          <cell r="R9139"/>
          <cell r="S9139"/>
          <cell r="T9139"/>
          <cell r="U9139"/>
          <cell r="V9139"/>
          <cell r="W9139"/>
          <cell r="X9139"/>
          <cell r="Y9139" t="str">
            <v xml:space="preserve"> </v>
          </cell>
        </row>
        <row r="9140"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/>
          <cell r="V9140"/>
          <cell r="W9140"/>
          <cell r="X9140"/>
          <cell r="Y9140" t="str">
            <v xml:space="preserve"> </v>
          </cell>
        </row>
        <row r="9141">
          <cell r="C9141"/>
          <cell r="D9141"/>
          <cell r="E9141"/>
          <cell r="F9141"/>
          <cell r="G9141"/>
          <cell r="H9141"/>
          <cell r="I9141"/>
          <cell r="J9141"/>
          <cell r="K9141"/>
          <cell r="L9141"/>
          <cell r="M9141"/>
          <cell r="N9141"/>
          <cell r="O9141"/>
          <cell r="P9141"/>
          <cell r="Q9141"/>
          <cell r="R9141"/>
          <cell r="S9141"/>
          <cell r="T9141"/>
          <cell r="U9141"/>
          <cell r="V9141"/>
          <cell r="W9141"/>
          <cell r="X9141"/>
          <cell r="Y9141" t="str">
            <v xml:space="preserve"> </v>
          </cell>
        </row>
        <row r="9142"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/>
          <cell r="V9142"/>
          <cell r="W9142"/>
          <cell r="X9142"/>
          <cell r="Y9142" t="str">
            <v xml:space="preserve"> </v>
          </cell>
        </row>
        <row r="9143"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/>
          <cell r="V9143"/>
          <cell r="W9143"/>
          <cell r="X9143"/>
          <cell r="Y9143" t="str">
            <v xml:space="preserve"> </v>
          </cell>
        </row>
        <row r="9144"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/>
          <cell r="V9144"/>
          <cell r="W9144"/>
          <cell r="X9144"/>
          <cell r="Y9144" t="str">
            <v xml:space="preserve"> </v>
          </cell>
        </row>
        <row r="9145"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/>
          <cell r="V9145"/>
          <cell r="W9145"/>
          <cell r="X9145"/>
          <cell r="Y9145" t="str">
            <v xml:space="preserve"> </v>
          </cell>
        </row>
        <row r="9146"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/>
          <cell r="V9146"/>
          <cell r="W9146"/>
          <cell r="X9146"/>
          <cell r="Y9146" t="str">
            <v xml:space="preserve"> </v>
          </cell>
        </row>
        <row r="9147"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/>
          <cell r="V9147"/>
          <cell r="W9147"/>
          <cell r="X9147"/>
          <cell r="Y9147" t="str">
            <v xml:space="preserve"> </v>
          </cell>
        </row>
        <row r="9148"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/>
          <cell r="V9148"/>
          <cell r="W9148"/>
          <cell r="X9148"/>
          <cell r="Y9148" t="str">
            <v xml:space="preserve"> </v>
          </cell>
        </row>
        <row r="9149"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/>
          <cell r="V9149"/>
          <cell r="W9149"/>
          <cell r="X9149"/>
          <cell r="Y9149" t="str">
            <v xml:space="preserve"> </v>
          </cell>
        </row>
        <row r="9150"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/>
          <cell r="V9150"/>
          <cell r="W9150"/>
          <cell r="X9150"/>
          <cell r="Y9150" t="str">
            <v xml:space="preserve"> </v>
          </cell>
        </row>
        <row r="9151"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/>
          <cell r="V9151"/>
          <cell r="W9151"/>
          <cell r="X9151"/>
          <cell r="Y9151" t="str">
            <v xml:space="preserve"> </v>
          </cell>
        </row>
        <row r="9152"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/>
          <cell r="V9152"/>
          <cell r="W9152"/>
          <cell r="X9152"/>
          <cell r="Y9152" t="str">
            <v xml:space="preserve"> </v>
          </cell>
        </row>
        <row r="9153"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/>
          <cell r="V9153"/>
          <cell r="W9153"/>
          <cell r="X9153"/>
          <cell r="Y9153" t="str">
            <v xml:space="preserve"> </v>
          </cell>
        </row>
        <row r="9154"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/>
          <cell r="V9154"/>
          <cell r="W9154"/>
          <cell r="X9154"/>
          <cell r="Y9154" t="str">
            <v xml:space="preserve"> </v>
          </cell>
        </row>
        <row r="9155"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/>
          <cell r="V9155"/>
          <cell r="W9155"/>
          <cell r="X9155"/>
          <cell r="Y9155" t="str">
            <v xml:space="preserve"> </v>
          </cell>
        </row>
        <row r="9156"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/>
          <cell r="V9156"/>
          <cell r="W9156"/>
          <cell r="X9156"/>
          <cell r="Y9156" t="str">
            <v xml:space="preserve"> </v>
          </cell>
        </row>
        <row r="9157"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/>
          <cell r="V9157"/>
          <cell r="W9157"/>
          <cell r="X9157"/>
          <cell r="Y9157" t="str">
            <v xml:space="preserve"> </v>
          </cell>
        </row>
        <row r="9158"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/>
          <cell r="V9158"/>
          <cell r="W9158"/>
          <cell r="X9158"/>
          <cell r="Y9158" t="str">
            <v xml:space="preserve"> </v>
          </cell>
        </row>
        <row r="9159"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/>
          <cell r="V9159"/>
          <cell r="W9159"/>
          <cell r="X9159"/>
          <cell r="Y9159" t="str">
            <v xml:space="preserve"> </v>
          </cell>
        </row>
        <row r="9160"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/>
          <cell r="V9160"/>
          <cell r="W9160"/>
          <cell r="X9160"/>
          <cell r="Y9160" t="str">
            <v xml:space="preserve"> </v>
          </cell>
        </row>
        <row r="9161"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/>
          <cell r="V9161"/>
          <cell r="W9161"/>
          <cell r="X9161"/>
          <cell r="Y9161" t="str">
            <v xml:space="preserve"> </v>
          </cell>
        </row>
        <row r="9162"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/>
          <cell r="V9162"/>
          <cell r="W9162"/>
          <cell r="X9162"/>
          <cell r="Y9162" t="str">
            <v xml:space="preserve"> </v>
          </cell>
        </row>
        <row r="9163"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/>
          <cell r="V9163"/>
          <cell r="W9163"/>
          <cell r="X9163"/>
          <cell r="Y9163" t="str">
            <v xml:space="preserve"> </v>
          </cell>
        </row>
        <row r="9164"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/>
          <cell r="V9164"/>
          <cell r="W9164"/>
          <cell r="X9164"/>
          <cell r="Y9164" t="str">
            <v xml:space="preserve"> </v>
          </cell>
        </row>
        <row r="9165"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/>
          <cell r="V9165"/>
          <cell r="W9165"/>
          <cell r="X9165"/>
          <cell r="Y9165" t="str">
            <v xml:space="preserve"> </v>
          </cell>
        </row>
        <row r="9166"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/>
          <cell r="V9166"/>
          <cell r="W9166"/>
          <cell r="X9166"/>
          <cell r="Y9166" t="str">
            <v xml:space="preserve"> </v>
          </cell>
        </row>
        <row r="9167"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/>
          <cell r="V9167"/>
          <cell r="W9167"/>
          <cell r="X9167"/>
          <cell r="Y9167" t="str">
            <v xml:space="preserve"> </v>
          </cell>
        </row>
        <row r="9168"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/>
          <cell r="V9168"/>
          <cell r="W9168"/>
          <cell r="X9168"/>
          <cell r="Y9168" t="str">
            <v xml:space="preserve"> </v>
          </cell>
        </row>
        <row r="9169"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/>
          <cell r="V9169"/>
          <cell r="W9169"/>
          <cell r="X9169"/>
          <cell r="Y9169" t="str">
            <v xml:space="preserve"> </v>
          </cell>
        </row>
        <row r="9170"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/>
          <cell r="V9170"/>
          <cell r="W9170"/>
          <cell r="X9170"/>
          <cell r="Y9170" t="str">
            <v xml:space="preserve"> </v>
          </cell>
        </row>
        <row r="9171"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/>
          <cell r="V9171"/>
          <cell r="W9171"/>
          <cell r="X9171"/>
          <cell r="Y9171" t="str">
            <v xml:space="preserve"> </v>
          </cell>
        </row>
        <row r="9172"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/>
          <cell r="V9172"/>
          <cell r="W9172"/>
          <cell r="X9172"/>
          <cell r="Y9172" t="str">
            <v xml:space="preserve"> </v>
          </cell>
        </row>
        <row r="9173"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/>
          <cell r="V9173"/>
          <cell r="W9173"/>
          <cell r="X9173"/>
          <cell r="Y9173" t="str">
            <v xml:space="preserve"> </v>
          </cell>
        </row>
        <row r="9174"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/>
          <cell r="V9174"/>
          <cell r="W9174"/>
          <cell r="X9174"/>
          <cell r="Y9174" t="str">
            <v xml:space="preserve"> </v>
          </cell>
        </row>
        <row r="9175"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/>
          <cell r="V9175"/>
          <cell r="W9175"/>
          <cell r="X9175"/>
          <cell r="Y9175" t="str">
            <v xml:space="preserve"> </v>
          </cell>
        </row>
        <row r="9176"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/>
          <cell r="V9176"/>
          <cell r="W9176"/>
          <cell r="X9176"/>
          <cell r="Y9176" t="str">
            <v xml:space="preserve"> </v>
          </cell>
        </row>
        <row r="9177">
          <cell r="C9177"/>
          <cell r="D9177"/>
          <cell r="E9177"/>
          <cell r="F9177"/>
          <cell r="G9177"/>
          <cell r="H9177"/>
          <cell r="I9177"/>
          <cell r="J9177"/>
          <cell r="K9177"/>
          <cell r="L9177"/>
          <cell r="M9177"/>
          <cell r="N9177"/>
          <cell r="O9177"/>
          <cell r="P9177"/>
          <cell r="Q9177"/>
          <cell r="R9177"/>
          <cell r="S9177"/>
          <cell r="T9177"/>
          <cell r="U9177"/>
          <cell r="V9177"/>
          <cell r="W9177"/>
          <cell r="X9177"/>
          <cell r="Y9177" t="str">
            <v xml:space="preserve"> </v>
          </cell>
        </row>
        <row r="9178"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/>
          <cell r="Q9178"/>
          <cell r="R9178"/>
          <cell r="S9178"/>
          <cell r="T9178"/>
          <cell r="U9178"/>
          <cell r="V9178"/>
          <cell r="W9178"/>
          <cell r="X9178"/>
          <cell r="Y9178" t="str">
            <v xml:space="preserve"> </v>
          </cell>
        </row>
        <row r="9179">
          <cell r="C9179"/>
          <cell r="D9179"/>
          <cell r="E9179"/>
          <cell r="F9179"/>
          <cell r="G9179"/>
          <cell r="H9179"/>
          <cell r="I9179"/>
          <cell r="J9179"/>
          <cell r="K9179"/>
          <cell r="L9179"/>
          <cell r="M9179"/>
          <cell r="N9179"/>
          <cell r="O9179"/>
          <cell r="P9179"/>
          <cell r="Q9179"/>
          <cell r="R9179"/>
          <cell r="S9179"/>
          <cell r="T9179"/>
          <cell r="U9179"/>
          <cell r="V9179"/>
          <cell r="W9179"/>
          <cell r="X9179"/>
          <cell r="Y9179" t="str">
            <v xml:space="preserve"> </v>
          </cell>
        </row>
        <row r="9180">
          <cell r="C9180"/>
          <cell r="D9180"/>
          <cell r="E9180"/>
          <cell r="F9180"/>
          <cell r="G9180"/>
          <cell r="H9180"/>
          <cell r="I9180"/>
          <cell r="J9180"/>
          <cell r="K9180"/>
          <cell r="L9180"/>
          <cell r="M9180"/>
          <cell r="N9180"/>
          <cell r="O9180"/>
          <cell r="P9180"/>
          <cell r="Q9180"/>
          <cell r="R9180"/>
          <cell r="S9180"/>
          <cell r="T9180"/>
          <cell r="U9180"/>
          <cell r="V9180"/>
          <cell r="W9180"/>
          <cell r="X9180"/>
          <cell r="Y9180" t="str">
            <v xml:space="preserve"> </v>
          </cell>
        </row>
        <row r="9181">
          <cell r="C9181"/>
          <cell r="D9181"/>
          <cell r="E9181"/>
          <cell r="F9181"/>
          <cell r="G9181"/>
          <cell r="H9181"/>
          <cell r="I9181"/>
          <cell r="J9181"/>
          <cell r="K9181"/>
          <cell r="L9181"/>
          <cell r="M9181"/>
          <cell r="N9181"/>
          <cell r="O9181"/>
          <cell r="P9181"/>
          <cell r="Q9181"/>
          <cell r="R9181"/>
          <cell r="S9181"/>
          <cell r="T9181"/>
          <cell r="U9181"/>
          <cell r="V9181"/>
          <cell r="W9181"/>
          <cell r="X9181"/>
          <cell r="Y9181" t="str">
            <v xml:space="preserve"> </v>
          </cell>
        </row>
        <row r="9182">
          <cell r="C9182"/>
          <cell r="D9182"/>
          <cell r="E9182"/>
          <cell r="F9182"/>
          <cell r="G9182"/>
          <cell r="H9182"/>
          <cell r="I9182"/>
          <cell r="J9182"/>
          <cell r="K9182"/>
          <cell r="L9182"/>
          <cell r="M9182"/>
          <cell r="N9182"/>
          <cell r="O9182"/>
          <cell r="P9182"/>
          <cell r="Q9182"/>
          <cell r="R9182"/>
          <cell r="S9182"/>
          <cell r="T9182"/>
          <cell r="U9182"/>
          <cell r="V9182"/>
          <cell r="W9182"/>
          <cell r="X9182"/>
          <cell r="Y9182" t="str">
            <v xml:space="preserve"> </v>
          </cell>
        </row>
        <row r="9183">
          <cell r="C9183"/>
          <cell r="D9183"/>
          <cell r="E9183"/>
          <cell r="F9183"/>
          <cell r="G9183"/>
          <cell r="H9183"/>
          <cell r="I9183"/>
          <cell r="J9183"/>
          <cell r="K9183"/>
          <cell r="L9183"/>
          <cell r="M9183"/>
          <cell r="N9183"/>
          <cell r="O9183"/>
          <cell r="P9183"/>
          <cell r="Q9183"/>
          <cell r="R9183"/>
          <cell r="S9183"/>
          <cell r="T9183"/>
          <cell r="U9183"/>
          <cell r="V9183"/>
          <cell r="W9183"/>
          <cell r="X9183"/>
          <cell r="Y9183" t="str">
            <v xml:space="preserve"> </v>
          </cell>
        </row>
        <row r="9184">
          <cell r="C9184"/>
          <cell r="D9184"/>
          <cell r="E9184"/>
          <cell r="F9184"/>
          <cell r="G9184"/>
          <cell r="H9184"/>
          <cell r="I9184"/>
          <cell r="J9184"/>
          <cell r="K9184"/>
          <cell r="L9184"/>
          <cell r="M9184"/>
          <cell r="N9184"/>
          <cell r="O9184"/>
          <cell r="P9184"/>
          <cell r="Q9184"/>
          <cell r="R9184"/>
          <cell r="S9184"/>
          <cell r="T9184"/>
          <cell r="U9184"/>
          <cell r="V9184"/>
          <cell r="W9184"/>
          <cell r="X9184"/>
          <cell r="Y9184" t="str">
            <v xml:space="preserve"> </v>
          </cell>
        </row>
        <row r="9185"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/>
          <cell r="Q9185"/>
          <cell r="R9185"/>
          <cell r="S9185"/>
          <cell r="T9185"/>
          <cell r="U9185"/>
          <cell r="V9185"/>
          <cell r="W9185"/>
          <cell r="X9185"/>
          <cell r="Y9185" t="str">
            <v xml:space="preserve"> </v>
          </cell>
        </row>
        <row r="9186"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/>
          <cell r="Q9186"/>
          <cell r="R9186"/>
          <cell r="S9186"/>
          <cell r="T9186"/>
          <cell r="U9186"/>
          <cell r="V9186"/>
          <cell r="W9186"/>
          <cell r="X9186"/>
          <cell r="Y9186" t="str">
            <v xml:space="preserve"> </v>
          </cell>
        </row>
        <row r="9187"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/>
          <cell r="Q9187"/>
          <cell r="R9187"/>
          <cell r="S9187"/>
          <cell r="T9187"/>
          <cell r="U9187"/>
          <cell r="V9187"/>
          <cell r="W9187"/>
          <cell r="X9187"/>
          <cell r="Y9187" t="str">
            <v xml:space="preserve"> </v>
          </cell>
        </row>
        <row r="9188"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/>
          <cell r="Q9188"/>
          <cell r="R9188"/>
          <cell r="S9188"/>
          <cell r="T9188"/>
          <cell r="U9188"/>
          <cell r="V9188"/>
          <cell r="W9188"/>
          <cell r="X9188"/>
          <cell r="Y9188" t="str">
            <v xml:space="preserve"> </v>
          </cell>
        </row>
        <row r="9189"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/>
          <cell r="Q9189"/>
          <cell r="R9189"/>
          <cell r="S9189"/>
          <cell r="T9189"/>
          <cell r="U9189"/>
          <cell r="V9189"/>
          <cell r="W9189"/>
          <cell r="X9189"/>
          <cell r="Y9189" t="str">
            <v xml:space="preserve"> </v>
          </cell>
        </row>
        <row r="9190"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/>
          <cell r="Q9190"/>
          <cell r="R9190"/>
          <cell r="S9190"/>
          <cell r="T9190"/>
          <cell r="U9190"/>
          <cell r="V9190"/>
          <cell r="W9190"/>
          <cell r="X9190"/>
          <cell r="Y9190" t="str">
            <v xml:space="preserve"> </v>
          </cell>
        </row>
        <row r="9191"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/>
          <cell r="Q9191"/>
          <cell r="R9191"/>
          <cell r="S9191"/>
          <cell r="T9191"/>
          <cell r="U9191"/>
          <cell r="V9191"/>
          <cell r="W9191"/>
          <cell r="X9191"/>
          <cell r="Y9191" t="str">
            <v xml:space="preserve"> </v>
          </cell>
        </row>
        <row r="9192"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/>
          <cell r="Q9192"/>
          <cell r="R9192"/>
          <cell r="S9192"/>
          <cell r="T9192"/>
          <cell r="U9192"/>
          <cell r="V9192"/>
          <cell r="W9192"/>
          <cell r="X9192"/>
          <cell r="Y9192" t="str">
            <v xml:space="preserve"> </v>
          </cell>
        </row>
        <row r="9193">
          <cell r="C9193"/>
          <cell r="D9193"/>
          <cell r="E9193"/>
          <cell r="F9193"/>
          <cell r="G9193"/>
          <cell r="H9193"/>
          <cell r="I9193"/>
          <cell r="J9193"/>
          <cell r="K9193"/>
          <cell r="L9193"/>
          <cell r="M9193"/>
          <cell r="N9193"/>
          <cell r="O9193"/>
          <cell r="P9193"/>
          <cell r="Q9193"/>
          <cell r="R9193"/>
          <cell r="S9193"/>
          <cell r="T9193"/>
          <cell r="U9193"/>
          <cell r="V9193"/>
          <cell r="W9193"/>
          <cell r="X9193"/>
          <cell r="Y9193" t="str">
            <v xml:space="preserve"> </v>
          </cell>
        </row>
        <row r="9194"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/>
          <cell r="Q9194"/>
          <cell r="R9194"/>
          <cell r="S9194"/>
          <cell r="T9194"/>
          <cell r="U9194"/>
          <cell r="V9194"/>
          <cell r="W9194"/>
          <cell r="X9194"/>
          <cell r="Y9194" t="str">
            <v xml:space="preserve"> </v>
          </cell>
        </row>
        <row r="9195"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/>
          <cell r="Q9195"/>
          <cell r="R9195"/>
          <cell r="S9195"/>
          <cell r="T9195"/>
          <cell r="U9195"/>
          <cell r="V9195"/>
          <cell r="W9195"/>
          <cell r="X9195"/>
          <cell r="Y9195" t="str">
            <v xml:space="preserve"> </v>
          </cell>
        </row>
        <row r="9196"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/>
          <cell r="Q9196"/>
          <cell r="R9196"/>
          <cell r="S9196"/>
          <cell r="T9196"/>
          <cell r="U9196"/>
          <cell r="V9196"/>
          <cell r="W9196"/>
          <cell r="X9196"/>
          <cell r="Y9196" t="str">
            <v xml:space="preserve"> </v>
          </cell>
        </row>
        <row r="9197">
          <cell r="C9197"/>
          <cell r="D9197"/>
          <cell r="E9197"/>
          <cell r="F9197"/>
          <cell r="G9197"/>
          <cell r="H9197"/>
          <cell r="I9197"/>
          <cell r="J9197"/>
          <cell r="K9197"/>
          <cell r="L9197"/>
          <cell r="M9197"/>
          <cell r="N9197"/>
          <cell r="O9197"/>
          <cell r="P9197"/>
          <cell r="Q9197"/>
          <cell r="R9197"/>
          <cell r="S9197"/>
          <cell r="T9197"/>
          <cell r="U9197"/>
          <cell r="V9197"/>
          <cell r="W9197"/>
          <cell r="X9197"/>
          <cell r="Y9197" t="str">
            <v xml:space="preserve"> </v>
          </cell>
        </row>
        <row r="9198"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/>
          <cell r="Q9198"/>
          <cell r="R9198"/>
          <cell r="S9198"/>
          <cell r="T9198"/>
          <cell r="U9198"/>
          <cell r="V9198"/>
          <cell r="W9198"/>
          <cell r="X9198"/>
          <cell r="Y9198" t="str">
            <v xml:space="preserve"> </v>
          </cell>
        </row>
        <row r="9199">
          <cell r="C9199"/>
          <cell r="D9199"/>
          <cell r="E9199"/>
          <cell r="F9199"/>
          <cell r="G9199"/>
          <cell r="H9199"/>
          <cell r="I9199"/>
          <cell r="J9199"/>
          <cell r="K9199"/>
          <cell r="L9199"/>
          <cell r="M9199"/>
          <cell r="N9199"/>
          <cell r="O9199"/>
          <cell r="P9199"/>
          <cell r="Q9199"/>
          <cell r="R9199"/>
          <cell r="S9199"/>
          <cell r="T9199"/>
          <cell r="U9199"/>
          <cell r="V9199"/>
          <cell r="W9199"/>
          <cell r="X9199"/>
          <cell r="Y9199" t="str">
            <v xml:space="preserve"> </v>
          </cell>
        </row>
        <row r="9200"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/>
          <cell r="Q9200"/>
          <cell r="R9200"/>
          <cell r="S9200"/>
          <cell r="T9200"/>
          <cell r="U9200"/>
          <cell r="V9200"/>
          <cell r="W9200"/>
          <cell r="X9200"/>
          <cell r="Y9200" t="str">
            <v xml:space="preserve"> </v>
          </cell>
        </row>
        <row r="9201"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/>
          <cell r="Q9201"/>
          <cell r="R9201"/>
          <cell r="S9201"/>
          <cell r="T9201"/>
          <cell r="U9201"/>
          <cell r="V9201"/>
          <cell r="W9201"/>
          <cell r="X9201"/>
          <cell r="Y9201" t="str">
            <v xml:space="preserve"> </v>
          </cell>
        </row>
        <row r="9202"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/>
          <cell r="Q9202"/>
          <cell r="R9202"/>
          <cell r="S9202"/>
          <cell r="T9202"/>
          <cell r="U9202"/>
          <cell r="V9202"/>
          <cell r="W9202"/>
          <cell r="X9202"/>
          <cell r="Y9202" t="str">
            <v xml:space="preserve"> </v>
          </cell>
        </row>
        <row r="9203">
          <cell r="C9203"/>
          <cell r="D9203"/>
          <cell r="E9203"/>
          <cell r="F9203"/>
          <cell r="G9203"/>
          <cell r="H9203"/>
          <cell r="I9203"/>
          <cell r="J9203"/>
          <cell r="K9203"/>
          <cell r="L9203"/>
          <cell r="M9203"/>
          <cell r="N9203"/>
          <cell r="O9203"/>
          <cell r="P9203"/>
          <cell r="Q9203"/>
          <cell r="R9203"/>
          <cell r="S9203"/>
          <cell r="T9203"/>
          <cell r="U9203"/>
          <cell r="V9203"/>
          <cell r="W9203"/>
          <cell r="X9203"/>
          <cell r="Y9203" t="str">
            <v xml:space="preserve"> </v>
          </cell>
        </row>
        <row r="9204"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/>
          <cell r="Q9204"/>
          <cell r="R9204"/>
          <cell r="S9204"/>
          <cell r="T9204"/>
          <cell r="U9204"/>
          <cell r="V9204"/>
          <cell r="W9204"/>
          <cell r="X9204"/>
          <cell r="Y9204" t="str">
            <v xml:space="preserve"> </v>
          </cell>
        </row>
        <row r="9205"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/>
          <cell r="Q9205"/>
          <cell r="R9205"/>
          <cell r="S9205"/>
          <cell r="T9205"/>
          <cell r="U9205"/>
          <cell r="V9205"/>
          <cell r="W9205"/>
          <cell r="X9205"/>
          <cell r="Y9205" t="str">
            <v xml:space="preserve"> </v>
          </cell>
        </row>
        <row r="9206">
          <cell r="C9206"/>
          <cell r="D9206"/>
          <cell r="E9206"/>
          <cell r="F9206"/>
          <cell r="G9206"/>
          <cell r="H9206"/>
          <cell r="I9206"/>
          <cell r="J9206"/>
          <cell r="K9206"/>
          <cell r="L9206"/>
          <cell r="M9206"/>
          <cell r="N9206"/>
          <cell r="O9206"/>
          <cell r="P9206"/>
          <cell r="Q9206"/>
          <cell r="R9206"/>
          <cell r="S9206"/>
          <cell r="T9206"/>
          <cell r="U9206"/>
          <cell r="V9206"/>
          <cell r="W9206"/>
          <cell r="X9206"/>
          <cell r="Y9206" t="str">
            <v xml:space="preserve"> </v>
          </cell>
        </row>
        <row r="9207"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/>
          <cell r="Q9207"/>
          <cell r="R9207"/>
          <cell r="S9207"/>
          <cell r="T9207"/>
          <cell r="U9207"/>
          <cell r="V9207"/>
          <cell r="W9207"/>
          <cell r="X9207"/>
          <cell r="Y9207" t="str">
            <v xml:space="preserve"> </v>
          </cell>
        </row>
        <row r="9208"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/>
          <cell r="Q9208"/>
          <cell r="R9208"/>
          <cell r="S9208"/>
          <cell r="T9208"/>
          <cell r="U9208"/>
          <cell r="V9208"/>
          <cell r="W9208"/>
          <cell r="X9208"/>
          <cell r="Y9208" t="str">
            <v xml:space="preserve"> </v>
          </cell>
        </row>
        <row r="9209">
          <cell r="C9209"/>
          <cell r="D9209"/>
          <cell r="E9209"/>
          <cell r="F9209"/>
          <cell r="G9209"/>
          <cell r="H9209"/>
          <cell r="I9209"/>
          <cell r="J9209"/>
          <cell r="K9209"/>
          <cell r="L9209"/>
          <cell r="M9209"/>
          <cell r="N9209"/>
          <cell r="O9209"/>
          <cell r="P9209"/>
          <cell r="Q9209"/>
          <cell r="R9209"/>
          <cell r="S9209"/>
          <cell r="T9209"/>
          <cell r="U9209"/>
          <cell r="V9209"/>
          <cell r="W9209"/>
          <cell r="X9209"/>
          <cell r="Y9209" t="str">
            <v xml:space="preserve"> </v>
          </cell>
        </row>
        <row r="9210"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/>
          <cell r="Q9210"/>
          <cell r="R9210"/>
          <cell r="S9210"/>
          <cell r="T9210"/>
          <cell r="U9210"/>
          <cell r="V9210"/>
          <cell r="W9210"/>
          <cell r="X9210"/>
          <cell r="Y9210" t="str">
            <v xml:space="preserve"> </v>
          </cell>
        </row>
        <row r="9211"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/>
          <cell r="Q9211"/>
          <cell r="R9211"/>
          <cell r="S9211"/>
          <cell r="T9211"/>
          <cell r="U9211"/>
          <cell r="V9211"/>
          <cell r="W9211"/>
          <cell r="X9211"/>
          <cell r="Y9211" t="str">
            <v xml:space="preserve"> </v>
          </cell>
        </row>
        <row r="9212">
          <cell r="C9212"/>
          <cell r="D9212"/>
          <cell r="E9212"/>
          <cell r="F9212"/>
          <cell r="G9212"/>
          <cell r="H9212"/>
          <cell r="I9212"/>
          <cell r="J9212"/>
          <cell r="K9212"/>
          <cell r="L9212"/>
          <cell r="M9212"/>
          <cell r="N9212"/>
          <cell r="O9212"/>
          <cell r="P9212"/>
          <cell r="Q9212"/>
          <cell r="R9212"/>
          <cell r="S9212"/>
          <cell r="T9212"/>
          <cell r="U9212"/>
          <cell r="V9212"/>
          <cell r="W9212"/>
          <cell r="X9212"/>
          <cell r="Y9212" t="str">
            <v xml:space="preserve"> </v>
          </cell>
        </row>
        <row r="9213">
          <cell r="C9213"/>
          <cell r="D9213"/>
          <cell r="E9213"/>
          <cell r="F9213"/>
          <cell r="G9213"/>
          <cell r="H9213"/>
          <cell r="I9213"/>
          <cell r="J9213"/>
          <cell r="K9213"/>
          <cell r="L9213"/>
          <cell r="M9213"/>
          <cell r="N9213"/>
          <cell r="O9213"/>
          <cell r="P9213"/>
          <cell r="Q9213"/>
          <cell r="R9213"/>
          <cell r="S9213"/>
          <cell r="T9213"/>
          <cell r="U9213"/>
          <cell r="V9213"/>
          <cell r="W9213"/>
          <cell r="X9213"/>
          <cell r="Y9213" t="str">
            <v xml:space="preserve"> </v>
          </cell>
        </row>
        <row r="9214">
          <cell r="C9214"/>
          <cell r="D9214"/>
          <cell r="E9214"/>
          <cell r="F9214"/>
          <cell r="G9214"/>
          <cell r="H9214"/>
          <cell r="I9214"/>
          <cell r="J9214"/>
          <cell r="K9214"/>
          <cell r="L9214"/>
          <cell r="M9214"/>
          <cell r="N9214"/>
          <cell r="O9214"/>
          <cell r="P9214"/>
          <cell r="Q9214"/>
          <cell r="R9214"/>
          <cell r="S9214"/>
          <cell r="T9214"/>
          <cell r="U9214"/>
          <cell r="V9214"/>
          <cell r="W9214"/>
          <cell r="X9214"/>
          <cell r="Y9214" t="str">
            <v xml:space="preserve"> </v>
          </cell>
        </row>
        <row r="9215">
          <cell r="C9215"/>
          <cell r="D9215"/>
          <cell r="E9215"/>
          <cell r="F9215"/>
          <cell r="G9215"/>
          <cell r="H9215"/>
          <cell r="I9215"/>
          <cell r="J9215"/>
          <cell r="K9215"/>
          <cell r="L9215"/>
          <cell r="M9215"/>
          <cell r="N9215"/>
          <cell r="O9215"/>
          <cell r="P9215"/>
          <cell r="Q9215"/>
          <cell r="R9215"/>
          <cell r="S9215"/>
          <cell r="T9215"/>
          <cell r="U9215"/>
          <cell r="V9215"/>
          <cell r="W9215"/>
          <cell r="X9215"/>
          <cell r="Y9215" t="str">
            <v xml:space="preserve"> </v>
          </cell>
        </row>
        <row r="9216">
          <cell r="C9216"/>
          <cell r="D9216"/>
          <cell r="E9216"/>
          <cell r="F9216"/>
          <cell r="G9216"/>
          <cell r="H9216"/>
          <cell r="I9216"/>
          <cell r="J9216"/>
          <cell r="K9216"/>
          <cell r="L9216"/>
          <cell r="M9216"/>
          <cell r="N9216"/>
          <cell r="O9216"/>
          <cell r="P9216"/>
          <cell r="Q9216"/>
          <cell r="R9216"/>
          <cell r="S9216"/>
          <cell r="T9216"/>
          <cell r="U9216"/>
          <cell r="V9216"/>
          <cell r="W9216"/>
          <cell r="X9216"/>
          <cell r="Y9216" t="str">
            <v xml:space="preserve"> </v>
          </cell>
        </row>
        <row r="9217">
          <cell r="C9217"/>
          <cell r="D9217"/>
          <cell r="E9217"/>
          <cell r="F9217"/>
          <cell r="G9217"/>
          <cell r="H9217"/>
          <cell r="I9217"/>
          <cell r="J9217"/>
          <cell r="K9217"/>
          <cell r="L9217"/>
          <cell r="M9217"/>
          <cell r="N9217"/>
          <cell r="O9217"/>
          <cell r="P9217"/>
          <cell r="Q9217"/>
          <cell r="R9217"/>
          <cell r="S9217"/>
          <cell r="T9217"/>
          <cell r="U9217"/>
          <cell r="V9217"/>
          <cell r="W9217"/>
          <cell r="X9217"/>
          <cell r="Y9217" t="str">
            <v xml:space="preserve"> </v>
          </cell>
        </row>
        <row r="9218">
          <cell r="C9218"/>
          <cell r="D9218"/>
          <cell r="E9218"/>
          <cell r="F9218"/>
          <cell r="G9218"/>
          <cell r="H9218"/>
          <cell r="I9218"/>
          <cell r="J9218"/>
          <cell r="K9218"/>
          <cell r="L9218"/>
          <cell r="M9218"/>
          <cell r="N9218"/>
          <cell r="O9218"/>
          <cell r="P9218"/>
          <cell r="Q9218"/>
          <cell r="R9218"/>
          <cell r="S9218"/>
          <cell r="T9218"/>
          <cell r="U9218"/>
          <cell r="V9218"/>
          <cell r="W9218"/>
          <cell r="X9218"/>
          <cell r="Y9218" t="str">
            <v xml:space="preserve"> </v>
          </cell>
        </row>
        <row r="9219"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/>
          <cell r="Q9219"/>
          <cell r="R9219"/>
          <cell r="S9219"/>
          <cell r="T9219"/>
          <cell r="U9219"/>
          <cell r="V9219"/>
          <cell r="W9219"/>
          <cell r="X9219"/>
          <cell r="Y9219" t="str">
            <v xml:space="preserve"> </v>
          </cell>
        </row>
        <row r="9220"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/>
          <cell r="Q9220"/>
          <cell r="R9220"/>
          <cell r="S9220"/>
          <cell r="T9220"/>
          <cell r="U9220"/>
          <cell r="V9220"/>
          <cell r="W9220"/>
          <cell r="X9220"/>
          <cell r="Y9220" t="str">
            <v xml:space="preserve"> </v>
          </cell>
        </row>
        <row r="9221">
          <cell r="C9221"/>
          <cell r="D9221"/>
          <cell r="E9221"/>
          <cell r="F9221"/>
          <cell r="G9221"/>
          <cell r="H9221"/>
          <cell r="I9221"/>
          <cell r="J9221"/>
          <cell r="K9221"/>
          <cell r="L9221"/>
          <cell r="M9221"/>
          <cell r="N9221"/>
          <cell r="O9221"/>
          <cell r="P9221"/>
          <cell r="Q9221"/>
          <cell r="R9221"/>
          <cell r="S9221"/>
          <cell r="T9221"/>
          <cell r="U9221"/>
          <cell r="V9221"/>
          <cell r="W9221"/>
          <cell r="X9221"/>
          <cell r="Y9221" t="str">
            <v xml:space="preserve"> </v>
          </cell>
        </row>
        <row r="9222">
          <cell r="C9222"/>
          <cell r="D9222"/>
          <cell r="E9222"/>
          <cell r="F9222"/>
          <cell r="G9222"/>
          <cell r="H9222"/>
          <cell r="I9222"/>
          <cell r="J9222"/>
          <cell r="K9222"/>
          <cell r="L9222"/>
          <cell r="M9222"/>
          <cell r="N9222"/>
          <cell r="O9222"/>
          <cell r="P9222"/>
          <cell r="Q9222"/>
          <cell r="R9222"/>
          <cell r="S9222"/>
          <cell r="T9222"/>
          <cell r="U9222"/>
          <cell r="V9222"/>
          <cell r="W9222"/>
          <cell r="X9222"/>
          <cell r="Y9222" t="str">
            <v xml:space="preserve"> </v>
          </cell>
        </row>
        <row r="9223">
          <cell r="C9223"/>
          <cell r="D9223"/>
          <cell r="E9223"/>
          <cell r="F9223"/>
          <cell r="G9223"/>
          <cell r="H9223"/>
          <cell r="I9223"/>
          <cell r="J9223"/>
          <cell r="K9223"/>
          <cell r="L9223"/>
          <cell r="M9223"/>
          <cell r="N9223"/>
          <cell r="O9223"/>
          <cell r="P9223"/>
          <cell r="Q9223"/>
          <cell r="R9223"/>
          <cell r="S9223"/>
          <cell r="T9223"/>
          <cell r="U9223"/>
          <cell r="V9223"/>
          <cell r="W9223"/>
          <cell r="X9223"/>
          <cell r="Y9223" t="str">
            <v xml:space="preserve"> </v>
          </cell>
        </row>
        <row r="9224">
          <cell r="C9224"/>
          <cell r="D9224"/>
          <cell r="E9224"/>
          <cell r="F9224"/>
          <cell r="G9224"/>
          <cell r="H9224"/>
          <cell r="I9224"/>
          <cell r="J9224"/>
          <cell r="K9224"/>
          <cell r="L9224"/>
          <cell r="M9224"/>
          <cell r="N9224"/>
          <cell r="O9224"/>
          <cell r="P9224"/>
          <cell r="Q9224"/>
          <cell r="R9224"/>
          <cell r="S9224"/>
          <cell r="T9224"/>
          <cell r="U9224"/>
          <cell r="V9224"/>
          <cell r="W9224"/>
          <cell r="X9224"/>
          <cell r="Y9224" t="str">
            <v xml:space="preserve"> </v>
          </cell>
        </row>
        <row r="9225">
          <cell r="C9225"/>
          <cell r="D9225"/>
          <cell r="E9225"/>
          <cell r="F9225"/>
          <cell r="G9225"/>
          <cell r="H9225"/>
          <cell r="I9225"/>
          <cell r="J9225"/>
          <cell r="K9225"/>
          <cell r="L9225"/>
          <cell r="M9225"/>
          <cell r="N9225"/>
          <cell r="O9225"/>
          <cell r="P9225"/>
          <cell r="Q9225"/>
          <cell r="R9225"/>
          <cell r="S9225"/>
          <cell r="T9225"/>
          <cell r="U9225"/>
          <cell r="V9225"/>
          <cell r="W9225"/>
          <cell r="X9225"/>
          <cell r="Y9225" t="str">
            <v xml:space="preserve"> </v>
          </cell>
        </row>
        <row r="9226">
          <cell r="C9226"/>
          <cell r="D9226"/>
          <cell r="E9226"/>
          <cell r="F9226"/>
          <cell r="G9226"/>
          <cell r="H9226"/>
          <cell r="I9226"/>
          <cell r="J9226"/>
          <cell r="K9226"/>
          <cell r="L9226"/>
          <cell r="M9226"/>
          <cell r="N9226"/>
          <cell r="O9226"/>
          <cell r="P9226"/>
          <cell r="Q9226"/>
          <cell r="R9226"/>
          <cell r="S9226"/>
          <cell r="T9226"/>
          <cell r="U9226"/>
          <cell r="V9226"/>
          <cell r="W9226"/>
          <cell r="X9226"/>
          <cell r="Y9226" t="str">
            <v xml:space="preserve"> </v>
          </cell>
        </row>
        <row r="9227">
          <cell r="C9227"/>
          <cell r="D9227"/>
          <cell r="E9227"/>
          <cell r="F9227"/>
          <cell r="G9227"/>
          <cell r="H9227"/>
          <cell r="I9227"/>
          <cell r="J9227"/>
          <cell r="K9227"/>
          <cell r="L9227"/>
          <cell r="M9227"/>
          <cell r="N9227"/>
          <cell r="O9227"/>
          <cell r="P9227"/>
          <cell r="Q9227"/>
          <cell r="R9227"/>
          <cell r="S9227"/>
          <cell r="T9227"/>
          <cell r="U9227"/>
          <cell r="V9227"/>
          <cell r="W9227"/>
          <cell r="X9227"/>
          <cell r="Y9227" t="str">
            <v xml:space="preserve"> </v>
          </cell>
        </row>
        <row r="9228">
          <cell r="C9228"/>
          <cell r="D9228"/>
          <cell r="E9228"/>
          <cell r="F9228"/>
          <cell r="G9228"/>
          <cell r="H9228"/>
          <cell r="I9228"/>
          <cell r="J9228"/>
          <cell r="K9228"/>
          <cell r="L9228"/>
          <cell r="M9228"/>
          <cell r="N9228"/>
          <cell r="O9228"/>
          <cell r="P9228"/>
          <cell r="Q9228"/>
          <cell r="R9228"/>
          <cell r="S9228"/>
          <cell r="T9228"/>
          <cell r="U9228"/>
          <cell r="V9228"/>
          <cell r="W9228"/>
          <cell r="X9228"/>
          <cell r="Y9228" t="str">
            <v xml:space="preserve"> </v>
          </cell>
        </row>
        <row r="9229">
          <cell r="C9229"/>
          <cell r="D9229"/>
          <cell r="E9229"/>
          <cell r="F9229"/>
          <cell r="G9229"/>
          <cell r="H9229"/>
          <cell r="I9229"/>
          <cell r="J9229"/>
          <cell r="K9229"/>
          <cell r="L9229"/>
          <cell r="M9229"/>
          <cell r="N9229"/>
          <cell r="O9229"/>
          <cell r="P9229"/>
          <cell r="Q9229"/>
          <cell r="R9229"/>
          <cell r="S9229"/>
          <cell r="T9229"/>
          <cell r="U9229"/>
          <cell r="V9229"/>
          <cell r="W9229"/>
          <cell r="X9229"/>
          <cell r="Y9229" t="str">
            <v xml:space="preserve"> </v>
          </cell>
        </row>
        <row r="9230">
          <cell r="C9230"/>
          <cell r="D9230"/>
          <cell r="E9230"/>
          <cell r="F9230"/>
          <cell r="G9230"/>
          <cell r="H9230"/>
          <cell r="I9230"/>
          <cell r="J9230"/>
          <cell r="K9230"/>
          <cell r="L9230"/>
          <cell r="M9230"/>
          <cell r="N9230"/>
          <cell r="O9230"/>
          <cell r="P9230"/>
          <cell r="Q9230"/>
          <cell r="R9230"/>
          <cell r="S9230"/>
          <cell r="T9230"/>
          <cell r="U9230"/>
          <cell r="V9230"/>
          <cell r="W9230"/>
          <cell r="X9230"/>
          <cell r="Y9230" t="str">
            <v xml:space="preserve"> </v>
          </cell>
        </row>
        <row r="9231">
          <cell r="C9231"/>
          <cell r="D9231"/>
          <cell r="E9231"/>
          <cell r="F9231"/>
          <cell r="G9231"/>
          <cell r="H9231"/>
          <cell r="I9231"/>
          <cell r="J9231"/>
          <cell r="K9231"/>
          <cell r="L9231"/>
          <cell r="M9231"/>
          <cell r="N9231"/>
          <cell r="O9231"/>
          <cell r="P9231"/>
          <cell r="Q9231"/>
          <cell r="R9231"/>
          <cell r="S9231"/>
          <cell r="T9231"/>
          <cell r="U9231"/>
          <cell r="V9231"/>
          <cell r="W9231"/>
          <cell r="X9231"/>
          <cell r="Y9231" t="str">
            <v xml:space="preserve"> </v>
          </cell>
        </row>
        <row r="9232">
          <cell r="C9232"/>
          <cell r="D9232"/>
          <cell r="E9232"/>
          <cell r="F9232"/>
          <cell r="G9232"/>
          <cell r="H9232"/>
          <cell r="I9232"/>
          <cell r="J9232"/>
          <cell r="K9232"/>
          <cell r="L9232"/>
          <cell r="M9232"/>
          <cell r="N9232"/>
          <cell r="O9232"/>
          <cell r="P9232"/>
          <cell r="Q9232"/>
          <cell r="R9232"/>
          <cell r="S9232"/>
          <cell r="T9232"/>
          <cell r="U9232"/>
          <cell r="V9232"/>
          <cell r="W9232"/>
          <cell r="X9232"/>
          <cell r="Y9232" t="str">
            <v xml:space="preserve"> </v>
          </cell>
        </row>
        <row r="9233">
          <cell r="C9233"/>
          <cell r="D9233"/>
          <cell r="E9233"/>
          <cell r="F9233"/>
          <cell r="G9233"/>
          <cell r="H9233"/>
          <cell r="I9233"/>
          <cell r="J9233"/>
          <cell r="K9233"/>
          <cell r="L9233"/>
          <cell r="M9233"/>
          <cell r="N9233"/>
          <cell r="O9233"/>
          <cell r="P9233"/>
          <cell r="Q9233"/>
          <cell r="R9233"/>
          <cell r="S9233"/>
          <cell r="T9233"/>
          <cell r="U9233"/>
          <cell r="V9233"/>
          <cell r="W9233"/>
          <cell r="X9233"/>
          <cell r="Y9233" t="str">
            <v xml:space="preserve"> </v>
          </cell>
        </row>
        <row r="9234">
          <cell r="C9234"/>
          <cell r="D9234"/>
          <cell r="E9234"/>
          <cell r="F9234"/>
          <cell r="G9234"/>
          <cell r="H9234"/>
          <cell r="I9234"/>
          <cell r="J9234"/>
          <cell r="K9234"/>
          <cell r="L9234"/>
          <cell r="M9234"/>
          <cell r="N9234"/>
          <cell r="O9234"/>
          <cell r="P9234"/>
          <cell r="Q9234"/>
          <cell r="R9234"/>
          <cell r="S9234"/>
          <cell r="T9234"/>
          <cell r="U9234"/>
          <cell r="V9234"/>
          <cell r="W9234"/>
          <cell r="X9234"/>
          <cell r="Y9234" t="str">
            <v xml:space="preserve"> </v>
          </cell>
        </row>
        <row r="9235">
          <cell r="C9235"/>
          <cell r="D9235"/>
          <cell r="E9235"/>
          <cell r="F9235"/>
          <cell r="G9235"/>
          <cell r="H9235"/>
          <cell r="I9235"/>
          <cell r="J9235"/>
          <cell r="K9235"/>
          <cell r="L9235"/>
          <cell r="M9235"/>
          <cell r="N9235"/>
          <cell r="O9235"/>
          <cell r="P9235"/>
          <cell r="Q9235"/>
          <cell r="R9235"/>
          <cell r="S9235"/>
          <cell r="T9235"/>
          <cell r="U9235"/>
          <cell r="V9235"/>
          <cell r="W9235"/>
          <cell r="X9235"/>
          <cell r="Y9235" t="str">
            <v xml:space="preserve"> </v>
          </cell>
        </row>
        <row r="9236">
          <cell r="C9236"/>
          <cell r="D9236"/>
          <cell r="E9236"/>
          <cell r="F9236"/>
          <cell r="G9236"/>
          <cell r="H9236"/>
          <cell r="I9236"/>
          <cell r="J9236"/>
          <cell r="K9236"/>
          <cell r="L9236"/>
          <cell r="M9236"/>
          <cell r="N9236"/>
          <cell r="O9236"/>
          <cell r="P9236"/>
          <cell r="Q9236"/>
          <cell r="R9236"/>
          <cell r="S9236"/>
          <cell r="T9236"/>
          <cell r="U9236"/>
          <cell r="V9236"/>
          <cell r="W9236"/>
          <cell r="X9236"/>
          <cell r="Y9236" t="str">
            <v xml:space="preserve"> </v>
          </cell>
        </row>
        <row r="9237">
          <cell r="C9237"/>
          <cell r="D9237"/>
          <cell r="E9237"/>
          <cell r="F9237"/>
          <cell r="G9237"/>
          <cell r="H9237"/>
          <cell r="I9237"/>
          <cell r="J9237"/>
          <cell r="K9237"/>
          <cell r="L9237"/>
          <cell r="M9237"/>
          <cell r="N9237"/>
          <cell r="O9237"/>
          <cell r="P9237"/>
          <cell r="Q9237"/>
          <cell r="R9237"/>
          <cell r="S9237"/>
          <cell r="T9237"/>
          <cell r="U9237"/>
          <cell r="V9237"/>
          <cell r="W9237"/>
          <cell r="X9237"/>
          <cell r="Y9237" t="str">
            <v xml:space="preserve"> </v>
          </cell>
        </row>
        <row r="9238">
          <cell r="C9238"/>
          <cell r="D9238"/>
          <cell r="E9238"/>
          <cell r="F9238"/>
          <cell r="G9238"/>
          <cell r="H9238"/>
          <cell r="I9238"/>
          <cell r="J9238"/>
          <cell r="K9238"/>
          <cell r="L9238"/>
          <cell r="M9238"/>
          <cell r="N9238"/>
          <cell r="O9238"/>
          <cell r="P9238"/>
          <cell r="Q9238"/>
          <cell r="R9238"/>
          <cell r="S9238"/>
          <cell r="T9238"/>
          <cell r="U9238"/>
          <cell r="V9238"/>
          <cell r="W9238"/>
          <cell r="X9238"/>
          <cell r="Y9238" t="str">
            <v xml:space="preserve"> </v>
          </cell>
        </row>
        <row r="9239">
          <cell r="C9239"/>
          <cell r="D9239"/>
          <cell r="E9239"/>
          <cell r="F9239"/>
          <cell r="G9239"/>
          <cell r="H9239"/>
          <cell r="I9239"/>
          <cell r="J9239"/>
          <cell r="K9239"/>
          <cell r="L9239"/>
          <cell r="M9239"/>
          <cell r="N9239"/>
          <cell r="O9239"/>
          <cell r="P9239"/>
          <cell r="Q9239"/>
          <cell r="R9239"/>
          <cell r="S9239"/>
          <cell r="T9239"/>
          <cell r="U9239"/>
          <cell r="V9239"/>
          <cell r="W9239"/>
          <cell r="X9239"/>
          <cell r="Y9239" t="str">
            <v xml:space="preserve"> </v>
          </cell>
        </row>
        <row r="9240">
          <cell r="C9240"/>
          <cell r="D9240"/>
          <cell r="E9240"/>
          <cell r="F9240"/>
          <cell r="G9240"/>
          <cell r="H9240"/>
          <cell r="I9240"/>
          <cell r="J9240"/>
          <cell r="K9240"/>
          <cell r="L9240"/>
          <cell r="M9240"/>
          <cell r="N9240"/>
          <cell r="O9240"/>
          <cell r="P9240"/>
          <cell r="Q9240"/>
          <cell r="R9240"/>
          <cell r="S9240"/>
          <cell r="T9240"/>
          <cell r="U9240"/>
          <cell r="V9240"/>
          <cell r="W9240"/>
          <cell r="X9240"/>
          <cell r="Y9240" t="str">
            <v xml:space="preserve"> </v>
          </cell>
        </row>
        <row r="9241">
          <cell r="C9241"/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/>
          <cell r="O9241"/>
          <cell r="P9241"/>
          <cell r="Q9241"/>
          <cell r="R9241"/>
          <cell r="S9241"/>
          <cell r="T9241"/>
          <cell r="U9241"/>
          <cell r="V9241"/>
          <cell r="W9241"/>
          <cell r="X9241"/>
          <cell r="Y9241" t="str">
            <v xml:space="preserve"> </v>
          </cell>
        </row>
        <row r="9242">
          <cell r="C9242"/>
          <cell r="D9242"/>
          <cell r="E9242"/>
          <cell r="F9242"/>
          <cell r="G9242"/>
          <cell r="H9242"/>
          <cell r="I9242"/>
          <cell r="J9242"/>
          <cell r="K9242"/>
          <cell r="L9242"/>
          <cell r="M9242"/>
          <cell r="N9242"/>
          <cell r="O9242"/>
          <cell r="P9242"/>
          <cell r="Q9242"/>
          <cell r="R9242"/>
          <cell r="S9242"/>
          <cell r="T9242"/>
          <cell r="U9242"/>
          <cell r="V9242"/>
          <cell r="W9242"/>
          <cell r="X9242"/>
          <cell r="Y9242" t="str">
            <v xml:space="preserve"> </v>
          </cell>
        </row>
        <row r="9243">
          <cell r="C9243"/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O9243"/>
          <cell r="P9243"/>
          <cell r="Q9243"/>
          <cell r="R9243"/>
          <cell r="S9243"/>
          <cell r="T9243"/>
          <cell r="U9243"/>
          <cell r="V9243"/>
          <cell r="W9243"/>
          <cell r="X9243"/>
          <cell r="Y9243" t="str">
            <v xml:space="preserve"> </v>
          </cell>
        </row>
        <row r="9244">
          <cell r="C9244"/>
          <cell r="D9244"/>
          <cell r="E9244"/>
          <cell r="F9244"/>
          <cell r="G9244"/>
          <cell r="H9244"/>
          <cell r="I9244"/>
          <cell r="J9244"/>
          <cell r="K9244"/>
          <cell r="L9244"/>
          <cell r="M9244"/>
          <cell r="N9244"/>
          <cell r="O9244"/>
          <cell r="P9244"/>
          <cell r="Q9244"/>
          <cell r="R9244"/>
          <cell r="S9244"/>
          <cell r="T9244"/>
          <cell r="U9244"/>
          <cell r="V9244"/>
          <cell r="W9244"/>
          <cell r="X9244"/>
          <cell r="Y9244" t="str">
            <v xml:space="preserve"> </v>
          </cell>
        </row>
        <row r="9245">
          <cell r="C9245"/>
          <cell r="D9245"/>
          <cell r="E9245"/>
          <cell r="F9245"/>
          <cell r="G9245"/>
          <cell r="H9245"/>
          <cell r="I9245"/>
          <cell r="J9245"/>
          <cell r="K9245"/>
          <cell r="L9245"/>
          <cell r="M9245"/>
          <cell r="N9245"/>
          <cell r="O9245"/>
          <cell r="P9245"/>
          <cell r="Q9245"/>
          <cell r="R9245"/>
          <cell r="S9245"/>
          <cell r="T9245"/>
          <cell r="U9245"/>
          <cell r="V9245"/>
          <cell r="W9245"/>
          <cell r="X9245"/>
          <cell r="Y9245" t="str">
            <v xml:space="preserve"> </v>
          </cell>
        </row>
        <row r="9246">
          <cell r="C9246"/>
          <cell r="D9246"/>
          <cell r="E9246"/>
          <cell r="F9246"/>
          <cell r="G9246"/>
          <cell r="H9246"/>
          <cell r="I9246"/>
          <cell r="J9246"/>
          <cell r="K9246"/>
          <cell r="L9246"/>
          <cell r="M9246"/>
          <cell r="N9246"/>
          <cell r="O9246"/>
          <cell r="P9246"/>
          <cell r="Q9246"/>
          <cell r="R9246"/>
          <cell r="S9246"/>
          <cell r="T9246"/>
          <cell r="U9246"/>
          <cell r="V9246"/>
          <cell r="W9246"/>
          <cell r="X9246"/>
          <cell r="Y9246" t="str">
            <v xml:space="preserve"> </v>
          </cell>
        </row>
        <row r="9247">
          <cell r="C9247"/>
          <cell r="D9247"/>
          <cell r="E9247"/>
          <cell r="F9247"/>
          <cell r="G9247"/>
          <cell r="H9247"/>
          <cell r="I9247"/>
          <cell r="J9247"/>
          <cell r="K9247"/>
          <cell r="L9247"/>
          <cell r="M9247"/>
          <cell r="N9247"/>
          <cell r="O9247"/>
          <cell r="P9247"/>
          <cell r="Q9247"/>
          <cell r="R9247"/>
          <cell r="S9247"/>
          <cell r="T9247"/>
          <cell r="U9247"/>
          <cell r="V9247"/>
          <cell r="W9247"/>
          <cell r="X9247"/>
          <cell r="Y9247" t="str">
            <v xml:space="preserve"> </v>
          </cell>
        </row>
        <row r="9248">
          <cell r="C9248"/>
          <cell r="D9248"/>
          <cell r="E9248"/>
          <cell r="F9248"/>
          <cell r="G9248"/>
          <cell r="H9248"/>
          <cell r="I9248"/>
          <cell r="J9248"/>
          <cell r="K9248"/>
          <cell r="L9248"/>
          <cell r="M9248"/>
          <cell r="N9248"/>
          <cell r="O9248"/>
          <cell r="P9248"/>
          <cell r="Q9248"/>
          <cell r="R9248"/>
          <cell r="S9248"/>
          <cell r="T9248"/>
          <cell r="U9248"/>
          <cell r="V9248"/>
          <cell r="W9248"/>
          <cell r="X9248"/>
          <cell r="Y9248" t="str">
            <v xml:space="preserve"> </v>
          </cell>
        </row>
        <row r="9249">
          <cell r="C9249"/>
          <cell r="D9249"/>
          <cell r="E9249"/>
          <cell r="F9249"/>
          <cell r="G9249"/>
          <cell r="H9249"/>
          <cell r="I9249"/>
          <cell r="J9249"/>
          <cell r="K9249"/>
          <cell r="L9249"/>
          <cell r="M9249"/>
          <cell r="N9249"/>
          <cell r="O9249"/>
          <cell r="P9249"/>
          <cell r="Q9249"/>
          <cell r="R9249"/>
          <cell r="S9249"/>
          <cell r="T9249"/>
          <cell r="U9249"/>
          <cell r="V9249"/>
          <cell r="W9249"/>
          <cell r="X9249"/>
          <cell r="Y9249" t="str">
            <v xml:space="preserve"> </v>
          </cell>
        </row>
        <row r="9250">
          <cell r="C9250"/>
          <cell r="D9250"/>
          <cell r="E9250"/>
          <cell r="F9250"/>
          <cell r="G9250"/>
          <cell r="H9250"/>
          <cell r="I9250"/>
          <cell r="J9250"/>
          <cell r="K9250"/>
          <cell r="L9250"/>
          <cell r="M9250"/>
          <cell r="N9250"/>
          <cell r="O9250"/>
          <cell r="P9250"/>
          <cell r="Q9250"/>
          <cell r="R9250"/>
          <cell r="S9250"/>
          <cell r="T9250"/>
          <cell r="U9250"/>
          <cell r="V9250"/>
          <cell r="W9250"/>
          <cell r="X9250"/>
          <cell r="Y9250" t="str">
            <v xml:space="preserve"> </v>
          </cell>
        </row>
        <row r="9251">
          <cell r="C9251"/>
          <cell r="D9251"/>
          <cell r="E9251"/>
          <cell r="F9251"/>
          <cell r="G9251"/>
          <cell r="H9251"/>
          <cell r="I9251"/>
          <cell r="J9251"/>
          <cell r="K9251"/>
          <cell r="L9251"/>
          <cell r="M9251"/>
          <cell r="N9251"/>
          <cell r="O9251"/>
          <cell r="P9251"/>
          <cell r="Q9251"/>
          <cell r="R9251"/>
          <cell r="S9251"/>
          <cell r="T9251"/>
          <cell r="U9251"/>
          <cell r="V9251"/>
          <cell r="W9251"/>
          <cell r="X9251"/>
          <cell r="Y9251" t="str">
            <v xml:space="preserve"> </v>
          </cell>
        </row>
        <row r="9252">
          <cell r="C9252"/>
          <cell r="D9252"/>
          <cell r="E9252"/>
          <cell r="F9252"/>
          <cell r="G9252"/>
          <cell r="H9252"/>
          <cell r="I9252"/>
          <cell r="J9252"/>
          <cell r="K9252"/>
          <cell r="L9252"/>
          <cell r="M9252"/>
          <cell r="N9252"/>
          <cell r="O9252"/>
          <cell r="P9252"/>
          <cell r="Q9252"/>
          <cell r="R9252"/>
          <cell r="S9252"/>
          <cell r="T9252"/>
          <cell r="U9252"/>
          <cell r="V9252"/>
          <cell r="W9252"/>
          <cell r="X9252"/>
          <cell r="Y9252" t="str">
            <v xml:space="preserve"> </v>
          </cell>
        </row>
        <row r="9253">
          <cell r="C9253"/>
          <cell r="D9253"/>
          <cell r="E9253"/>
          <cell r="F9253"/>
          <cell r="G9253"/>
          <cell r="H9253"/>
          <cell r="I9253"/>
          <cell r="J9253"/>
          <cell r="K9253"/>
          <cell r="L9253"/>
          <cell r="M9253"/>
          <cell r="N9253"/>
          <cell r="O9253"/>
          <cell r="P9253"/>
          <cell r="Q9253"/>
          <cell r="R9253"/>
          <cell r="S9253"/>
          <cell r="T9253"/>
          <cell r="U9253"/>
          <cell r="V9253"/>
          <cell r="W9253"/>
          <cell r="X9253"/>
          <cell r="Y9253" t="str">
            <v xml:space="preserve"> </v>
          </cell>
        </row>
        <row r="9254">
          <cell r="C9254"/>
          <cell r="D9254"/>
          <cell r="E9254"/>
          <cell r="F9254"/>
          <cell r="G9254"/>
          <cell r="H9254"/>
          <cell r="I9254"/>
          <cell r="J9254"/>
          <cell r="K9254"/>
          <cell r="L9254"/>
          <cell r="M9254"/>
          <cell r="N9254"/>
          <cell r="O9254"/>
          <cell r="P9254"/>
          <cell r="Q9254"/>
          <cell r="R9254"/>
          <cell r="S9254"/>
          <cell r="T9254"/>
          <cell r="U9254"/>
          <cell r="V9254"/>
          <cell r="W9254"/>
          <cell r="X9254"/>
          <cell r="Y9254" t="str">
            <v xml:space="preserve"> </v>
          </cell>
        </row>
        <row r="9255">
          <cell r="C9255"/>
          <cell r="D9255"/>
          <cell r="E9255"/>
          <cell r="F9255"/>
          <cell r="G9255"/>
          <cell r="H9255"/>
          <cell r="I9255"/>
          <cell r="J9255"/>
          <cell r="K9255"/>
          <cell r="L9255"/>
          <cell r="M9255"/>
          <cell r="N9255"/>
          <cell r="O9255"/>
          <cell r="P9255"/>
          <cell r="Q9255"/>
          <cell r="R9255"/>
          <cell r="S9255"/>
          <cell r="T9255"/>
          <cell r="U9255"/>
          <cell r="V9255"/>
          <cell r="W9255"/>
          <cell r="X9255"/>
          <cell r="Y9255" t="str">
            <v xml:space="preserve"> </v>
          </cell>
        </row>
        <row r="9256">
          <cell r="C9256"/>
          <cell r="D9256"/>
          <cell r="E9256"/>
          <cell r="F9256"/>
          <cell r="G9256"/>
          <cell r="H9256"/>
          <cell r="I9256"/>
          <cell r="J9256"/>
          <cell r="K9256"/>
          <cell r="L9256"/>
          <cell r="M9256"/>
          <cell r="N9256"/>
          <cell r="O9256"/>
          <cell r="P9256"/>
          <cell r="Q9256"/>
          <cell r="R9256"/>
          <cell r="S9256"/>
          <cell r="T9256"/>
          <cell r="U9256"/>
          <cell r="V9256"/>
          <cell r="W9256"/>
          <cell r="X9256"/>
          <cell r="Y9256" t="str">
            <v xml:space="preserve"> </v>
          </cell>
        </row>
        <row r="9257">
          <cell r="C9257"/>
          <cell r="D9257"/>
          <cell r="E9257"/>
          <cell r="F9257"/>
          <cell r="G9257"/>
          <cell r="H9257"/>
          <cell r="I9257"/>
          <cell r="J9257"/>
          <cell r="K9257"/>
          <cell r="L9257"/>
          <cell r="M9257"/>
          <cell r="N9257"/>
          <cell r="O9257"/>
          <cell r="P9257"/>
          <cell r="Q9257"/>
          <cell r="R9257"/>
          <cell r="S9257"/>
          <cell r="T9257"/>
          <cell r="U9257"/>
          <cell r="V9257"/>
          <cell r="W9257"/>
          <cell r="X9257"/>
          <cell r="Y9257" t="str">
            <v xml:space="preserve"> </v>
          </cell>
        </row>
        <row r="9258">
          <cell r="C9258"/>
          <cell r="D9258"/>
          <cell r="E9258"/>
          <cell r="F9258"/>
          <cell r="G9258"/>
          <cell r="H9258"/>
          <cell r="I9258"/>
          <cell r="J9258"/>
          <cell r="K9258"/>
          <cell r="L9258"/>
          <cell r="M9258"/>
          <cell r="N9258"/>
          <cell r="O9258"/>
          <cell r="P9258"/>
          <cell r="Q9258"/>
          <cell r="R9258"/>
          <cell r="S9258"/>
          <cell r="T9258"/>
          <cell r="U9258"/>
          <cell r="V9258"/>
          <cell r="W9258"/>
          <cell r="X9258"/>
          <cell r="Y9258" t="str">
            <v xml:space="preserve"> </v>
          </cell>
        </row>
        <row r="9259">
          <cell r="C9259"/>
          <cell r="D9259"/>
          <cell r="E9259"/>
          <cell r="F9259"/>
          <cell r="G9259"/>
          <cell r="H9259"/>
          <cell r="I9259"/>
          <cell r="J9259"/>
          <cell r="K9259"/>
          <cell r="L9259"/>
          <cell r="M9259"/>
          <cell r="N9259"/>
          <cell r="O9259"/>
          <cell r="P9259"/>
          <cell r="Q9259"/>
          <cell r="R9259"/>
          <cell r="S9259"/>
          <cell r="T9259"/>
          <cell r="U9259"/>
          <cell r="V9259"/>
          <cell r="W9259"/>
          <cell r="X9259"/>
          <cell r="Y9259" t="str">
            <v xml:space="preserve"> </v>
          </cell>
        </row>
        <row r="9260">
          <cell r="C9260"/>
          <cell r="D9260"/>
          <cell r="E9260"/>
          <cell r="F9260"/>
          <cell r="G9260"/>
          <cell r="H9260"/>
          <cell r="I9260"/>
          <cell r="J9260"/>
          <cell r="K9260"/>
          <cell r="L9260"/>
          <cell r="M9260"/>
          <cell r="N9260"/>
          <cell r="O9260"/>
          <cell r="P9260"/>
          <cell r="Q9260"/>
          <cell r="R9260"/>
          <cell r="S9260"/>
          <cell r="T9260"/>
          <cell r="U9260"/>
          <cell r="V9260"/>
          <cell r="W9260"/>
          <cell r="X9260"/>
          <cell r="Y9260" t="str">
            <v xml:space="preserve"> </v>
          </cell>
        </row>
        <row r="9261">
          <cell r="C9261"/>
          <cell r="D9261"/>
          <cell r="E9261"/>
          <cell r="F9261"/>
          <cell r="G9261"/>
          <cell r="H9261"/>
          <cell r="I9261"/>
          <cell r="J9261"/>
          <cell r="K9261"/>
          <cell r="L9261"/>
          <cell r="M9261"/>
          <cell r="N9261"/>
          <cell r="O9261"/>
          <cell r="P9261"/>
          <cell r="Q9261"/>
          <cell r="R9261"/>
          <cell r="S9261"/>
          <cell r="T9261"/>
          <cell r="U9261"/>
          <cell r="V9261"/>
          <cell r="W9261"/>
          <cell r="X9261"/>
          <cell r="Y9261" t="str">
            <v xml:space="preserve"> </v>
          </cell>
        </row>
        <row r="9262"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/>
          <cell r="Q9262"/>
          <cell r="R9262"/>
          <cell r="S9262"/>
          <cell r="T9262"/>
          <cell r="U9262"/>
          <cell r="V9262"/>
          <cell r="W9262"/>
          <cell r="X9262"/>
          <cell r="Y9262" t="str">
            <v xml:space="preserve"> </v>
          </cell>
        </row>
        <row r="9263">
          <cell r="C9263"/>
          <cell r="D9263"/>
          <cell r="E9263"/>
          <cell r="F9263"/>
          <cell r="G9263"/>
          <cell r="H9263"/>
          <cell r="I9263"/>
          <cell r="J9263"/>
          <cell r="K9263"/>
          <cell r="L9263"/>
          <cell r="M9263"/>
          <cell r="N9263"/>
          <cell r="O9263"/>
          <cell r="P9263"/>
          <cell r="Q9263"/>
          <cell r="R9263"/>
          <cell r="S9263"/>
          <cell r="T9263"/>
          <cell r="U9263"/>
          <cell r="V9263"/>
          <cell r="W9263"/>
          <cell r="X9263"/>
          <cell r="Y9263" t="str">
            <v xml:space="preserve"> </v>
          </cell>
        </row>
        <row r="9264">
          <cell r="C9264"/>
          <cell r="D9264"/>
          <cell r="E9264"/>
          <cell r="F9264"/>
          <cell r="G9264"/>
          <cell r="H9264"/>
          <cell r="I9264"/>
          <cell r="J9264"/>
          <cell r="K9264"/>
          <cell r="L9264"/>
          <cell r="M9264"/>
          <cell r="N9264"/>
          <cell r="O9264"/>
          <cell r="P9264"/>
          <cell r="Q9264"/>
          <cell r="R9264"/>
          <cell r="S9264"/>
          <cell r="T9264"/>
          <cell r="U9264"/>
          <cell r="V9264"/>
          <cell r="W9264"/>
          <cell r="X9264"/>
          <cell r="Y9264" t="str">
            <v xml:space="preserve"> </v>
          </cell>
        </row>
        <row r="9265">
          <cell r="C9265"/>
          <cell r="D9265"/>
          <cell r="E9265"/>
          <cell r="F9265"/>
          <cell r="G9265"/>
          <cell r="H9265"/>
          <cell r="I9265"/>
          <cell r="J9265"/>
          <cell r="K9265"/>
          <cell r="L9265"/>
          <cell r="M9265"/>
          <cell r="N9265"/>
          <cell r="O9265"/>
          <cell r="P9265"/>
          <cell r="Q9265"/>
          <cell r="R9265"/>
          <cell r="S9265"/>
          <cell r="T9265"/>
          <cell r="U9265"/>
          <cell r="V9265"/>
          <cell r="W9265"/>
          <cell r="X9265"/>
          <cell r="Y9265" t="str">
            <v xml:space="preserve"> </v>
          </cell>
        </row>
        <row r="9266">
          <cell r="C9266"/>
          <cell r="D9266"/>
          <cell r="E9266"/>
          <cell r="F9266"/>
          <cell r="G9266"/>
          <cell r="H9266"/>
          <cell r="I9266"/>
          <cell r="J9266"/>
          <cell r="K9266"/>
          <cell r="L9266"/>
          <cell r="M9266"/>
          <cell r="N9266"/>
          <cell r="O9266"/>
          <cell r="P9266"/>
          <cell r="Q9266"/>
          <cell r="R9266"/>
          <cell r="S9266"/>
          <cell r="T9266"/>
          <cell r="U9266"/>
          <cell r="V9266"/>
          <cell r="W9266"/>
          <cell r="X9266"/>
          <cell r="Y9266" t="str">
            <v xml:space="preserve"> </v>
          </cell>
        </row>
        <row r="9267">
          <cell r="C9267"/>
          <cell r="D9267"/>
          <cell r="E9267"/>
          <cell r="F9267"/>
          <cell r="G9267"/>
          <cell r="H9267"/>
          <cell r="I9267"/>
          <cell r="J9267"/>
          <cell r="K9267"/>
          <cell r="L9267"/>
          <cell r="M9267"/>
          <cell r="N9267"/>
          <cell r="O9267"/>
          <cell r="P9267"/>
          <cell r="Q9267"/>
          <cell r="R9267"/>
          <cell r="S9267"/>
          <cell r="T9267"/>
          <cell r="U9267"/>
          <cell r="V9267"/>
          <cell r="W9267"/>
          <cell r="X9267"/>
          <cell r="Y9267" t="str">
            <v xml:space="preserve"> </v>
          </cell>
        </row>
        <row r="9268">
          <cell r="C9268"/>
          <cell r="D9268"/>
          <cell r="E9268"/>
          <cell r="F9268"/>
          <cell r="G9268"/>
          <cell r="H9268"/>
          <cell r="I9268"/>
          <cell r="J9268"/>
          <cell r="K9268"/>
          <cell r="L9268"/>
          <cell r="M9268"/>
          <cell r="N9268"/>
          <cell r="O9268"/>
          <cell r="P9268"/>
          <cell r="Q9268"/>
          <cell r="R9268"/>
          <cell r="S9268"/>
          <cell r="T9268"/>
          <cell r="U9268"/>
          <cell r="V9268"/>
          <cell r="W9268"/>
          <cell r="X9268"/>
          <cell r="Y9268" t="str">
            <v xml:space="preserve"> </v>
          </cell>
        </row>
        <row r="9269">
          <cell r="C9269"/>
          <cell r="D9269"/>
          <cell r="E9269"/>
          <cell r="F9269"/>
          <cell r="G9269"/>
          <cell r="H9269"/>
          <cell r="I9269"/>
          <cell r="J9269"/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  <cell r="U9269"/>
          <cell r="V9269"/>
          <cell r="W9269"/>
          <cell r="X9269"/>
          <cell r="Y9269" t="str">
            <v xml:space="preserve"> </v>
          </cell>
        </row>
        <row r="9270">
          <cell r="C9270"/>
          <cell r="D9270"/>
          <cell r="E9270"/>
          <cell r="F9270"/>
          <cell r="G9270"/>
          <cell r="H9270"/>
          <cell r="I9270"/>
          <cell r="J9270"/>
          <cell r="K9270"/>
          <cell r="L9270"/>
          <cell r="M9270"/>
          <cell r="N9270"/>
          <cell r="O9270"/>
          <cell r="P9270"/>
          <cell r="Q9270"/>
          <cell r="R9270"/>
          <cell r="S9270"/>
          <cell r="T9270"/>
          <cell r="U9270"/>
          <cell r="V9270"/>
          <cell r="W9270"/>
          <cell r="X9270"/>
          <cell r="Y9270" t="str">
            <v xml:space="preserve"> </v>
          </cell>
        </row>
        <row r="9271">
          <cell r="C9271"/>
          <cell r="D9271"/>
          <cell r="E9271"/>
          <cell r="F9271"/>
          <cell r="G9271"/>
          <cell r="H9271"/>
          <cell r="I9271"/>
          <cell r="J9271"/>
          <cell r="K9271"/>
          <cell r="L9271"/>
          <cell r="M9271"/>
          <cell r="N9271"/>
          <cell r="O9271"/>
          <cell r="P9271"/>
          <cell r="Q9271"/>
          <cell r="R9271"/>
          <cell r="S9271"/>
          <cell r="T9271"/>
          <cell r="U9271"/>
          <cell r="V9271"/>
          <cell r="W9271"/>
          <cell r="X9271"/>
          <cell r="Y9271" t="str">
            <v xml:space="preserve"> </v>
          </cell>
        </row>
        <row r="9272">
          <cell r="C9272"/>
          <cell r="D9272"/>
          <cell r="E9272"/>
          <cell r="F9272"/>
          <cell r="G9272"/>
          <cell r="H9272"/>
          <cell r="I9272"/>
          <cell r="J9272"/>
          <cell r="K9272"/>
          <cell r="L9272"/>
          <cell r="M9272"/>
          <cell r="N9272"/>
          <cell r="O9272"/>
          <cell r="P9272"/>
          <cell r="Q9272"/>
          <cell r="R9272"/>
          <cell r="S9272"/>
          <cell r="T9272"/>
          <cell r="U9272"/>
          <cell r="V9272"/>
          <cell r="W9272"/>
          <cell r="X9272"/>
          <cell r="Y9272" t="str">
            <v xml:space="preserve"> </v>
          </cell>
        </row>
        <row r="9273">
          <cell r="C9273"/>
          <cell r="D9273"/>
          <cell r="E9273"/>
          <cell r="F9273"/>
          <cell r="G9273"/>
          <cell r="H9273"/>
          <cell r="I9273"/>
          <cell r="J9273"/>
          <cell r="K9273"/>
          <cell r="L9273"/>
          <cell r="M9273"/>
          <cell r="N9273"/>
          <cell r="O9273"/>
          <cell r="P9273"/>
          <cell r="Q9273"/>
          <cell r="R9273"/>
          <cell r="S9273"/>
          <cell r="T9273"/>
          <cell r="U9273"/>
          <cell r="V9273"/>
          <cell r="W9273"/>
          <cell r="X9273"/>
          <cell r="Y9273" t="str">
            <v xml:space="preserve"> </v>
          </cell>
        </row>
        <row r="9274">
          <cell r="C9274"/>
          <cell r="D9274"/>
          <cell r="E9274"/>
          <cell r="F9274"/>
          <cell r="G9274"/>
          <cell r="H9274"/>
          <cell r="I9274"/>
          <cell r="J9274"/>
          <cell r="K9274"/>
          <cell r="L9274"/>
          <cell r="M9274"/>
          <cell r="N9274"/>
          <cell r="O9274"/>
          <cell r="P9274"/>
          <cell r="Q9274"/>
          <cell r="R9274"/>
          <cell r="S9274"/>
          <cell r="T9274"/>
          <cell r="U9274"/>
          <cell r="V9274"/>
          <cell r="W9274"/>
          <cell r="X9274"/>
          <cell r="Y9274" t="str">
            <v xml:space="preserve"> </v>
          </cell>
        </row>
        <row r="9275">
          <cell r="C9275"/>
          <cell r="D9275"/>
          <cell r="E9275"/>
          <cell r="F9275"/>
          <cell r="G9275"/>
          <cell r="H9275"/>
          <cell r="I9275"/>
          <cell r="J9275"/>
          <cell r="K9275"/>
          <cell r="L9275"/>
          <cell r="M9275"/>
          <cell r="N9275"/>
          <cell r="O9275"/>
          <cell r="P9275"/>
          <cell r="Q9275"/>
          <cell r="R9275"/>
          <cell r="S9275"/>
          <cell r="T9275"/>
          <cell r="U9275"/>
          <cell r="V9275"/>
          <cell r="W9275"/>
          <cell r="X9275"/>
          <cell r="Y9275" t="str">
            <v xml:space="preserve"> </v>
          </cell>
        </row>
        <row r="9276">
          <cell r="C9276"/>
          <cell r="D9276"/>
          <cell r="E9276"/>
          <cell r="F9276"/>
          <cell r="G9276"/>
          <cell r="H9276"/>
          <cell r="I9276"/>
          <cell r="J9276"/>
          <cell r="K9276"/>
          <cell r="L9276"/>
          <cell r="M9276"/>
          <cell r="N9276"/>
          <cell r="O9276"/>
          <cell r="P9276"/>
          <cell r="Q9276"/>
          <cell r="R9276"/>
          <cell r="S9276"/>
          <cell r="T9276"/>
          <cell r="U9276"/>
          <cell r="V9276"/>
          <cell r="W9276"/>
          <cell r="X9276"/>
          <cell r="Y9276" t="str">
            <v xml:space="preserve"> </v>
          </cell>
        </row>
        <row r="9277">
          <cell r="C9277"/>
          <cell r="D9277"/>
          <cell r="E9277"/>
          <cell r="F9277"/>
          <cell r="G9277"/>
          <cell r="H9277"/>
          <cell r="I9277"/>
          <cell r="J9277"/>
          <cell r="K9277"/>
          <cell r="L9277"/>
          <cell r="M9277"/>
          <cell r="N9277"/>
          <cell r="O9277"/>
          <cell r="P9277"/>
          <cell r="Q9277"/>
          <cell r="R9277"/>
          <cell r="S9277"/>
          <cell r="T9277"/>
          <cell r="U9277"/>
          <cell r="V9277"/>
          <cell r="W9277"/>
          <cell r="X9277"/>
          <cell r="Y9277" t="str">
            <v xml:space="preserve"> </v>
          </cell>
        </row>
        <row r="9278">
          <cell r="C9278"/>
          <cell r="D9278"/>
          <cell r="E9278"/>
          <cell r="F9278"/>
          <cell r="G9278"/>
          <cell r="H9278"/>
          <cell r="I9278"/>
          <cell r="J9278"/>
          <cell r="K9278"/>
          <cell r="L9278"/>
          <cell r="M9278"/>
          <cell r="N9278"/>
          <cell r="O9278"/>
          <cell r="P9278"/>
          <cell r="Q9278"/>
          <cell r="R9278"/>
          <cell r="S9278"/>
          <cell r="T9278"/>
          <cell r="U9278"/>
          <cell r="V9278"/>
          <cell r="W9278"/>
          <cell r="X9278"/>
          <cell r="Y9278" t="str">
            <v xml:space="preserve"> </v>
          </cell>
        </row>
        <row r="9279">
          <cell r="C9279"/>
          <cell r="D9279"/>
          <cell r="E9279"/>
          <cell r="F9279"/>
          <cell r="G9279"/>
          <cell r="H9279"/>
          <cell r="I9279"/>
          <cell r="J9279"/>
          <cell r="K9279"/>
          <cell r="L9279"/>
          <cell r="M9279"/>
          <cell r="N9279"/>
          <cell r="O9279"/>
          <cell r="P9279"/>
          <cell r="Q9279"/>
          <cell r="R9279"/>
          <cell r="S9279"/>
          <cell r="T9279"/>
          <cell r="U9279"/>
          <cell r="V9279"/>
          <cell r="W9279"/>
          <cell r="X9279"/>
          <cell r="Y9279" t="str">
            <v xml:space="preserve"> </v>
          </cell>
        </row>
        <row r="9280">
          <cell r="C9280"/>
          <cell r="D9280"/>
          <cell r="E9280"/>
          <cell r="F9280"/>
          <cell r="G9280"/>
          <cell r="H9280"/>
          <cell r="I9280"/>
          <cell r="J9280"/>
          <cell r="K9280"/>
          <cell r="L9280"/>
          <cell r="M9280"/>
          <cell r="N9280"/>
          <cell r="O9280"/>
          <cell r="P9280"/>
          <cell r="Q9280"/>
          <cell r="R9280"/>
          <cell r="S9280"/>
          <cell r="T9280"/>
          <cell r="U9280"/>
          <cell r="V9280"/>
          <cell r="W9280"/>
          <cell r="X9280"/>
          <cell r="Y9280" t="str">
            <v xml:space="preserve"> </v>
          </cell>
        </row>
        <row r="9281"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/>
          <cell r="Q9281"/>
          <cell r="R9281"/>
          <cell r="S9281"/>
          <cell r="T9281"/>
          <cell r="U9281"/>
          <cell r="V9281"/>
          <cell r="W9281"/>
          <cell r="X9281"/>
          <cell r="Y9281" t="str">
            <v xml:space="preserve"> </v>
          </cell>
        </row>
        <row r="9282"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/>
          <cell r="Q9282"/>
          <cell r="R9282"/>
          <cell r="S9282"/>
          <cell r="T9282"/>
          <cell r="U9282"/>
          <cell r="V9282"/>
          <cell r="W9282"/>
          <cell r="X9282"/>
          <cell r="Y9282" t="str">
            <v xml:space="preserve"> </v>
          </cell>
        </row>
        <row r="9283">
          <cell r="C9283"/>
          <cell r="D9283"/>
          <cell r="E9283"/>
          <cell r="F9283"/>
          <cell r="G9283"/>
          <cell r="H9283"/>
          <cell r="I9283"/>
          <cell r="J9283"/>
          <cell r="K9283"/>
          <cell r="L9283"/>
          <cell r="M9283"/>
          <cell r="N9283"/>
          <cell r="O9283"/>
          <cell r="P9283"/>
          <cell r="Q9283"/>
          <cell r="R9283"/>
          <cell r="S9283"/>
          <cell r="T9283"/>
          <cell r="U9283"/>
          <cell r="V9283"/>
          <cell r="W9283"/>
          <cell r="X9283"/>
          <cell r="Y9283" t="str">
            <v xml:space="preserve"> </v>
          </cell>
        </row>
        <row r="9284">
          <cell r="C9284"/>
          <cell r="D9284"/>
          <cell r="E9284"/>
          <cell r="F9284"/>
          <cell r="G9284"/>
          <cell r="H9284"/>
          <cell r="I9284"/>
          <cell r="J9284"/>
          <cell r="K9284"/>
          <cell r="L9284"/>
          <cell r="M9284"/>
          <cell r="N9284"/>
          <cell r="O9284"/>
          <cell r="P9284"/>
          <cell r="Q9284"/>
          <cell r="R9284"/>
          <cell r="S9284"/>
          <cell r="T9284"/>
          <cell r="U9284"/>
          <cell r="V9284"/>
          <cell r="W9284"/>
          <cell r="X9284"/>
          <cell r="Y9284" t="str">
            <v xml:space="preserve"> </v>
          </cell>
        </row>
        <row r="9285">
          <cell r="C9285"/>
          <cell r="D9285"/>
          <cell r="E9285"/>
          <cell r="F9285"/>
          <cell r="G9285"/>
          <cell r="H9285"/>
          <cell r="I9285"/>
          <cell r="J9285"/>
          <cell r="K9285"/>
          <cell r="L9285"/>
          <cell r="M9285"/>
          <cell r="N9285"/>
          <cell r="O9285"/>
          <cell r="P9285"/>
          <cell r="Q9285"/>
          <cell r="R9285"/>
          <cell r="S9285"/>
          <cell r="T9285"/>
          <cell r="U9285"/>
          <cell r="V9285"/>
          <cell r="W9285"/>
          <cell r="X9285"/>
          <cell r="Y9285" t="str">
            <v xml:space="preserve"> </v>
          </cell>
        </row>
        <row r="9286">
          <cell r="C9286"/>
          <cell r="D9286"/>
          <cell r="E9286"/>
          <cell r="F9286"/>
          <cell r="G9286"/>
          <cell r="H9286"/>
          <cell r="I9286"/>
          <cell r="J9286"/>
          <cell r="K9286"/>
          <cell r="L9286"/>
          <cell r="M9286"/>
          <cell r="N9286"/>
          <cell r="O9286"/>
          <cell r="P9286"/>
          <cell r="Q9286"/>
          <cell r="R9286"/>
          <cell r="S9286"/>
          <cell r="T9286"/>
          <cell r="U9286"/>
          <cell r="V9286"/>
          <cell r="W9286"/>
          <cell r="X9286"/>
          <cell r="Y9286" t="str">
            <v xml:space="preserve"> </v>
          </cell>
        </row>
        <row r="9287">
          <cell r="C9287"/>
          <cell r="D9287"/>
          <cell r="E9287"/>
          <cell r="F9287"/>
          <cell r="G9287"/>
          <cell r="H9287"/>
          <cell r="I9287"/>
          <cell r="J9287"/>
          <cell r="K9287"/>
          <cell r="L9287"/>
          <cell r="M9287"/>
          <cell r="N9287"/>
          <cell r="O9287"/>
          <cell r="P9287"/>
          <cell r="Q9287"/>
          <cell r="R9287"/>
          <cell r="S9287"/>
          <cell r="T9287"/>
          <cell r="U9287"/>
          <cell r="V9287"/>
          <cell r="W9287"/>
          <cell r="X9287"/>
          <cell r="Y9287" t="str">
            <v xml:space="preserve"> </v>
          </cell>
        </row>
        <row r="9288">
          <cell r="C9288"/>
          <cell r="D9288"/>
          <cell r="E9288"/>
          <cell r="F9288"/>
          <cell r="G9288"/>
          <cell r="H9288"/>
          <cell r="I9288"/>
          <cell r="J9288"/>
          <cell r="K9288"/>
          <cell r="L9288"/>
          <cell r="M9288"/>
          <cell r="N9288"/>
          <cell r="O9288"/>
          <cell r="P9288"/>
          <cell r="Q9288"/>
          <cell r="R9288"/>
          <cell r="S9288"/>
          <cell r="T9288"/>
          <cell r="U9288"/>
          <cell r="V9288"/>
          <cell r="W9288"/>
          <cell r="X9288"/>
          <cell r="Y9288" t="str">
            <v xml:space="preserve"> </v>
          </cell>
        </row>
        <row r="9289">
          <cell r="C9289"/>
          <cell r="D9289"/>
          <cell r="E9289"/>
          <cell r="F9289"/>
          <cell r="G9289"/>
          <cell r="H9289"/>
          <cell r="I9289"/>
          <cell r="J9289"/>
          <cell r="K9289"/>
          <cell r="L9289"/>
          <cell r="M9289"/>
          <cell r="N9289"/>
          <cell r="O9289"/>
          <cell r="P9289"/>
          <cell r="Q9289"/>
          <cell r="R9289"/>
          <cell r="S9289"/>
          <cell r="T9289"/>
          <cell r="U9289"/>
          <cell r="V9289"/>
          <cell r="W9289"/>
          <cell r="X9289"/>
          <cell r="Y9289" t="str">
            <v xml:space="preserve"> </v>
          </cell>
        </row>
        <row r="9290">
          <cell r="C9290"/>
          <cell r="D9290"/>
          <cell r="E9290"/>
          <cell r="F9290"/>
          <cell r="G9290"/>
          <cell r="H9290"/>
          <cell r="I9290"/>
          <cell r="J9290"/>
          <cell r="K9290"/>
          <cell r="L9290"/>
          <cell r="M9290"/>
          <cell r="N9290"/>
          <cell r="O9290"/>
          <cell r="P9290"/>
          <cell r="Q9290"/>
          <cell r="R9290"/>
          <cell r="S9290"/>
          <cell r="T9290"/>
          <cell r="U9290"/>
          <cell r="V9290"/>
          <cell r="W9290"/>
          <cell r="X9290"/>
          <cell r="Y9290" t="str">
            <v xml:space="preserve"> </v>
          </cell>
        </row>
        <row r="9291">
          <cell r="C9291"/>
          <cell r="D9291"/>
          <cell r="E9291"/>
          <cell r="F9291"/>
          <cell r="G9291"/>
          <cell r="H9291"/>
          <cell r="I9291"/>
          <cell r="J9291"/>
          <cell r="K9291"/>
          <cell r="L9291"/>
          <cell r="M9291"/>
          <cell r="N9291"/>
          <cell r="O9291"/>
          <cell r="P9291"/>
          <cell r="Q9291"/>
          <cell r="R9291"/>
          <cell r="S9291"/>
          <cell r="T9291"/>
          <cell r="U9291"/>
          <cell r="V9291"/>
          <cell r="W9291"/>
          <cell r="X9291"/>
          <cell r="Y9291" t="str">
            <v xml:space="preserve"> </v>
          </cell>
        </row>
        <row r="9292">
          <cell r="C9292"/>
          <cell r="D9292"/>
          <cell r="E9292"/>
          <cell r="F9292"/>
          <cell r="G9292"/>
          <cell r="H9292"/>
          <cell r="I9292"/>
          <cell r="J9292"/>
          <cell r="K9292"/>
          <cell r="L9292"/>
          <cell r="M9292"/>
          <cell r="N9292"/>
          <cell r="O9292"/>
          <cell r="P9292"/>
          <cell r="Q9292"/>
          <cell r="R9292"/>
          <cell r="S9292"/>
          <cell r="T9292"/>
          <cell r="U9292"/>
          <cell r="V9292"/>
          <cell r="W9292"/>
          <cell r="X9292"/>
          <cell r="Y9292" t="str">
            <v xml:space="preserve"> </v>
          </cell>
        </row>
        <row r="9293">
          <cell r="C9293"/>
          <cell r="D9293"/>
          <cell r="E9293"/>
          <cell r="F9293"/>
          <cell r="G9293"/>
          <cell r="H9293"/>
          <cell r="I9293"/>
          <cell r="J9293"/>
          <cell r="K9293"/>
          <cell r="L9293"/>
          <cell r="M9293"/>
          <cell r="N9293"/>
          <cell r="O9293"/>
          <cell r="P9293"/>
          <cell r="Q9293"/>
          <cell r="R9293"/>
          <cell r="S9293"/>
          <cell r="T9293"/>
          <cell r="U9293"/>
          <cell r="V9293"/>
          <cell r="W9293"/>
          <cell r="X9293"/>
          <cell r="Y9293" t="str">
            <v xml:space="preserve"> </v>
          </cell>
        </row>
        <row r="9294">
          <cell r="C9294"/>
          <cell r="D9294"/>
          <cell r="E9294"/>
          <cell r="F9294"/>
          <cell r="G9294"/>
          <cell r="H9294"/>
          <cell r="I9294"/>
          <cell r="J9294"/>
          <cell r="K9294"/>
          <cell r="L9294"/>
          <cell r="M9294"/>
          <cell r="N9294"/>
          <cell r="O9294"/>
          <cell r="P9294"/>
          <cell r="Q9294"/>
          <cell r="R9294"/>
          <cell r="S9294"/>
          <cell r="T9294"/>
          <cell r="U9294"/>
          <cell r="V9294"/>
          <cell r="W9294"/>
          <cell r="X9294"/>
          <cell r="Y9294" t="str">
            <v xml:space="preserve"> </v>
          </cell>
        </row>
        <row r="9295">
          <cell r="C9295"/>
          <cell r="D9295"/>
          <cell r="E9295"/>
          <cell r="F9295"/>
          <cell r="G9295"/>
          <cell r="H9295"/>
          <cell r="I9295"/>
          <cell r="J9295"/>
          <cell r="K9295"/>
          <cell r="L9295"/>
          <cell r="M9295"/>
          <cell r="N9295"/>
          <cell r="O9295"/>
          <cell r="P9295"/>
          <cell r="Q9295"/>
          <cell r="R9295"/>
          <cell r="S9295"/>
          <cell r="T9295"/>
          <cell r="U9295"/>
          <cell r="V9295"/>
          <cell r="W9295"/>
          <cell r="X9295"/>
          <cell r="Y9295" t="str">
            <v xml:space="preserve"> </v>
          </cell>
        </row>
        <row r="9296">
          <cell r="C9296"/>
          <cell r="D9296"/>
          <cell r="E9296"/>
          <cell r="F9296"/>
          <cell r="G9296"/>
          <cell r="H9296"/>
          <cell r="I9296"/>
          <cell r="J9296"/>
          <cell r="K9296"/>
          <cell r="L9296"/>
          <cell r="M9296"/>
          <cell r="N9296"/>
          <cell r="O9296"/>
          <cell r="P9296"/>
          <cell r="Q9296"/>
          <cell r="R9296"/>
          <cell r="S9296"/>
          <cell r="T9296"/>
          <cell r="U9296"/>
          <cell r="V9296"/>
          <cell r="W9296"/>
          <cell r="X9296"/>
          <cell r="Y9296" t="str">
            <v xml:space="preserve"> </v>
          </cell>
        </row>
        <row r="9297">
          <cell r="C9297"/>
          <cell r="D9297"/>
          <cell r="E9297"/>
          <cell r="F9297"/>
          <cell r="G9297"/>
          <cell r="H9297"/>
          <cell r="I9297"/>
          <cell r="J9297"/>
          <cell r="K9297"/>
          <cell r="L9297"/>
          <cell r="M9297"/>
          <cell r="N9297"/>
          <cell r="O9297"/>
          <cell r="P9297"/>
          <cell r="Q9297"/>
          <cell r="R9297"/>
          <cell r="S9297"/>
          <cell r="T9297"/>
          <cell r="U9297"/>
          <cell r="V9297"/>
          <cell r="W9297"/>
          <cell r="X9297"/>
          <cell r="Y9297" t="str">
            <v xml:space="preserve"> </v>
          </cell>
        </row>
        <row r="9298">
          <cell r="C9298"/>
          <cell r="D9298"/>
          <cell r="E9298"/>
          <cell r="F9298"/>
          <cell r="G9298"/>
          <cell r="H9298"/>
          <cell r="I9298"/>
          <cell r="J9298"/>
          <cell r="K9298"/>
          <cell r="L9298"/>
          <cell r="M9298"/>
          <cell r="N9298"/>
          <cell r="O9298"/>
          <cell r="P9298"/>
          <cell r="Q9298"/>
          <cell r="R9298"/>
          <cell r="S9298"/>
          <cell r="T9298"/>
          <cell r="U9298"/>
          <cell r="V9298"/>
          <cell r="W9298"/>
          <cell r="X9298"/>
          <cell r="Y9298" t="str">
            <v xml:space="preserve"> </v>
          </cell>
        </row>
        <row r="9299">
          <cell r="C9299"/>
          <cell r="D9299"/>
          <cell r="E9299"/>
          <cell r="F9299"/>
          <cell r="G9299"/>
          <cell r="H9299"/>
          <cell r="I9299"/>
          <cell r="J9299"/>
          <cell r="K9299"/>
          <cell r="L9299"/>
          <cell r="M9299"/>
          <cell r="N9299"/>
          <cell r="O9299"/>
          <cell r="P9299"/>
          <cell r="Q9299"/>
          <cell r="R9299"/>
          <cell r="S9299"/>
          <cell r="T9299"/>
          <cell r="U9299"/>
          <cell r="V9299"/>
          <cell r="W9299"/>
          <cell r="X9299"/>
          <cell r="Y9299" t="str">
            <v xml:space="preserve"> </v>
          </cell>
        </row>
        <row r="9300">
          <cell r="C9300"/>
          <cell r="D9300"/>
          <cell r="E9300"/>
          <cell r="F9300"/>
          <cell r="G9300"/>
          <cell r="H9300"/>
          <cell r="I9300"/>
          <cell r="J9300"/>
          <cell r="K9300"/>
          <cell r="L9300"/>
          <cell r="M9300"/>
          <cell r="N9300"/>
          <cell r="O9300"/>
          <cell r="P9300"/>
          <cell r="Q9300"/>
          <cell r="R9300"/>
          <cell r="S9300"/>
          <cell r="T9300"/>
          <cell r="U9300"/>
          <cell r="V9300"/>
          <cell r="W9300"/>
          <cell r="X9300"/>
          <cell r="Y9300" t="str">
            <v xml:space="preserve"> </v>
          </cell>
        </row>
        <row r="9301">
          <cell r="C9301"/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O9301"/>
          <cell r="P9301"/>
          <cell r="Q9301"/>
          <cell r="R9301"/>
          <cell r="S9301"/>
          <cell r="T9301"/>
          <cell r="U9301"/>
          <cell r="V9301"/>
          <cell r="W9301"/>
          <cell r="X9301"/>
          <cell r="Y9301" t="str">
            <v xml:space="preserve"> </v>
          </cell>
        </row>
        <row r="9302">
          <cell r="C9302"/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O9302"/>
          <cell r="P9302"/>
          <cell r="Q9302"/>
          <cell r="R9302"/>
          <cell r="S9302"/>
          <cell r="T9302"/>
          <cell r="U9302"/>
          <cell r="V9302"/>
          <cell r="W9302"/>
          <cell r="X9302"/>
          <cell r="Y9302" t="str">
            <v xml:space="preserve"> </v>
          </cell>
        </row>
        <row r="9303">
          <cell r="C9303"/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O9303"/>
          <cell r="P9303"/>
          <cell r="Q9303"/>
          <cell r="R9303"/>
          <cell r="S9303"/>
          <cell r="T9303"/>
          <cell r="U9303"/>
          <cell r="V9303"/>
          <cell r="W9303"/>
          <cell r="X9303"/>
          <cell r="Y9303" t="str">
            <v xml:space="preserve"> </v>
          </cell>
        </row>
        <row r="9304">
          <cell r="C9304"/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O9304"/>
          <cell r="P9304"/>
          <cell r="Q9304"/>
          <cell r="R9304"/>
          <cell r="S9304"/>
          <cell r="T9304"/>
          <cell r="U9304"/>
          <cell r="V9304"/>
          <cell r="W9304"/>
          <cell r="X9304"/>
          <cell r="Y9304" t="str">
            <v xml:space="preserve"> </v>
          </cell>
        </row>
        <row r="9305">
          <cell r="C9305"/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O9305"/>
          <cell r="P9305"/>
          <cell r="Q9305"/>
          <cell r="R9305"/>
          <cell r="S9305"/>
          <cell r="T9305"/>
          <cell r="U9305"/>
          <cell r="V9305"/>
          <cell r="W9305"/>
          <cell r="X9305"/>
          <cell r="Y9305" t="str">
            <v xml:space="preserve"> </v>
          </cell>
        </row>
        <row r="9306">
          <cell r="C9306"/>
          <cell r="D9306"/>
          <cell r="E9306"/>
          <cell r="F9306"/>
          <cell r="G9306"/>
          <cell r="H9306"/>
          <cell r="I9306"/>
          <cell r="J9306"/>
          <cell r="K9306"/>
          <cell r="L9306"/>
          <cell r="M9306"/>
          <cell r="N9306"/>
          <cell r="O9306"/>
          <cell r="P9306"/>
          <cell r="Q9306"/>
          <cell r="R9306"/>
          <cell r="S9306"/>
          <cell r="T9306"/>
          <cell r="U9306"/>
          <cell r="V9306"/>
          <cell r="W9306"/>
          <cell r="X9306"/>
          <cell r="Y9306" t="str">
            <v xml:space="preserve"> </v>
          </cell>
        </row>
        <row r="9307">
          <cell r="C9307"/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O9307"/>
          <cell r="P9307"/>
          <cell r="Q9307"/>
          <cell r="R9307"/>
          <cell r="S9307"/>
          <cell r="T9307"/>
          <cell r="U9307"/>
          <cell r="V9307"/>
          <cell r="W9307"/>
          <cell r="X9307"/>
          <cell r="Y9307" t="str">
            <v xml:space="preserve"> </v>
          </cell>
        </row>
        <row r="9308">
          <cell r="C9308"/>
          <cell r="D9308"/>
          <cell r="E9308"/>
          <cell r="F9308"/>
          <cell r="G9308"/>
          <cell r="H9308"/>
          <cell r="I9308"/>
          <cell r="J9308"/>
          <cell r="K9308"/>
          <cell r="L9308"/>
          <cell r="M9308"/>
          <cell r="N9308"/>
          <cell r="O9308"/>
          <cell r="P9308"/>
          <cell r="Q9308"/>
          <cell r="R9308"/>
          <cell r="S9308"/>
          <cell r="T9308"/>
          <cell r="U9308"/>
          <cell r="V9308"/>
          <cell r="W9308"/>
          <cell r="X9308"/>
          <cell r="Y9308" t="str">
            <v xml:space="preserve"> </v>
          </cell>
        </row>
        <row r="9309">
          <cell r="C9309"/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O9309"/>
          <cell r="P9309"/>
          <cell r="Q9309"/>
          <cell r="R9309"/>
          <cell r="S9309"/>
          <cell r="T9309"/>
          <cell r="U9309"/>
          <cell r="V9309"/>
          <cell r="W9309"/>
          <cell r="X9309"/>
          <cell r="Y9309" t="str">
            <v xml:space="preserve"> </v>
          </cell>
        </row>
        <row r="9310">
          <cell r="C9310"/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O9310"/>
          <cell r="P9310"/>
          <cell r="Q9310"/>
          <cell r="R9310"/>
          <cell r="S9310"/>
          <cell r="T9310"/>
          <cell r="U9310"/>
          <cell r="V9310"/>
          <cell r="W9310"/>
          <cell r="X9310"/>
          <cell r="Y9310" t="str">
            <v xml:space="preserve"> </v>
          </cell>
        </row>
        <row r="9311">
          <cell r="C9311"/>
          <cell r="D9311"/>
          <cell r="E9311"/>
          <cell r="F9311"/>
          <cell r="G9311"/>
          <cell r="H9311"/>
          <cell r="I9311"/>
          <cell r="J9311"/>
          <cell r="K9311"/>
          <cell r="L9311"/>
          <cell r="M9311"/>
          <cell r="N9311"/>
          <cell r="O9311"/>
          <cell r="P9311"/>
          <cell r="Q9311"/>
          <cell r="R9311"/>
          <cell r="S9311"/>
          <cell r="T9311"/>
          <cell r="U9311"/>
          <cell r="V9311"/>
          <cell r="W9311"/>
          <cell r="X9311"/>
          <cell r="Y9311" t="str">
            <v xml:space="preserve"> </v>
          </cell>
        </row>
        <row r="9312">
          <cell r="C9312"/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O9312"/>
          <cell r="P9312"/>
          <cell r="Q9312"/>
          <cell r="R9312"/>
          <cell r="S9312"/>
          <cell r="T9312"/>
          <cell r="U9312"/>
          <cell r="V9312"/>
          <cell r="W9312"/>
          <cell r="X9312"/>
          <cell r="Y9312" t="str">
            <v xml:space="preserve"> </v>
          </cell>
        </row>
        <row r="9313">
          <cell r="C9313"/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O9313"/>
          <cell r="P9313"/>
          <cell r="Q9313"/>
          <cell r="R9313"/>
          <cell r="S9313"/>
          <cell r="T9313"/>
          <cell r="U9313"/>
          <cell r="V9313"/>
          <cell r="W9313"/>
          <cell r="X9313"/>
          <cell r="Y9313" t="str">
            <v xml:space="preserve"> </v>
          </cell>
        </row>
        <row r="9314">
          <cell r="C9314"/>
          <cell r="D9314"/>
          <cell r="E9314"/>
          <cell r="F9314"/>
          <cell r="G9314"/>
          <cell r="H9314"/>
          <cell r="I9314"/>
          <cell r="J9314"/>
          <cell r="K9314"/>
          <cell r="L9314"/>
          <cell r="M9314"/>
          <cell r="N9314"/>
          <cell r="O9314"/>
          <cell r="P9314"/>
          <cell r="Q9314"/>
          <cell r="R9314"/>
          <cell r="S9314"/>
          <cell r="T9314"/>
          <cell r="U9314"/>
          <cell r="V9314"/>
          <cell r="W9314"/>
          <cell r="X9314"/>
          <cell r="Y9314" t="str">
            <v xml:space="preserve"> </v>
          </cell>
        </row>
        <row r="9315"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/>
          <cell r="Q9315"/>
          <cell r="R9315"/>
          <cell r="S9315"/>
          <cell r="T9315"/>
          <cell r="U9315"/>
          <cell r="V9315"/>
          <cell r="W9315"/>
          <cell r="X9315"/>
          <cell r="Y9315" t="str">
            <v xml:space="preserve"> </v>
          </cell>
        </row>
        <row r="9316"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/>
          <cell r="Q9316"/>
          <cell r="R9316"/>
          <cell r="S9316"/>
          <cell r="T9316"/>
          <cell r="U9316"/>
          <cell r="V9316"/>
          <cell r="W9316"/>
          <cell r="X9316"/>
          <cell r="Y9316" t="str">
            <v xml:space="preserve"> </v>
          </cell>
        </row>
        <row r="9317">
          <cell r="C9317"/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O9317"/>
          <cell r="P9317"/>
          <cell r="Q9317"/>
          <cell r="R9317"/>
          <cell r="S9317"/>
          <cell r="T9317"/>
          <cell r="U9317"/>
          <cell r="V9317"/>
          <cell r="W9317"/>
          <cell r="X9317"/>
          <cell r="Y9317" t="str">
            <v xml:space="preserve"> </v>
          </cell>
        </row>
        <row r="9318">
          <cell r="C9318"/>
          <cell r="D9318"/>
          <cell r="E9318"/>
          <cell r="F9318"/>
          <cell r="G9318"/>
          <cell r="H9318"/>
          <cell r="I9318"/>
          <cell r="J9318"/>
          <cell r="K9318"/>
          <cell r="L9318"/>
          <cell r="M9318"/>
          <cell r="N9318"/>
          <cell r="O9318"/>
          <cell r="P9318"/>
          <cell r="Q9318"/>
          <cell r="R9318"/>
          <cell r="S9318"/>
          <cell r="T9318"/>
          <cell r="U9318"/>
          <cell r="V9318"/>
          <cell r="W9318"/>
          <cell r="X9318"/>
          <cell r="Y9318" t="str">
            <v xml:space="preserve"> </v>
          </cell>
        </row>
        <row r="9319"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/>
          <cell r="Q9319"/>
          <cell r="R9319"/>
          <cell r="S9319"/>
          <cell r="T9319"/>
          <cell r="U9319"/>
          <cell r="V9319"/>
          <cell r="W9319"/>
          <cell r="X9319"/>
          <cell r="Y9319" t="str">
            <v xml:space="preserve"> </v>
          </cell>
        </row>
        <row r="9320">
          <cell r="C9320"/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O9320"/>
          <cell r="P9320"/>
          <cell r="Q9320"/>
          <cell r="R9320"/>
          <cell r="S9320"/>
          <cell r="T9320"/>
          <cell r="U9320"/>
          <cell r="V9320"/>
          <cell r="W9320"/>
          <cell r="X9320"/>
          <cell r="Y9320" t="str">
            <v xml:space="preserve"> </v>
          </cell>
        </row>
        <row r="9321">
          <cell r="C9321"/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O9321"/>
          <cell r="P9321"/>
          <cell r="Q9321"/>
          <cell r="R9321"/>
          <cell r="S9321"/>
          <cell r="T9321"/>
          <cell r="U9321"/>
          <cell r="V9321"/>
          <cell r="W9321"/>
          <cell r="X9321"/>
          <cell r="Y9321" t="str">
            <v xml:space="preserve"> </v>
          </cell>
        </row>
        <row r="9322"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/>
          <cell r="Q9322"/>
          <cell r="R9322"/>
          <cell r="S9322"/>
          <cell r="T9322"/>
          <cell r="U9322"/>
          <cell r="V9322"/>
          <cell r="W9322"/>
          <cell r="X9322"/>
          <cell r="Y9322" t="str">
            <v xml:space="preserve"> </v>
          </cell>
        </row>
        <row r="9323">
          <cell r="C9323"/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O9323"/>
          <cell r="P9323"/>
          <cell r="Q9323"/>
          <cell r="R9323"/>
          <cell r="S9323"/>
          <cell r="T9323"/>
          <cell r="U9323"/>
          <cell r="V9323"/>
          <cell r="W9323"/>
          <cell r="X9323"/>
          <cell r="Y9323" t="str">
            <v xml:space="preserve"> </v>
          </cell>
        </row>
        <row r="9324">
          <cell r="C9324"/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O9324"/>
          <cell r="P9324"/>
          <cell r="Q9324"/>
          <cell r="R9324"/>
          <cell r="S9324"/>
          <cell r="T9324"/>
          <cell r="U9324"/>
          <cell r="V9324"/>
          <cell r="W9324"/>
          <cell r="X9324"/>
          <cell r="Y9324" t="str">
            <v xml:space="preserve"> </v>
          </cell>
        </row>
        <row r="9325">
          <cell r="C9325"/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O9325"/>
          <cell r="P9325"/>
          <cell r="Q9325"/>
          <cell r="R9325"/>
          <cell r="S9325"/>
          <cell r="T9325"/>
          <cell r="U9325"/>
          <cell r="V9325"/>
          <cell r="W9325"/>
          <cell r="X9325"/>
          <cell r="Y9325" t="str">
            <v xml:space="preserve"> </v>
          </cell>
        </row>
        <row r="9326">
          <cell r="C9326"/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O9326"/>
          <cell r="P9326"/>
          <cell r="Q9326"/>
          <cell r="R9326"/>
          <cell r="S9326"/>
          <cell r="T9326"/>
          <cell r="U9326"/>
          <cell r="V9326"/>
          <cell r="W9326"/>
          <cell r="X9326"/>
          <cell r="Y9326" t="str">
            <v xml:space="preserve"> </v>
          </cell>
        </row>
        <row r="9327">
          <cell r="C9327"/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O9327"/>
          <cell r="P9327"/>
          <cell r="Q9327"/>
          <cell r="R9327"/>
          <cell r="S9327"/>
          <cell r="T9327"/>
          <cell r="U9327"/>
          <cell r="V9327"/>
          <cell r="W9327"/>
          <cell r="X9327"/>
          <cell r="Y9327" t="str">
            <v xml:space="preserve"> </v>
          </cell>
        </row>
        <row r="9328">
          <cell r="C9328"/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O9328"/>
          <cell r="P9328"/>
          <cell r="Q9328"/>
          <cell r="R9328"/>
          <cell r="S9328"/>
          <cell r="T9328"/>
          <cell r="U9328"/>
          <cell r="V9328"/>
          <cell r="W9328"/>
          <cell r="X9328"/>
          <cell r="Y9328" t="str">
            <v xml:space="preserve"> </v>
          </cell>
        </row>
        <row r="9329">
          <cell r="C9329"/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O9329"/>
          <cell r="P9329"/>
          <cell r="Q9329"/>
          <cell r="R9329"/>
          <cell r="S9329"/>
          <cell r="T9329"/>
          <cell r="U9329"/>
          <cell r="V9329"/>
          <cell r="W9329"/>
          <cell r="X9329"/>
          <cell r="Y9329" t="str">
            <v xml:space="preserve"> </v>
          </cell>
        </row>
        <row r="9330">
          <cell r="C9330"/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O9330"/>
          <cell r="P9330"/>
          <cell r="Q9330"/>
          <cell r="R9330"/>
          <cell r="S9330"/>
          <cell r="T9330"/>
          <cell r="U9330"/>
          <cell r="V9330"/>
          <cell r="W9330"/>
          <cell r="X9330"/>
          <cell r="Y9330" t="str">
            <v xml:space="preserve"> </v>
          </cell>
        </row>
        <row r="9331">
          <cell r="C9331"/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O9331"/>
          <cell r="P9331"/>
          <cell r="Q9331"/>
          <cell r="R9331"/>
          <cell r="S9331"/>
          <cell r="T9331"/>
          <cell r="U9331"/>
          <cell r="V9331"/>
          <cell r="W9331"/>
          <cell r="X9331"/>
          <cell r="Y9331" t="str">
            <v xml:space="preserve"> </v>
          </cell>
        </row>
        <row r="9332">
          <cell r="C9332"/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O9332"/>
          <cell r="P9332"/>
          <cell r="Q9332"/>
          <cell r="R9332"/>
          <cell r="S9332"/>
          <cell r="T9332"/>
          <cell r="U9332"/>
          <cell r="V9332"/>
          <cell r="W9332"/>
          <cell r="X9332"/>
          <cell r="Y9332" t="str">
            <v xml:space="preserve"> </v>
          </cell>
        </row>
        <row r="9333">
          <cell r="C9333"/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O9333"/>
          <cell r="P9333"/>
          <cell r="Q9333"/>
          <cell r="R9333"/>
          <cell r="S9333"/>
          <cell r="T9333"/>
          <cell r="U9333"/>
          <cell r="V9333"/>
          <cell r="W9333"/>
          <cell r="X9333"/>
          <cell r="Y9333" t="str">
            <v xml:space="preserve"> </v>
          </cell>
        </row>
        <row r="9334">
          <cell r="C9334"/>
          <cell r="D9334"/>
          <cell r="E9334"/>
          <cell r="F9334"/>
          <cell r="G9334"/>
          <cell r="H9334"/>
          <cell r="I9334"/>
          <cell r="J9334"/>
          <cell r="K9334"/>
          <cell r="L9334"/>
          <cell r="M9334"/>
          <cell r="N9334"/>
          <cell r="O9334"/>
          <cell r="P9334"/>
          <cell r="Q9334"/>
          <cell r="R9334"/>
          <cell r="S9334"/>
          <cell r="T9334"/>
          <cell r="U9334"/>
          <cell r="V9334"/>
          <cell r="W9334"/>
          <cell r="X9334"/>
          <cell r="Y9334" t="str">
            <v xml:space="preserve"> </v>
          </cell>
        </row>
        <row r="9335">
          <cell r="C9335"/>
          <cell r="D9335"/>
          <cell r="E9335"/>
          <cell r="F9335"/>
          <cell r="G9335"/>
          <cell r="H9335"/>
          <cell r="I9335"/>
          <cell r="J9335"/>
          <cell r="K9335"/>
          <cell r="L9335"/>
          <cell r="M9335"/>
          <cell r="N9335"/>
          <cell r="O9335"/>
          <cell r="P9335"/>
          <cell r="Q9335"/>
          <cell r="R9335"/>
          <cell r="S9335"/>
          <cell r="T9335"/>
          <cell r="U9335"/>
          <cell r="V9335"/>
          <cell r="W9335"/>
          <cell r="X9335"/>
          <cell r="Y9335" t="str">
            <v xml:space="preserve"> </v>
          </cell>
        </row>
        <row r="9336">
          <cell r="C9336"/>
          <cell r="D9336"/>
          <cell r="E9336"/>
          <cell r="F9336"/>
          <cell r="G9336"/>
          <cell r="H9336"/>
          <cell r="I9336"/>
          <cell r="J9336"/>
          <cell r="K9336"/>
          <cell r="L9336"/>
          <cell r="M9336"/>
          <cell r="N9336"/>
          <cell r="O9336"/>
          <cell r="P9336"/>
          <cell r="Q9336"/>
          <cell r="R9336"/>
          <cell r="S9336"/>
          <cell r="T9336"/>
          <cell r="U9336"/>
          <cell r="V9336"/>
          <cell r="W9336"/>
          <cell r="X9336"/>
          <cell r="Y9336" t="str">
            <v xml:space="preserve"> </v>
          </cell>
        </row>
        <row r="9337">
          <cell r="C9337"/>
          <cell r="D9337"/>
          <cell r="E9337"/>
          <cell r="F9337"/>
          <cell r="G9337"/>
          <cell r="H9337"/>
          <cell r="I9337"/>
          <cell r="J9337"/>
          <cell r="K9337"/>
          <cell r="L9337"/>
          <cell r="M9337"/>
          <cell r="N9337"/>
          <cell r="O9337"/>
          <cell r="P9337"/>
          <cell r="Q9337"/>
          <cell r="R9337"/>
          <cell r="S9337"/>
          <cell r="T9337"/>
          <cell r="U9337"/>
          <cell r="V9337"/>
          <cell r="W9337"/>
          <cell r="X9337"/>
          <cell r="Y9337" t="str">
            <v xml:space="preserve"> </v>
          </cell>
        </row>
        <row r="9338">
          <cell r="C9338"/>
          <cell r="D9338"/>
          <cell r="E9338"/>
          <cell r="F9338"/>
          <cell r="G9338"/>
          <cell r="H9338"/>
          <cell r="I9338"/>
          <cell r="J9338"/>
          <cell r="K9338"/>
          <cell r="L9338"/>
          <cell r="M9338"/>
          <cell r="N9338"/>
          <cell r="O9338"/>
          <cell r="P9338"/>
          <cell r="Q9338"/>
          <cell r="R9338"/>
          <cell r="S9338"/>
          <cell r="T9338"/>
          <cell r="U9338"/>
          <cell r="V9338"/>
          <cell r="W9338"/>
          <cell r="X9338"/>
          <cell r="Y9338" t="str">
            <v xml:space="preserve"> </v>
          </cell>
        </row>
        <row r="9339">
          <cell r="C9339"/>
          <cell r="D9339"/>
          <cell r="E9339"/>
          <cell r="F9339"/>
          <cell r="G9339"/>
          <cell r="H9339"/>
          <cell r="I9339"/>
          <cell r="J9339"/>
          <cell r="K9339"/>
          <cell r="L9339"/>
          <cell r="M9339"/>
          <cell r="N9339"/>
          <cell r="O9339"/>
          <cell r="P9339"/>
          <cell r="Q9339"/>
          <cell r="R9339"/>
          <cell r="S9339"/>
          <cell r="T9339"/>
          <cell r="U9339"/>
          <cell r="V9339"/>
          <cell r="W9339"/>
          <cell r="X9339"/>
          <cell r="Y9339" t="str">
            <v xml:space="preserve"> </v>
          </cell>
        </row>
        <row r="9340">
          <cell r="C9340"/>
          <cell r="D9340"/>
          <cell r="E9340"/>
          <cell r="F9340"/>
          <cell r="G9340"/>
          <cell r="H9340"/>
          <cell r="I9340"/>
          <cell r="J9340"/>
          <cell r="K9340"/>
          <cell r="L9340"/>
          <cell r="M9340"/>
          <cell r="N9340"/>
          <cell r="O9340"/>
          <cell r="P9340"/>
          <cell r="Q9340"/>
          <cell r="R9340"/>
          <cell r="S9340"/>
          <cell r="T9340"/>
          <cell r="U9340"/>
          <cell r="V9340"/>
          <cell r="W9340"/>
          <cell r="X9340"/>
          <cell r="Y9340" t="str">
            <v xml:space="preserve"> </v>
          </cell>
        </row>
        <row r="9341">
          <cell r="C9341"/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O9341"/>
          <cell r="P9341"/>
          <cell r="Q9341"/>
          <cell r="R9341"/>
          <cell r="S9341"/>
          <cell r="T9341"/>
          <cell r="U9341"/>
          <cell r="V9341"/>
          <cell r="W9341"/>
          <cell r="X9341"/>
          <cell r="Y9341" t="str">
            <v xml:space="preserve"> </v>
          </cell>
        </row>
        <row r="9342">
          <cell r="C9342"/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O9342"/>
          <cell r="P9342"/>
          <cell r="Q9342"/>
          <cell r="R9342"/>
          <cell r="S9342"/>
          <cell r="T9342"/>
          <cell r="U9342"/>
          <cell r="V9342"/>
          <cell r="W9342"/>
          <cell r="X9342"/>
          <cell r="Y9342" t="str">
            <v xml:space="preserve"> </v>
          </cell>
        </row>
        <row r="9343">
          <cell r="C9343"/>
          <cell r="D9343"/>
          <cell r="E9343"/>
          <cell r="F9343"/>
          <cell r="G9343"/>
          <cell r="H9343"/>
          <cell r="I9343"/>
          <cell r="J9343"/>
          <cell r="K9343"/>
          <cell r="L9343"/>
          <cell r="M9343"/>
          <cell r="N9343"/>
          <cell r="O9343"/>
          <cell r="P9343"/>
          <cell r="Q9343"/>
          <cell r="R9343"/>
          <cell r="S9343"/>
          <cell r="T9343"/>
          <cell r="U9343"/>
          <cell r="V9343"/>
          <cell r="W9343"/>
          <cell r="X9343"/>
          <cell r="Y9343" t="str">
            <v xml:space="preserve"> </v>
          </cell>
        </row>
        <row r="9344">
          <cell r="C9344"/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O9344"/>
          <cell r="P9344"/>
          <cell r="Q9344"/>
          <cell r="R9344"/>
          <cell r="S9344"/>
          <cell r="T9344"/>
          <cell r="U9344"/>
          <cell r="V9344"/>
          <cell r="W9344"/>
          <cell r="X9344"/>
          <cell r="Y9344" t="str">
            <v xml:space="preserve"> </v>
          </cell>
        </row>
        <row r="9345">
          <cell r="C9345"/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O9345"/>
          <cell r="P9345"/>
          <cell r="Q9345"/>
          <cell r="R9345"/>
          <cell r="S9345"/>
          <cell r="T9345"/>
          <cell r="U9345"/>
          <cell r="V9345"/>
          <cell r="W9345"/>
          <cell r="X9345"/>
          <cell r="Y9345" t="str">
            <v xml:space="preserve"> </v>
          </cell>
        </row>
        <row r="9346">
          <cell r="C9346"/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O9346"/>
          <cell r="P9346"/>
          <cell r="Q9346"/>
          <cell r="R9346"/>
          <cell r="S9346"/>
          <cell r="T9346"/>
          <cell r="U9346"/>
          <cell r="V9346"/>
          <cell r="W9346"/>
          <cell r="X9346"/>
          <cell r="Y9346" t="str">
            <v xml:space="preserve"> </v>
          </cell>
        </row>
        <row r="9347">
          <cell r="C9347"/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O9347"/>
          <cell r="P9347"/>
          <cell r="Q9347"/>
          <cell r="R9347"/>
          <cell r="S9347"/>
          <cell r="T9347"/>
          <cell r="U9347"/>
          <cell r="V9347"/>
          <cell r="W9347"/>
          <cell r="X9347"/>
          <cell r="Y9347" t="str">
            <v xml:space="preserve"> </v>
          </cell>
        </row>
        <row r="9348">
          <cell r="C9348"/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O9348"/>
          <cell r="P9348"/>
          <cell r="Q9348"/>
          <cell r="R9348"/>
          <cell r="S9348"/>
          <cell r="T9348"/>
          <cell r="U9348"/>
          <cell r="V9348"/>
          <cell r="W9348"/>
          <cell r="X9348"/>
          <cell r="Y9348" t="str">
            <v xml:space="preserve"> </v>
          </cell>
        </row>
        <row r="9349">
          <cell r="C9349"/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O9349"/>
          <cell r="P9349"/>
          <cell r="Q9349"/>
          <cell r="R9349"/>
          <cell r="S9349"/>
          <cell r="T9349"/>
          <cell r="U9349"/>
          <cell r="V9349"/>
          <cell r="W9349"/>
          <cell r="X9349"/>
          <cell r="Y9349" t="str">
            <v xml:space="preserve"> </v>
          </cell>
        </row>
        <row r="9350">
          <cell r="C9350"/>
          <cell r="D9350"/>
          <cell r="E9350"/>
          <cell r="F9350"/>
          <cell r="G9350"/>
          <cell r="H9350"/>
          <cell r="I9350"/>
          <cell r="J9350"/>
          <cell r="K9350"/>
          <cell r="L9350"/>
          <cell r="M9350"/>
          <cell r="N9350"/>
          <cell r="O9350"/>
          <cell r="P9350"/>
          <cell r="Q9350"/>
          <cell r="R9350"/>
          <cell r="S9350"/>
          <cell r="T9350"/>
          <cell r="U9350"/>
          <cell r="V9350"/>
          <cell r="W9350"/>
          <cell r="X9350"/>
          <cell r="Y9350" t="str">
            <v xml:space="preserve"> </v>
          </cell>
        </row>
        <row r="9351">
          <cell r="C9351"/>
          <cell r="D9351"/>
          <cell r="E9351"/>
          <cell r="F9351"/>
          <cell r="G9351"/>
          <cell r="H9351"/>
          <cell r="I9351"/>
          <cell r="J9351"/>
          <cell r="K9351"/>
          <cell r="L9351"/>
          <cell r="M9351"/>
          <cell r="N9351"/>
          <cell r="O9351"/>
          <cell r="P9351"/>
          <cell r="Q9351"/>
          <cell r="R9351"/>
          <cell r="S9351"/>
          <cell r="T9351"/>
          <cell r="U9351"/>
          <cell r="V9351"/>
          <cell r="W9351"/>
          <cell r="X9351"/>
          <cell r="Y9351" t="str">
            <v xml:space="preserve"> </v>
          </cell>
        </row>
        <row r="9352">
          <cell r="C9352"/>
          <cell r="D9352"/>
          <cell r="E9352"/>
          <cell r="F9352"/>
          <cell r="G9352"/>
          <cell r="H9352"/>
          <cell r="I9352"/>
          <cell r="J9352"/>
          <cell r="K9352"/>
          <cell r="L9352"/>
          <cell r="M9352"/>
          <cell r="N9352"/>
          <cell r="O9352"/>
          <cell r="P9352"/>
          <cell r="Q9352"/>
          <cell r="R9352"/>
          <cell r="S9352"/>
          <cell r="T9352"/>
          <cell r="U9352"/>
          <cell r="V9352"/>
          <cell r="W9352"/>
          <cell r="X9352"/>
          <cell r="Y9352" t="str">
            <v xml:space="preserve"> </v>
          </cell>
        </row>
        <row r="9353">
          <cell r="C9353"/>
          <cell r="D9353"/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/>
          <cell r="Q9353"/>
          <cell r="R9353"/>
          <cell r="S9353"/>
          <cell r="T9353"/>
          <cell r="U9353"/>
          <cell r="V9353"/>
          <cell r="W9353"/>
          <cell r="X9353"/>
          <cell r="Y9353" t="str">
            <v xml:space="preserve"> </v>
          </cell>
        </row>
        <row r="9354">
          <cell r="C9354"/>
          <cell r="D9354"/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/>
          <cell r="Q9354"/>
          <cell r="R9354"/>
          <cell r="S9354"/>
          <cell r="T9354"/>
          <cell r="U9354"/>
          <cell r="V9354"/>
          <cell r="W9354"/>
          <cell r="X9354"/>
          <cell r="Y9354" t="str">
            <v xml:space="preserve"> </v>
          </cell>
        </row>
        <row r="9355">
          <cell r="C9355"/>
          <cell r="D9355"/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/>
          <cell r="Q9355"/>
          <cell r="R9355"/>
          <cell r="S9355"/>
          <cell r="T9355"/>
          <cell r="U9355"/>
          <cell r="V9355"/>
          <cell r="W9355"/>
          <cell r="X9355"/>
          <cell r="Y9355" t="str">
            <v xml:space="preserve"> </v>
          </cell>
        </row>
        <row r="9356"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/>
          <cell r="Q9356"/>
          <cell r="R9356"/>
          <cell r="S9356"/>
          <cell r="T9356"/>
          <cell r="U9356"/>
          <cell r="V9356"/>
          <cell r="W9356"/>
          <cell r="X9356"/>
          <cell r="Y9356" t="str">
            <v xml:space="preserve"> </v>
          </cell>
        </row>
        <row r="9357"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/>
          <cell r="Q9357"/>
          <cell r="R9357"/>
          <cell r="S9357"/>
          <cell r="T9357"/>
          <cell r="U9357"/>
          <cell r="V9357"/>
          <cell r="W9357"/>
          <cell r="X9357"/>
          <cell r="Y9357" t="str">
            <v xml:space="preserve"> </v>
          </cell>
        </row>
        <row r="9358"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/>
          <cell r="Q9358"/>
          <cell r="R9358"/>
          <cell r="S9358"/>
          <cell r="T9358"/>
          <cell r="U9358"/>
          <cell r="V9358"/>
          <cell r="W9358"/>
          <cell r="X9358"/>
          <cell r="Y9358" t="str">
            <v xml:space="preserve"> </v>
          </cell>
        </row>
        <row r="9359"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/>
          <cell r="Q9359"/>
          <cell r="R9359"/>
          <cell r="S9359"/>
          <cell r="T9359"/>
          <cell r="U9359"/>
          <cell r="V9359"/>
          <cell r="W9359"/>
          <cell r="X9359"/>
          <cell r="Y9359" t="str">
            <v xml:space="preserve"> </v>
          </cell>
        </row>
        <row r="9360"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/>
          <cell r="Q9360"/>
          <cell r="R9360"/>
          <cell r="S9360"/>
          <cell r="T9360"/>
          <cell r="U9360"/>
          <cell r="V9360"/>
          <cell r="W9360"/>
          <cell r="X9360"/>
          <cell r="Y9360" t="str">
            <v xml:space="preserve"> </v>
          </cell>
        </row>
        <row r="9361">
          <cell r="C9361"/>
          <cell r="D9361"/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/>
          <cell r="Q9361"/>
          <cell r="R9361"/>
          <cell r="S9361"/>
          <cell r="T9361"/>
          <cell r="U9361"/>
          <cell r="V9361"/>
          <cell r="W9361"/>
          <cell r="X9361"/>
          <cell r="Y9361" t="str">
            <v xml:space="preserve"> </v>
          </cell>
        </row>
        <row r="9362"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/>
          <cell r="Q9362"/>
          <cell r="R9362"/>
          <cell r="S9362"/>
          <cell r="T9362"/>
          <cell r="U9362"/>
          <cell r="V9362"/>
          <cell r="W9362"/>
          <cell r="X9362"/>
          <cell r="Y9362" t="str">
            <v xml:space="preserve"> </v>
          </cell>
        </row>
        <row r="9363">
          <cell r="C9363"/>
          <cell r="D9363"/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/>
          <cell r="Q9363"/>
          <cell r="R9363"/>
          <cell r="S9363"/>
          <cell r="T9363"/>
          <cell r="U9363"/>
          <cell r="V9363"/>
          <cell r="W9363"/>
          <cell r="X9363"/>
          <cell r="Y9363" t="str">
            <v xml:space="preserve"> </v>
          </cell>
        </row>
        <row r="9364">
          <cell r="C9364"/>
          <cell r="D9364"/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/>
          <cell r="Q9364"/>
          <cell r="R9364"/>
          <cell r="S9364"/>
          <cell r="T9364"/>
          <cell r="U9364"/>
          <cell r="V9364"/>
          <cell r="W9364"/>
          <cell r="X9364"/>
          <cell r="Y9364" t="str">
            <v xml:space="preserve"> </v>
          </cell>
        </row>
        <row r="9365">
          <cell r="C9365"/>
          <cell r="D9365"/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/>
          <cell r="Q9365"/>
          <cell r="R9365"/>
          <cell r="S9365"/>
          <cell r="T9365"/>
          <cell r="U9365"/>
          <cell r="V9365"/>
          <cell r="W9365"/>
          <cell r="X9365"/>
          <cell r="Y9365" t="str">
            <v xml:space="preserve"> </v>
          </cell>
        </row>
        <row r="9366">
          <cell r="C9366"/>
          <cell r="D9366"/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/>
          <cell r="Q9366"/>
          <cell r="R9366"/>
          <cell r="S9366"/>
          <cell r="T9366"/>
          <cell r="U9366"/>
          <cell r="V9366"/>
          <cell r="W9366"/>
          <cell r="X9366"/>
          <cell r="Y9366" t="str">
            <v xml:space="preserve"> </v>
          </cell>
        </row>
        <row r="9367">
          <cell r="C9367"/>
          <cell r="D9367"/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/>
          <cell r="Q9367"/>
          <cell r="R9367"/>
          <cell r="S9367"/>
          <cell r="T9367"/>
          <cell r="U9367"/>
          <cell r="V9367"/>
          <cell r="W9367"/>
          <cell r="X9367"/>
          <cell r="Y9367" t="str">
            <v xml:space="preserve"> </v>
          </cell>
        </row>
        <row r="9368">
          <cell r="C9368"/>
          <cell r="D9368"/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/>
          <cell r="Q9368"/>
          <cell r="R9368"/>
          <cell r="S9368"/>
          <cell r="T9368"/>
          <cell r="U9368"/>
          <cell r="V9368"/>
          <cell r="W9368"/>
          <cell r="X9368"/>
          <cell r="Y9368" t="str">
            <v xml:space="preserve"> </v>
          </cell>
        </row>
        <row r="9369">
          <cell r="C9369"/>
          <cell r="D9369"/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/>
          <cell r="Q9369"/>
          <cell r="R9369"/>
          <cell r="S9369"/>
          <cell r="T9369"/>
          <cell r="U9369"/>
          <cell r="V9369"/>
          <cell r="W9369"/>
          <cell r="X9369"/>
          <cell r="Y9369" t="str">
            <v xml:space="preserve"> </v>
          </cell>
        </row>
        <row r="9370">
          <cell r="C9370"/>
          <cell r="D9370"/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/>
          <cell r="Q9370"/>
          <cell r="R9370"/>
          <cell r="S9370"/>
          <cell r="T9370"/>
          <cell r="U9370"/>
          <cell r="V9370"/>
          <cell r="W9370"/>
          <cell r="X9370"/>
          <cell r="Y9370" t="str">
            <v xml:space="preserve"> </v>
          </cell>
        </row>
        <row r="9371">
          <cell r="C9371"/>
          <cell r="D9371"/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/>
          <cell r="Q9371"/>
          <cell r="R9371"/>
          <cell r="S9371"/>
          <cell r="T9371"/>
          <cell r="U9371"/>
          <cell r="V9371"/>
          <cell r="W9371"/>
          <cell r="X9371"/>
          <cell r="Y9371" t="str">
            <v xml:space="preserve"> </v>
          </cell>
        </row>
        <row r="9372">
          <cell r="C9372"/>
          <cell r="D9372"/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/>
          <cell r="Q9372"/>
          <cell r="R9372"/>
          <cell r="S9372"/>
          <cell r="T9372"/>
          <cell r="U9372"/>
          <cell r="V9372"/>
          <cell r="W9372"/>
          <cell r="X9372"/>
          <cell r="Y9372" t="str">
            <v xml:space="preserve"> </v>
          </cell>
        </row>
        <row r="9373">
          <cell r="C9373"/>
          <cell r="D9373"/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/>
          <cell r="Q9373"/>
          <cell r="R9373"/>
          <cell r="S9373"/>
          <cell r="T9373"/>
          <cell r="U9373"/>
          <cell r="V9373"/>
          <cell r="W9373"/>
          <cell r="X9373"/>
          <cell r="Y9373" t="str">
            <v xml:space="preserve"> </v>
          </cell>
        </row>
        <row r="9374">
          <cell r="C9374"/>
          <cell r="D9374"/>
          <cell r="E9374"/>
          <cell r="F9374"/>
          <cell r="G9374"/>
          <cell r="H9374"/>
          <cell r="I9374"/>
          <cell r="J9374"/>
          <cell r="K9374"/>
          <cell r="L9374"/>
          <cell r="M9374"/>
          <cell r="N9374"/>
          <cell r="O9374"/>
          <cell r="P9374"/>
          <cell r="Q9374"/>
          <cell r="R9374"/>
          <cell r="S9374"/>
          <cell r="T9374"/>
          <cell r="U9374"/>
          <cell r="V9374"/>
          <cell r="W9374"/>
          <cell r="X9374"/>
          <cell r="Y9374" t="str">
            <v xml:space="preserve"> </v>
          </cell>
        </row>
        <row r="9375">
          <cell r="C9375"/>
          <cell r="D9375"/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/>
          <cell r="Q9375"/>
          <cell r="R9375"/>
          <cell r="S9375"/>
          <cell r="T9375"/>
          <cell r="U9375"/>
          <cell r="V9375"/>
          <cell r="W9375"/>
          <cell r="X9375"/>
          <cell r="Y9375" t="str">
            <v xml:space="preserve"> </v>
          </cell>
        </row>
        <row r="9376">
          <cell r="C9376"/>
          <cell r="D9376"/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/>
          <cell r="Q9376"/>
          <cell r="R9376"/>
          <cell r="S9376"/>
          <cell r="T9376"/>
          <cell r="U9376"/>
          <cell r="V9376"/>
          <cell r="W9376"/>
          <cell r="X9376"/>
          <cell r="Y9376" t="str">
            <v xml:space="preserve"> </v>
          </cell>
        </row>
        <row r="9377">
          <cell r="C9377"/>
          <cell r="D9377"/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/>
          <cell r="Q9377"/>
          <cell r="R9377"/>
          <cell r="S9377"/>
          <cell r="T9377"/>
          <cell r="U9377"/>
          <cell r="V9377"/>
          <cell r="W9377"/>
          <cell r="X9377"/>
          <cell r="Y9377" t="str">
            <v xml:space="preserve"> </v>
          </cell>
        </row>
        <row r="9378">
          <cell r="C9378"/>
          <cell r="D9378"/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/>
          <cell r="Q9378"/>
          <cell r="R9378"/>
          <cell r="S9378"/>
          <cell r="T9378"/>
          <cell r="U9378"/>
          <cell r="V9378"/>
          <cell r="W9378"/>
          <cell r="X9378"/>
          <cell r="Y9378" t="str">
            <v xml:space="preserve"> </v>
          </cell>
        </row>
        <row r="9379">
          <cell r="C9379"/>
          <cell r="D9379"/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/>
          <cell r="Q9379"/>
          <cell r="R9379"/>
          <cell r="S9379"/>
          <cell r="T9379"/>
          <cell r="U9379"/>
          <cell r="V9379"/>
          <cell r="W9379"/>
          <cell r="X9379"/>
          <cell r="Y9379" t="str">
            <v xml:space="preserve"> </v>
          </cell>
        </row>
        <row r="9380">
          <cell r="C9380"/>
          <cell r="D9380"/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/>
          <cell r="Q9380"/>
          <cell r="R9380"/>
          <cell r="S9380"/>
          <cell r="T9380"/>
          <cell r="U9380"/>
          <cell r="V9380"/>
          <cell r="W9380"/>
          <cell r="X9380"/>
          <cell r="Y9380" t="str">
            <v xml:space="preserve"> </v>
          </cell>
        </row>
        <row r="9381">
          <cell r="C9381"/>
          <cell r="D9381"/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/>
          <cell r="Q9381"/>
          <cell r="R9381"/>
          <cell r="S9381"/>
          <cell r="T9381"/>
          <cell r="U9381"/>
          <cell r="V9381"/>
          <cell r="W9381"/>
          <cell r="X9381"/>
          <cell r="Y9381" t="str">
            <v xml:space="preserve"> </v>
          </cell>
        </row>
        <row r="9382">
          <cell r="C9382"/>
          <cell r="D9382"/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  <cell r="U9382"/>
          <cell r="V9382"/>
          <cell r="W9382"/>
          <cell r="X9382"/>
          <cell r="Y9382" t="str">
            <v xml:space="preserve"> </v>
          </cell>
        </row>
        <row r="9383">
          <cell r="C9383"/>
          <cell r="D9383"/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/>
          <cell r="Q9383"/>
          <cell r="R9383"/>
          <cell r="S9383"/>
          <cell r="T9383"/>
          <cell r="U9383"/>
          <cell r="V9383"/>
          <cell r="W9383"/>
          <cell r="X9383"/>
          <cell r="Y9383" t="str">
            <v xml:space="preserve"> </v>
          </cell>
        </row>
        <row r="9384">
          <cell r="C9384"/>
          <cell r="D9384"/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/>
          <cell r="Q9384"/>
          <cell r="R9384"/>
          <cell r="S9384"/>
          <cell r="T9384"/>
          <cell r="U9384"/>
          <cell r="V9384"/>
          <cell r="W9384"/>
          <cell r="X9384"/>
          <cell r="Y9384" t="str">
            <v xml:space="preserve"> </v>
          </cell>
        </row>
        <row r="9385">
          <cell r="C9385"/>
          <cell r="D9385"/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/>
          <cell r="Q9385"/>
          <cell r="R9385"/>
          <cell r="S9385"/>
          <cell r="T9385"/>
          <cell r="U9385"/>
          <cell r="V9385"/>
          <cell r="W9385"/>
          <cell r="X9385"/>
          <cell r="Y9385" t="str">
            <v xml:space="preserve"> </v>
          </cell>
        </row>
        <row r="9386">
          <cell r="C9386"/>
          <cell r="D9386"/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/>
          <cell r="Q9386"/>
          <cell r="R9386"/>
          <cell r="S9386"/>
          <cell r="T9386"/>
          <cell r="U9386"/>
          <cell r="V9386"/>
          <cell r="W9386"/>
          <cell r="X9386"/>
          <cell r="Y9386" t="str">
            <v xml:space="preserve"> </v>
          </cell>
        </row>
        <row r="9387"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/>
          <cell r="Q9387"/>
          <cell r="R9387"/>
          <cell r="S9387"/>
          <cell r="T9387"/>
          <cell r="U9387"/>
          <cell r="V9387"/>
          <cell r="W9387"/>
          <cell r="X9387"/>
          <cell r="Y9387" t="str">
            <v xml:space="preserve"> </v>
          </cell>
        </row>
        <row r="9388">
          <cell r="C9388"/>
          <cell r="D9388"/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/>
          <cell r="Q9388"/>
          <cell r="R9388"/>
          <cell r="S9388"/>
          <cell r="T9388"/>
          <cell r="U9388"/>
          <cell r="V9388"/>
          <cell r="W9388"/>
          <cell r="X9388"/>
          <cell r="Y9388" t="str">
            <v xml:space="preserve"> </v>
          </cell>
        </row>
        <row r="9389">
          <cell r="C9389"/>
          <cell r="D9389"/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/>
          <cell r="Q9389"/>
          <cell r="R9389"/>
          <cell r="S9389"/>
          <cell r="T9389"/>
          <cell r="U9389"/>
          <cell r="V9389"/>
          <cell r="W9389"/>
          <cell r="X9389"/>
          <cell r="Y9389" t="str">
            <v xml:space="preserve"> </v>
          </cell>
        </row>
        <row r="9390">
          <cell r="C9390"/>
          <cell r="D9390"/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/>
          <cell r="Q9390"/>
          <cell r="R9390"/>
          <cell r="S9390"/>
          <cell r="T9390"/>
          <cell r="U9390"/>
          <cell r="V9390"/>
          <cell r="W9390"/>
          <cell r="X9390"/>
          <cell r="Y9390" t="str">
            <v xml:space="preserve"> </v>
          </cell>
        </row>
        <row r="9391">
          <cell r="C9391"/>
          <cell r="D9391"/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/>
          <cell r="Q9391"/>
          <cell r="R9391"/>
          <cell r="S9391"/>
          <cell r="T9391"/>
          <cell r="U9391"/>
          <cell r="V9391"/>
          <cell r="W9391"/>
          <cell r="X9391"/>
          <cell r="Y9391" t="str">
            <v xml:space="preserve"> </v>
          </cell>
        </row>
        <row r="9392">
          <cell r="C9392"/>
          <cell r="D9392"/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/>
          <cell r="Q9392"/>
          <cell r="R9392"/>
          <cell r="S9392"/>
          <cell r="T9392"/>
          <cell r="U9392"/>
          <cell r="V9392"/>
          <cell r="W9392"/>
          <cell r="X9392"/>
          <cell r="Y9392" t="str">
            <v xml:space="preserve"> </v>
          </cell>
        </row>
        <row r="9393">
          <cell r="C9393"/>
          <cell r="D9393"/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/>
          <cell r="Q9393"/>
          <cell r="R9393"/>
          <cell r="S9393"/>
          <cell r="T9393"/>
          <cell r="U9393"/>
          <cell r="V9393"/>
          <cell r="W9393"/>
          <cell r="X9393"/>
          <cell r="Y9393" t="str">
            <v xml:space="preserve"> </v>
          </cell>
        </row>
        <row r="9394">
          <cell r="C9394"/>
          <cell r="D9394"/>
          <cell r="E9394"/>
          <cell r="F9394"/>
          <cell r="G9394"/>
          <cell r="H9394"/>
          <cell r="I9394"/>
          <cell r="J9394"/>
          <cell r="K9394"/>
          <cell r="L9394"/>
          <cell r="M9394"/>
          <cell r="N9394"/>
          <cell r="O9394"/>
          <cell r="P9394"/>
          <cell r="Q9394"/>
          <cell r="R9394"/>
          <cell r="S9394"/>
          <cell r="T9394"/>
          <cell r="U9394"/>
          <cell r="V9394"/>
          <cell r="W9394"/>
          <cell r="X9394"/>
          <cell r="Y9394" t="str">
            <v xml:space="preserve"> </v>
          </cell>
        </row>
        <row r="9395">
          <cell r="C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/>
          <cell r="Q9395"/>
          <cell r="R9395"/>
          <cell r="S9395"/>
          <cell r="T9395"/>
          <cell r="U9395"/>
          <cell r="V9395"/>
          <cell r="W9395"/>
          <cell r="X9395"/>
          <cell r="Y9395" t="str">
            <v xml:space="preserve"> </v>
          </cell>
        </row>
        <row r="9396">
          <cell r="C9396"/>
          <cell r="D9396"/>
          <cell r="E9396"/>
          <cell r="F9396"/>
          <cell r="G9396"/>
          <cell r="H9396"/>
          <cell r="I9396"/>
          <cell r="J9396"/>
          <cell r="K9396"/>
          <cell r="L9396"/>
          <cell r="M9396"/>
          <cell r="N9396"/>
          <cell r="O9396"/>
          <cell r="P9396"/>
          <cell r="Q9396"/>
          <cell r="R9396"/>
          <cell r="S9396"/>
          <cell r="T9396"/>
          <cell r="U9396"/>
          <cell r="V9396"/>
          <cell r="W9396"/>
          <cell r="X9396"/>
          <cell r="Y9396" t="str">
            <v xml:space="preserve"> </v>
          </cell>
        </row>
        <row r="9397">
          <cell r="C9397"/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/>
          <cell r="Q9397"/>
          <cell r="R9397"/>
          <cell r="S9397"/>
          <cell r="T9397"/>
          <cell r="U9397"/>
          <cell r="V9397"/>
          <cell r="W9397"/>
          <cell r="X9397"/>
          <cell r="Y9397" t="str">
            <v xml:space="preserve"> </v>
          </cell>
        </row>
        <row r="9398">
          <cell r="C9398"/>
          <cell r="D9398"/>
          <cell r="E9398"/>
          <cell r="F9398"/>
          <cell r="G9398"/>
          <cell r="H9398"/>
          <cell r="I9398"/>
          <cell r="J9398"/>
          <cell r="K9398"/>
          <cell r="L9398"/>
          <cell r="M9398"/>
          <cell r="N9398"/>
          <cell r="O9398"/>
          <cell r="P9398"/>
          <cell r="Q9398"/>
          <cell r="R9398"/>
          <cell r="S9398"/>
          <cell r="T9398"/>
          <cell r="U9398"/>
          <cell r="V9398"/>
          <cell r="W9398"/>
          <cell r="X9398"/>
          <cell r="Y9398" t="str">
            <v xml:space="preserve"> </v>
          </cell>
        </row>
        <row r="9399">
          <cell r="C9399"/>
          <cell r="D9399"/>
          <cell r="E9399"/>
          <cell r="F9399"/>
          <cell r="G9399"/>
          <cell r="H9399"/>
          <cell r="I9399"/>
          <cell r="J9399"/>
          <cell r="K9399"/>
          <cell r="L9399"/>
          <cell r="M9399"/>
          <cell r="N9399"/>
          <cell r="O9399"/>
          <cell r="P9399"/>
          <cell r="Q9399"/>
          <cell r="R9399"/>
          <cell r="S9399"/>
          <cell r="T9399"/>
          <cell r="U9399"/>
          <cell r="V9399"/>
          <cell r="W9399"/>
          <cell r="X9399"/>
          <cell r="Y9399" t="str">
            <v xml:space="preserve"> </v>
          </cell>
        </row>
        <row r="9400">
          <cell r="C9400"/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/>
          <cell r="Q9400"/>
          <cell r="R9400"/>
          <cell r="S9400"/>
          <cell r="T9400"/>
          <cell r="U9400"/>
          <cell r="V9400"/>
          <cell r="W9400"/>
          <cell r="X9400"/>
          <cell r="Y9400" t="str">
            <v xml:space="preserve"> </v>
          </cell>
        </row>
        <row r="9401">
          <cell r="C9401"/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/>
          <cell r="Q9401"/>
          <cell r="R9401"/>
          <cell r="S9401"/>
          <cell r="T9401"/>
          <cell r="U9401"/>
          <cell r="V9401"/>
          <cell r="W9401"/>
          <cell r="X9401"/>
          <cell r="Y9401" t="str">
            <v xml:space="preserve"> </v>
          </cell>
        </row>
        <row r="9402">
          <cell r="C9402"/>
          <cell r="D9402"/>
          <cell r="E9402"/>
          <cell r="F9402"/>
          <cell r="G9402"/>
          <cell r="H9402"/>
          <cell r="I9402"/>
          <cell r="J9402"/>
          <cell r="K9402"/>
          <cell r="L9402"/>
          <cell r="M9402"/>
          <cell r="N9402"/>
          <cell r="O9402"/>
          <cell r="P9402"/>
          <cell r="Q9402"/>
          <cell r="R9402"/>
          <cell r="S9402"/>
          <cell r="T9402"/>
          <cell r="U9402"/>
          <cell r="V9402"/>
          <cell r="W9402"/>
          <cell r="X9402"/>
          <cell r="Y9402" t="str">
            <v xml:space="preserve"> </v>
          </cell>
        </row>
        <row r="9403">
          <cell r="C9403"/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/>
          <cell r="Q9403"/>
          <cell r="R9403"/>
          <cell r="S9403"/>
          <cell r="T9403"/>
          <cell r="U9403"/>
          <cell r="V9403"/>
          <cell r="W9403"/>
          <cell r="X9403"/>
          <cell r="Y9403" t="str">
            <v xml:space="preserve"> </v>
          </cell>
        </row>
        <row r="9404">
          <cell r="C9404"/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/>
          <cell r="Q9404"/>
          <cell r="R9404"/>
          <cell r="S9404"/>
          <cell r="T9404"/>
          <cell r="U9404"/>
          <cell r="V9404"/>
          <cell r="W9404"/>
          <cell r="X9404"/>
          <cell r="Y9404" t="str">
            <v xml:space="preserve"> </v>
          </cell>
        </row>
        <row r="9405"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/>
          <cell r="Q9405"/>
          <cell r="R9405"/>
          <cell r="S9405"/>
          <cell r="T9405"/>
          <cell r="U9405"/>
          <cell r="V9405"/>
          <cell r="W9405"/>
          <cell r="X9405"/>
          <cell r="Y9405" t="str">
            <v xml:space="preserve"> </v>
          </cell>
        </row>
        <row r="9406">
          <cell r="C9406"/>
          <cell r="D9406"/>
          <cell r="E9406"/>
          <cell r="F9406"/>
          <cell r="G9406"/>
          <cell r="H9406"/>
          <cell r="I9406"/>
          <cell r="J9406"/>
          <cell r="K9406"/>
          <cell r="L9406"/>
          <cell r="M9406"/>
          <cell r="N9406"/>
          <cell r="O9406"/>
          <cell r="P9406"/>
          <cell r="Q9406"/>
          <cell r="R9406"/>
          <cell r="S9406"/>
          <cell r="T9406"/>
          <cell r="U9406"/>
          <cell r="V9406"/>
          <cell r="W9406"/>
          <cell r="X9406"/>
          <cell r="Y9406" t="str">
            <v xml:space="preserve"> </v>
          </cell>
        </row>
        <row r="9407">
          <cell r="C9407"/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/>
          <cell r="Q9407"/>
          <cell r="R9407"/>
          <cell r="S9407"/>
          <cell r="T9407"/>
          <cell r="U9407"/>
          <cell r="V9407"/>
          <cell r="W9407"/>
          <cell r="X9407"/>
          <cell r="Y9407" t="str">
            <v xml:space="preserve"> </v>
          </cell>
        </row>
        <row r="9408"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/>
          <cell r="Q9408"/>
          <cell r="R9408"/>
          <cell r="S9408"/>
          <cell r="T9408"/>
          <cell r="U9408"/>
          <cell r="V9408"/>
          <cell r="W9408"/>
          <cell r="X9408"/>
          <cell r="Y9408" t="str">
            <v xml:space="preserve"> </v>
          </cell>
        </row>
        <row r="9409">
          <cell r="C9409"/>
          <cell r="D9409"/>
          <cell r="E9409"/>
          <cell r="F9409"/>
          <cell r="G9409"/>
          <cell r="H9409"/>
          <cell r="I9409"/>
          <cell r="J9409"/>
          <cell r="K9409"/>
          <cell r="L9409"/>
          <cell r="M9409"/>
          <cell r="N9409"/>
          <cell r="O9409"/>
          <cell r="P9409"/>
          <cell r="Q9409"/>
          <cell r="R9409"/>
          <cell r="S9409"/>
          <cell r="T9409"/>
          <cell r="U9409"/>
          <cell r="V9409"/>
          <cell r="W9409"/>
          <cell r="X9409"/>
          <cell r="Y9409" t="str">
            <v xml:space="preserve"> </v>
          </cell>
        </row>
        <row r="9410">
          <cell r="C9410"/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/>
          <cell r="Q9410"/>
          <cell r="R9410"/>
          <cell r="S9410"/>
          <cell r="T9410"/>
          <cell r="U9410"/>
          <cell r="V9410"/>
          <cell r="W9410"/>
          <cell r="X9410"/>
          <cell r="Y9410" t="str">
            <v xml:space="preserve"> </v>
          </cell>
        </row>
        <row r="9411">
          <cell r="C9411"/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/>
          <cell r="Q9411"/>
          <cell r="R9411"/>
          <cell r="S9411"/>
          <cell r="T9411"/>
          <cell r="U9411"/>
          <cell r="V9411"/>
          <cell r="W9411"/>
          <cell r="X9411"/>
          <cell r="Y9411" t="str">
            <v xml:space="preserve"> </v>
          </cell>
        </row>
        <row r="9412">
          <cell r="C9412"/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/>
          <cell r="Q9412"/>
          <cell r="R9412"/>
          <cell r="S9412"/>
          <cell r="T9412"/>
          <cell r="U9412"/>
          <cell r="V9412"/>
          <cell r="W9412"/>
          <cell r="X9412"/>
          <cell r="Y9412" t="str">
            <v xml:space="preserve"> </v>
          </cell>
        </row>
        <row r="9413">
          <cell r="C9413"/>
          <cell r="D9413"/>
          <cell r="E9413"/>
          <cell r="F9413"/>
          <cell r="G9413"/>
          <cell r="H9413"/>
          <cell r="I9413"/>
          <cell r="J9413"/>
          <cell r="K9413"/>
          <cell r="L9413"/>
          <cell r="M9413"/>
          <cell r="N9413"/>
          <cell r="O9413"/>
          <cell r="P9413"/>
          <cell r="Q9413"/>
          <cell r="R9413"/>
          <cell r="S9413"/>
          <cell r="T9413"/>
          <cell r="U9413"/>
          <cell r="V9413"/>
          <cell r="W9413"/>
          <cell r="X9413"/>
          <cell r="Y9413" t="str">
            <v xml:space="preserve"> </v>
          </cell>
        </row>
        <row r="9414">
          <cell r="C9414"/>
          <cell r="D9414"/>
          <cell r="E9414"/>
          <cell r="F9414"/>
          <cell r="G9414"/>
          <cell r="H9414"/>
          <cell r="I9414"/>
          <cell r="J9414"/>
          <cell r="K9414"/>
          <cell r="L9414"/>
          <cell r="M9414"/>
          <cell r="N9414"/>
          <cell r="O9414"/>
          <cell r="P9414"/>
          <cell r="Q9414"/>
          <cell r="R9414"/>
          <cell r="S9414"/>
          <cell r="T9414"/>
          <cell r="U9414"/>
          <cell r="V9414"/>
          <cell r="W9414"/>
          <cell r="X9414"/>
          <cell r="Y9414" t="str">
            <v xml:space="preserve"> </v>
          </cell>
        </row>
        <row r="9415">
          <cell r="C9415"/>
          <cell r="D9415"/>
          <cell r="E9415"/>
          <cell r="F9415"/>
          <cell r="G9415"/>
          <cell r="H9415"/>
          <cell r="I9415"/>
          <cell r="J9415"/>
          <cell r="K9415"/>
          <cell r="L9415"/>
          <cell r="M9415"/>
          <cell r="N9415"/>
          <cell r="O9415"/>
          <cell r="P9415"/>
          <cell r="Q9415"/>
          <cell r="R9415"/>
          <cell r="S9415"/>
          <cell r="T9415"/>
          <cell r="U9415"/>
          <cell r="V9415"/>
          <cell r="W9415"/>
          <cell r="X9415"/>
          <cell r="Y9415" t="str">
            <v xml:space="preserve"> </v>
          </cell>
        </row>
        <row r="9416">
          <cell r="C9416"/>
          <cell r="D9416"/>
          <cell r="E9416"/>
          <cell r="F9416"/>
          <cell r="G9416"/>
          <cell r="H9416"/>
          <cell r="I9416"/>
          <cell r="J9416"/>
          <cell r="K9416"/>
          <cell r="L9416"/>
          <cell r="M9416"/>
          <cell r="N9416"/>
          <cell r="O9416"/>
          <cell r="P9416"/>
          <cell r="Q9416"/>
          <cell r="R9416"/>
          <cell r="S9416"/>
          <cell r="T9416"/>
          <cell r="U9416"/>
          <cell r="V9416"/>
          <cell r="W9416"/>
          <cell r="X9416"/>
          <cell r="Y9416" t="str">
            <v xml:space="preserve"> </v>
          </cell>
        </row>
        <row r="9417">
          <cell r="C9417"/>
          <cell r="D9417"/>
          <cell r="E9417"/>
          <cell r="F9417"/>
          <cell r="G9417"/>
          <cell r="H9417"/>
          <cell r="I9417"/>
          <cell r="J9417"/>
          <cell r="K9417"/>
          <cell r="L9417"/>
          <cell r="M9417"/>
          <cell r="N9417"/>
          <cell r="O9417"/>
          <cell r="P9417"/>
          <cell r="Q9417"/>
          <cell r="R9417"/>
          <cell r="S9417"/>
          <cell r="T9417"/>
          <cell r="U9417"/>
          <cell r="V9417"/>
          <cell r="W9417"/>
          <cell r="X9417"/>
          <cell r="Y9417" t="str">
            <v xml:space="preserve"> </v>
          </cell>
        </row>
        <row r="9418">
          <cell r="C9418"/>
          <cell r="D9418"/>
          <cell r="E9418"/>
          <cell r="F9418"/>
          <cell r="G9418"/>
          <cell r="H9418"/>
          <cell r="I9418"/>
          <cell r="J9418"/>
          <cell r="K9418"/>
          <cell r="L9418"/>
          <cell r="M9418"/>
          <cell r="N9418"/>
          <cell r="O9418"/>
          <cell r="P9418"/>
          <cell r="Q9418"/>
          <cell r="R9418"/>
          <cell r="S9418"/>
          <cell r="T9418"/>
          <cell r="U9418"/>
          <cell r="V9418"/>
          <cell r="W9418"/>
          <cell r="X9418"/>
          <cell r="Y9418" t="str">
            <v xml:space="preserve"> </v>
          </cell>
        </row>
        <row r="9419">
          <cell r="C9419"/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/>
          <cell r="Q9419"/>
          <cell r="R9419"/>
          <cell r="S9419"/>
          <cell r="T9419"/>
          <cell r="U9419"/>
          <cell r="V9419"/>
          <cell r="W9419"/>
          <cell r="X9419"/>
          <cell r="Y9419" t="str">
            <v xml:space="preserve"> </v>
          </cell>
        </row>
        <row r="9420">
          <cell r="C9420"/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/>
          <cell r="Q9420"/>
          <cell r="R9420"/>
          <cell r="S9420"/>
          <cell r="T9420"/>
          <cell r="U9420"/>
          <cell r="V9420"/>
          <cell r="W9420"/>
          <cell r="X9420"/>
          <cell r="Y9420" t="str">
            <v xml:space="preserve"> </v>
          </cell>
        </row>
        <row r="9421">
          <cell r="C9421"/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/>
          <cell r="Q9421"/>
          <cell r="R9421"/>
          <cell r="S9421"/>
          <cell r="T9421"/>
          <cell r="U9421"/>
          <cell r="V9421"/>
          <cell r="W9421"/>
          <cell r="X9421"/>
          <cell r="Y9421" t="str">
            <v xml:space="preserve"> </v>
          </cell>
        </row>
        <row r="9422">
          <cell r="C9422"/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/>
          <cell r="Q9422"/>
          <cell r="R9422"/>
          <cell r="S9422"/>
          <cell r="T9422"/>
          <cell r="U9422"/>
          <cell r="V9422"/>
          <cell r="W9422"/>
          <cell r="X9422"/>
          <cell r="Y9422" t="str">
            <v xml:space="preserve"> </v>
          </cell>
        </row>
        <row r="9423">
          <cell r="C9423"/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/>
          <cell r="Q9423"/>
          <cell r="R9423"/>
          <cell r="S9423"/>
          <cell r="T9423"/>
          <cell r="U9423"/>
          <cell r="V9423"/>
          <cell r="W9423"/>
          <cell r="X9423"/>
          <cell r="Y9423" t="str">
            <v xml:space="preserve"> </v>
          </cell>
        </row>
        <row r="9424">
          <cell r="C9424"/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/>
          <cell r="Q9424"/>
          <cell r="R9424"/>
          <cell r="S9424"/>
          <cell r="T9424"/>
          <cell r="U9424"/>
          <cell r="V9424"/>
          <cell r="W9424"/>
          <cell r="X9424"/>
          <cell r="Y9424" t="str">
            <v xml:space="preserve"> </v>
          </cell>
        </row>
        <row r="9425">
          <cell r="C9425"/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/>
          <cell r="Q9425"/>
          <cell r="R9425"/>
          <cell r="S9425"/>
          <cell r="T9425"/>
          <cell r="U9425"/>
          <cell r="V9425"/>
          <cell r="W9425"/>
          <cell r="X9425"/>
          <cell r="Y9425" t="str">
            <v xml:space="preserve"> </v>
          </cell>
        </row>
        <row r="9426">
          <cell r="C9426"/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/>
          <cell r="Q9426"/>
          <cell r="R9426"/>
          <cell r="S9426"/>
          <cell r="T9426"/>
          <cell r="U9426"/>
          <cell r="V9426"/>
          <cell r="W9426"/>
          <cell r="X9426"/>
          <cell r="Y9426" t="str">
            <v xml:space="preserve"> </v>
          </cell>
        </row>
        <row r="9427">
          <cell r="C9427"/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/>
          <cell r="Q9427"/>
          <cell r="R9427"/>
          <cell r="S9427"/>
          <cell r="T9427"/>
          <cell r="U9427"/>
          <cell r="V9427"/>
          <cell r="W9427"/>
          <cell r="X9427"/>
          <cell r="Y9427" t="str">
            <v xml:space="preserve"> </v>
          </cell>
        </row>
        <row r="9428">
          <cell r="C9428"/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/>
          <cell r="Q9428"/>
          <cell r="R9428"/>
          <cell r="S9428"/>
          <cell r="T9428"/>
          <cell r="U9428"/>
          <cell r="V9428"/>
          <cell r="W9428"/>
          <cell r="X9428"/>
          <cell r="Y9428" t="str">
            <v xml:space="preserve"> </v>
          </cell>
        </row>
        <row r="9429">
          <cell r="C9429"/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/>
          <cell r="Q9429"/>
          <cell r="R9429"/>
          <cell r="S9429"/>
          <cell r="T9429"/>
          <cell r="U9429"/>
          <cell r="V9429"/>
          <cell r="W9429"/>
          <cell r="X9429"/>
          <cell r="Y9429" t="str">
            <v xml:space="preserve"> </v>
          </cell>
        </row>
        <row r="9430">
          <cell r="C9430"/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/>
          <cell r="Q9430"/>
          <cell r="R9430"/>
          <cell r="S9430"/>
          <cell r="T9430"/>
          <cell r="U9430"/>
          <cell r="V9430"/>
          <cell r="W9430"/>
          <cell r="X9430"/>
          <cell r="Y9430" t="str">
            <v xml:space="preserve"> </v>
          </cell>
        </row>
        <row r="9431">
          <cell r="C9431"/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/>
          <cell r="Q9431"/>
          <cell r="R9431"/>
          <cell r="S9431"/>
          <cell r="T9431"/>
          <cell r="U9431"/>
          <cell r="V9431"/>
          <cell r="W9431"/>
          <cell r="X9431"/>
          <cell r="Y9431" t="str">
            <v xml:space="preserve"> </v>
          </cell>
        </row>
        <row r="9432">
          <cell r="C9432"/>
          <cell r="D9432"/>
          <cell r="E9432"/>
          <cell r="F9432"/>
          <cell r="G9432"/>
          <cell r="H9432"/>
          <cell r="I9432"/>
          <cell r="J9432"/>
          <cell r="K9432"/>
          <cell r="L9432"/>
          <cell r="M9432"/>
          <cell r="N9432"/>
          <cell r="O9432"/>
          <cell r="P9432"/>
          <cell r="Q9432"/>
          <cell r="R9432"/>
          <cell r="S9432"/>
          <cell r="T9432"/>
          <cell r="U9432"/>
          <cell r="V9432"/>
          <cell r="W9432"/>
          <cell r="X9432"/>
          <cell r="Y9432" t="str">
            <v xml:space="preserve"> </v>
          </cell>
        </row>
        <row r="9433">
          <cell r="C9433"/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/>
          <cell r="Q9433"/>
          <cell r="R9433"/>
          <cell r="S9433"/>
          <cell r="T9433"/>
          <cell r="U9433"/>
          <cell r="V9433"/>
          <cell r="W9433"/>
          <cell r="X9433"/>
          <cell r="Y9433" t="str">
            <v xml:space="preserve"> </v>
          </cell>
        </row>
        <row r="9434">
          <cell r="C9434"/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/>
          <cell r="Q9434"/>
          <cell r="R9434"/>
          <cell r="S9434"/>
          <cell r="T9434"/>
          <cell r="U9434"/>
          <cell r="V9434"/>
          <cell r="W9434"/>
          <cell r="X9434"/>
          <cell r="Y9434" t="str">
            <v xml:space="preserve"> </v>
          </cell>
        </row>
        <row r="9435">
          <cell r="C9435"/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/>
          <cell r="Q9435"/>
          <cell r="R9435"/>
          <cell r="S9435"/>
          <cell r="T9435"/>
          <cell r="U9435"/>
          <cell r="V9435"/>
          <cell r="W9435"/>
          <cell r="X9435"/>
          <cell r="Y9435" t="str">
            <v xml:space="preserve"> </v>
          </cell>
        </row>
        <row r="9436">
          <cell r="C9436"/>
          <cell r="D9436"/>
          <cell r="E9436"/>
          <cell r="F9436"/>
          <cell r="G9436"/>
          <cell r="H9436"/>
          <cell r="I9436"/>
          <cell r="J9436"/>
          <cell r="K9436"/>
          <cell r="L9436"/>
          <cell r="M9436"/>
          <cell r="N9436"/>
          <cell r="O9436"/>
          <cell r="P9436"/>
          <cell r="Q9436"/>
          <cell r="R9436"/>
          <cell r="S9436"/>
          <cell r="T9436"/>
          <cell r="U9436"/>
          <cell r="V9436"/>
          <cell r="W9436"/>
          <cell r="X9436"/>
          <cell r="Y9436" t="str">
            <v xml:space="preserve"> </v>
          </cell>
        </row>
        <row r="9437">
          <cell r="C9437"/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/>
          <cell r="Q9437"/>
          <cell r="R9437"/>
          <cell r="S9437"/>
          <cell r="T9437"/>
          <cell r="U9437"/>
          <cell r="V9437"/>
          <cell r="W9437"/>
          <cell r="X9437"/>
          <cell r="Y9437" t="str">
            <v xml:space="preserve"> </v>
          </cell>
        </row>
        <row r="9438">
          <cell r="C9438"/>
          <cell r="D9438"/>
          <cell r="E9438"/>
          <cell r="F9438"/>
          <cell r="G9438"/>
          <cell r="H9438"/>
          <cell r="I9438"/>
          <cell r="J9438"/>
          <cell r="K9438"/>
          <cell r="L9438"/>
          <cell r="M9438"/>
          <cell r="N9438"/>
          <cell r="O9438"/>
          <cell r="P9438"/>
          <cell r="Q9438"/>
          <cell r="R9438"/>
          <cell r="S9438"/>
          <cell r="T9438"/>
          <cell r="U9438"/>
          <cell r="V9438"/>
          <cell r="W9438"/>
          <cell r="X9438"/>
          <cell r="Y9438" t="str">
            <v xml:space="preserve"> </v>
          </cell>
        </row>
        <row r="9439">
          <cell r="C9439"/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/>
          <cell r="Q9439"/>
          <cell r="R9439"/>
          <cell r="S9439"/>
          <cell r="T9439"/>
          <cell r="U9439"/>
          <cell r="V9439"/>
          <cell r="W9439"/>
          <cell r="X9439"/>
          <cell r="Y9439" t="str">
            <v xml:space="preserve"> </v>
          </cell>
        </row>
        <row r="9440">
          <cell r="C9440"/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/>
          <cell r="Q9440"/>
          <cell r="R9440"/>
          <cell r="S9440"/>
          <cell r="T9440"/>
          <cell r="U9440"/>
          <cell r="V9440"/>
          <cell r="W9440"/>
          <cell r="X9440"/>
          <cell r="Y9440" t="str">
            <v xml:space="preserve"> </v>
          </cell>
        </row>
        <row r="9441">
          <cell r="C9441"/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/>
          <cell r="Q9441"/>
          <cell r="R9441"/>
          <cell r="S9441"/>
          <cell r="T9441"/>
          <cell r="U9441"/>
          <cell r="V9441"/>
          <cell r="W9441"/>
          <cell r="X9441"/>
          <cell r="Y9441" t="str">
            <v xml:space="preserve"> </v>
          </cell>
        </row>
        <row r="9442">
          <cell r="C9442"/>
          <cell r="D9442"/>
          <cell r="E9442"/>
          <cell r="F9442"/>
          <cell r="G9442"/>
          <cell r="H9442"/>
          <cell r="I9442"/>
          <cell r="J9442"/>
          <cell r="K9442"/>
          <cell r="L9442"/>
          <cell r="M9442"/>
          <cell r="N9442"/>
          <cell r="O9442"/>
          <cell r="P9442"/>
          <cell r="Q9442"/>
          <cell r="R9442"/>
          <cell r="S9442"/>
          <cell r="T9442"/>
          <cell r="U9442"/>
          <cell r="V9442"/>
          <cell r="W9442"/>
          <cell r="X9442"/>
          <cell r="Y9442" t="str">
            <v xml:space="preserve"> </v>
          </cell>
        </row>
        <row r="9443">
          <cell r="C9443"/>
          <cell r="D9443"/>
          <cell r="E9443"/>
          <cell r="F9443"/>
          <cell r="G9443"/>
          <cell r="H9443"/>
          <cell r="I9443"/>
          <cell r="J9443"/>
          <cell r="K9443"/>
          <cell r="L9443"/>
          <cell r="M9443"/>
          <cell r="N9443"/>
          <cell r="O9443"/>
          <cell r="P9443"/>
          <cell r="Q9443"/>
          <cell r="R9443"/>
          <cell r="S9443"/>
          <cell r="T9443"/>
          <cell r="U9443"/>
          <cell r="V9443"/>
          <cell r="W9443"/>
          <cell r="X9443"/>
          <cell r="Y9443" t="str">
            <v xml:space="preserve"> </v>
          </cell>
        </row>
        <row r="9444">
          <cell r="C9444"/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/>
          <cell r="Q9444"/>
          <cell r="R9444"/>
          <cell r="S9444"/>
          <cell r="T9444"/>
          <cell r="U9444"/>
          <cell r="V9444"/>
          <cell r="W9444"/>
          <cell r="X9444"/>
          <cell r="Y9444" t="str">
            <v xml:space="preserve"> </v>
          </cell>
        </row>
        <row r="9445">
          <cell r="C9445"/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/>
          <cell r="Q9445"/>
          <cell r="R9445"/>
          <cell r="S9445"/>
          <cell r="T9445"/>
          <cell r="U9445"/>
          <cell r="V9445"/>
          <cell r="W9445"/>
          <cell r="X9445"/>
          <cell r="Y9445" t="str">
            <v xml:space="preserve"> </v>
          </cell>
        </row>
        <row r="9446">
          <cell r="C9446"/>
          <cell r="D9446"/>
          <cell r="E9446"/>
          <cell r="F9446"/>
          <cell r="G9446"/>
          <cell r="H9446"/>
          <cell r="I9446"/>
          <cell r="J9446"/>
          <cell r="K9446"/>
          <cell r="L9446"/>
          <cell r="M9446"/>
          <cell r="N9446"/>
          <cell r="O9446"/>
          <cell r="P9446"/>
          <cell r="Q9446"/>
          <cell r="R9446"/>
          <cell r="S9446"/>
          <cell r="T9446"/>
          <cell r="U9446"/>
          <cell r="V9446"/>
          <cell r="W9446"/>
          <cell r="X9446"/>
          <cell r="Y9446" t="str">
            <v xml:space="preserve"> </v>
          </cell>
        </row>
        <row r="9447">
          <cell r="C9447"/>
          <cell r="D9447"/>
          <cell r="E9447"/>
          <cell r="F9447"/>
          <cell r="G9447"/>
          <cell r="H9447"/>
          <cell r="I9447"/>
          <cell r="J9447"/>
          <cell r="K9447"/>
          <cell r="L9447"/>
          <cell r="M9447"/>
          <cell r="N9447"/>
          <cell r="O9447"/>
          <cell r="P9447"/>
          <cell r="Q9447"/>
          <cell r="R9447"/>
          <cell r="S9447"/>
          <cell r="T9447"/>
          <cell r="U9447"/>
          <cell r="V9447"/>
          <cell r="W9447"/>
          <cell r="X9447"/>
          <cell r="Y9447" t="str">
            <v xml:space="preserve"> </v>
          </cell>
        </row>
        <row r="9448">
          <cell r="C9448"/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/>
          <cell r="Q9448"/>
          <cell r="R9448"/>
          <cell r="S9448"/>
          <cell r="T9448"/>
          <cell r="U9448"/>
          <cell r="V9448"/>
          <cell r="W9448"/>
          <cell r="X9448"/>
          <cell r="Y9448" t="str">
            <v xml:space="preserve"> </v>
          </cell>
        </row>
        <row r="9449">
          <cell r="C9449"/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/>
          <cell r="Q9449"/>
          <cell r="R9449"/>
          <cell r="S9449"/>
          <cell r="T9449"/>
          <cell r="U9449"/>
          <cell r="V9449"/>
          <cell r="W9449"/>
          <cell r="X9449"/>
          <cell r="Y9449" t="str">
            <v xml:space="preserve"> </v>
          </cell>
        </row>
        <row r="9450">
          <cell r="C9450"/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/>
          <cell r="Q9450"/>
          <cell r="R9450"/>
          <cell r="S9450"/>
          <cell r="T9450"/>
          <cell r="U9450"/>
          <cell r="V9450"/>
          <cell r="W9450"/>
          <cell r="X9450"/>
          <cell r="Y9450" t="str">
            <v xml:space="preserve"> </v>
          </cell>
        </row>
        <row r="9451">
          <cell r="C9451"/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/>
          <cell r="Q9451"/>
          <cell r="R9451"/>
          <cell r="S9451"/>
          <cell r="T9451"/>
          <cell r="U9451"/>
          <cell r="V9451"/>
          <cell r="W9451"/>
          <cell r="X9451"/>
          <cell r="Y9451" t="str">
            <v xml:space="preserve"> </v>
          </cell>
        </row>
        <row r="9452">
          <cell r="C9452"/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/>
          <cell r="Q9452"/>
          <cell r="R9452"/>
          <cell r="S9452"/>
          <cell r="T9452"/>
          <cell r="U9452"/>
          <cell r="V9452"/>
          <cell r="W9452"/>
          <cell r="X9452"/>
          <cell r="Y9452" t="str">
            <v xml:space="preserve"> </v>
          </cell>
        </row>
        <row r="9453">
          <cell r="C9453"/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/>
          <cell r="Q9453"/>
          <cell r="R9453"/>
          <cell r="S9453"/>
          <cell r="T9453"/>
          <cell r="U9453"/>
          <cell r="V9453"/>
          <cell r="W9453"/>
          <cell r="X9453"/>
          <cell r="Y9453" t="str">
            <v xml:space="preserve"> </v>
          </cell>
        </row>
        <row r="9454">
          <cell r="C9454"/>
          <cell r="D9454"/>
          <cell r="E9454"/>
          <cell r="F9454"/>
          <cell r="G9454"/>
          <cell r="H9454"/>
          <cell r="I9454"/>
          <cell r="J9454"/>
          <cell r="K9454"/>
          <cell r="L9454"/>
          <cell r="M9454"/>
          <cell r="N9454"/>
          <cell r="O9454"/>
          <cell r="P9454"/>
          <cell r="Q9454"/>
          <cell r="R9454"/>
          <cell r="S9454"/>
          <cell r="T9454"/>
          <cell r="U9454"/>
          <cell r="V9454"/>
          <cell r="W9454"/>
          <cell r="X9454"/>
          <cell r="Y9454" t="str">
            <v xml:space="preserve"> </v>
          </cell>
        </row>
        <row r="9455">
          <cell r="C9455"/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/>
          <cell r="Q9455"/>
          <cell r="R9455"/>
          <cell r="S9455"/>
          <cell r="T9455"/>
          <cell r="U9455"/>
          <cell r="V9455"/>
          <cell r="W9455"/>
          <cell r="X9455"/>
          <cell r="Y9455" t="str">
            <v xml:space="preserve"> </v>
          </cell>
        </row>
        <row r="9456">
          <cell r="C9456"/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/>
          <cell r="Q9456"/>
          <cell r="R9456"/>
          <cell r="S9456"/>
          <cell r="T9456"/>
          <cell r="U9456"/>
          <cell r="V9456"/>
          <cell r="W9456"/>
          <cell r="X9456"/>
          <cell r="Y9456" t="str">
            <v xml:space="preserve"> </v>
          </cell>
        </row>
        <row r="9457">
          <cell r="C9457"/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/>
          <cell r="Q9457"/>
          <cell r="R9457"/>
          <cell r="S9457"/>
          <cell r="T9457"/>
          <cell r="U9457"/>
          <cell r="V9457"/>
          <cell r="W9457"/>
          <cell r="X9457"/>
          <cell r="Y9457" t="str">
            <v xml:space="preserve"> </v>
          </cell>
        </row>
        <row r="9458">
          <cell r="C9458"/>
          <cell r="D9458"/>
          <cell r="E9458"/>
          <cell r="F9458"/>
          <cell r="G9458"/>
          <cell r="H9458"/>
          <cell r="I9458"/>
          <cell r="J9458"/>
          <cell r="K9458"/>
          <cell r="L9458"/>
          <cell r="M9458"/>
          <cell r="N9458"/>
          <cell r="O9458"/>
          <cell r="P9458"/>
          <cell r="Q9458"/>
          <cell r="R9458"/>
          <cell r="S9458"/>
          <cell r="T9458"/>
          <cell r="U9458"/>
          <cell r="V9458"/>
          <cell r="W9458"/>
          <cell r="X9458"/>
          <cell r="Y9458" t="str">
            <v xml:space="preserve"> </v>
          </cell>
        </row>
        <row r="9459">
          <cell r="C9459"/>
          <cell r="D9459"/>
          <cell r="E9459"/>
          <cell r="F9459"/>
          <cell r="G9459"/>
          <cell r="H9459"/>
          <cell r="I9459"/>
          <cell r="J9459"/>
          <cell r="K9459"/>
          <cell r="L9459"/>
          <cell r="M9459"/>
          <cell r="N9459"/>
          <cell r="O9459"/>
          <cell r="P9459"/>
          <cell r="Q9459"/>
          <cell r="R9459"/>
          <cell r="S9459"/>
          <cell r="T9459"/>
          <cell r="U9459"/>
          <cell r="V9459"/>
          <cell r="W9459"/>
          <cell r="X9459"/>
          <cell r="Y9459" t="str">
            <v xml:space="preserve"> </v>
          </cell>
        </row>
        <row r="9460">
          <cell r="C9460"/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/>
          <cell r="Q9460"/>
          <cell r="R9460"/>
          <cell r="S9460"/>
          <cell r="T9460"/>
          <cell r="U9460"/>
          <cell r="V9460"/>
          <cell r="W9460"/>
          <cell r="X9460"/>
          <cell r="Y9460" t="str">
            <v xml:space="preserve"> </v>
          </cell>
        </row>
        <row r="9461">
          <cell r="C9461"/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/>
          <cell r="Q9461"/>
          <cell r="R9461"/>
          <cell r="S9461"/>
          <cell r="T9461"/>
          <cell r="U9461"/>
          <cell r="V9461"/>
          <cell r="W9461"/>
          <cell r="X9461"/>
          <cell r="Y9461" t="str">
            <v xml:space="preserve"> </v>
          </cell>
        </row>
        <row r="9462">
          <cell r="C9462"/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/>
          <cell r="Q9462"/>
          <cell r="R9462"/>
          <cell r="S9462"/>
          <cell r="T9462"/>
          <cell r="U9462"/>
          <cell r="V9462"/>
          <cell r="W9462"/>
          <cell r="X9462"/>
          <cell r="Y9462" t="str">
            <v xml:space="preserve"> </v>
          </cell>
        </row>
        <row r="9463">
          <cell r="C9463"/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/>
          <cell r="Q9463"/>
          <cell r="R9463"/>
          <cell r="S9463"/>
          <cell r="T9463"/>
          <cell r="U9463"/>
          <cell r="V9463"/>
          <cell r="W9463"/>
          <cell r="X9463"/>
          <cell r="Y9463" t="str">
            <v xml:space="preserve"> </v>
          </cell>
        </row>
        <row r="9464">
          <cell r="C9464"/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/>
          <cell r="Q9464"/>
          <cell r="R9464"/>
          <cell r="S9464"/>
          <cell r="T9464"/>
          <cell r="U9464"/>
          <cell r="V9464"/>
          <cell r="W9464"/>
          <cell r="X9464"/>
          <cell r="Y9464" t="str">
            <v xml:space="preserve"> </v>
          </cell>
        </row>
        <row r="9465"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/>
          <cell r="Q9465"/>
          <cell r="R9465"/>
          <cell r="S9465"/>
          <cell r="T9465"/>
          <cell r="U9465"/>
          <cell r="V9465"/>
          <cell r="W9465"/>
          <cell r="X9465"/>
          <cell r="Y9465" t="str">
            <v xml:space="preserve"> </v>
          </cell>
        </row>
        <row r="9466"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/>
          <cell r="Q9466"/>
          <cell r="R9466"/>
          <cell r="S9466"/>
          <cell r="T9466"/>
          <cell r="U9466"/>
          <cell r="V9466"/>
          <cell r="W9466"/>
          <cell r="X9466"/>
          <cell r="Y9466" t="str">
            <v xml:space="preserve"> </v>
          </cell>
        </row>
        <row r="9467"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/>
          <cell r="Q9467"/>
          <cell r="R9467"/>
          <cell r="S9467"/>
          <cell r="T9467"/>
          <cell r="U9467"/>
          <cell r="V9467"/>
          <cell r="W9467"/>
          <cell r="X9467"/>
          <cell r="Y9467" t="str">
            <v xml:space="preserve"> </v>
          </cell>
        </row>
        <row r="9468"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/>
          <cell r="Q9468"/>
          <cell r="R9468"/>
          <cell r="S9468"/>
          <cell r="T9468"/>
          <cell r="U9468"/>
          <cell r="V9468"/>
          <cell r="W9468"/>
          <cell r="X9468"/>
          <cell r="Y9468" t="str">
            <v xml:space="preserve"> </v>
          </cell>
        </row>
        <row r="9469"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/>
          <cell r="Q9469"/>
          <cell r="R9469"/>
          <cell r="S9469"/>
          <cell r="T9469"/>
          <cell r="U9469"/>
          <cell r="V9469"/>
          <cell r="W9469"/>
          <cell r="X9469"/>
          <cell r="Y9469" t="str">
            <v xml:space="preserve"> </v>
          </cell>
        </row>
        <row r="9470"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/>
          <cell r="Q9470"/>
          <cell r="R9470"/>
          <cell r="S9470"/>
          <cell r="T9470"/>
          <cell r="U9470"/>
          <cell r="V9470"/>
          <cell r="W9470"/>
          <cell r="X9470"/>
          <cell r="Y9470" t="str">
            <v xml:space="preserve"> </v>
          </cell>
        </row>
        <row r="9471"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/>
          <cell r="Q9471"/>
          <cell r="R9471"/>
          <cell r="S9471"/>
          <cell r="T9471"/>
          <cell r="U9471"/>
          <cell r="V9471"/>
          <cell r="W9471"/>
          <cell r="X9471"/>
          <cell r="Y9471" t="str">
            <v xml:space="preserve"> </v>
          </cell>
        </row>
        <row r="9472"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/>
          <cell r="Q9472"/>
          <cell r="R9472"/>
          <cell r="S9472"/>
          <cell r="T9472"/>
          <cell r="U9472"/>
          <cell r="V9472"/>
          <cell r="W9472"/>
          <cell r="X9472"/>
          <cell r="Y9472" t="str">
            <v xml:space="preserve"> </v>
          </cell>
        </row>
        <row r="9473">
          <cell r="C9473"/>
          <cell r="D9473"/>
          <cell r="E9473"/>
          <cell r="F9473"/>
          <cell r="G9473"/>
          <cell r="H9473"/>
          <cell r="I9473"/>
          <cell r="J9473"/>
          <cell r="K9473"/>
          <cell r="L9473"/>
          <cell r="M9473"/>
          <cell r="N9473"/>
          <cell r="O9473"/>
          <cell r="P9473"/>
          <cell r="Q9473"/>
          <cell r="R9473"/>
          <cell r="S9473"/>
          <cell r="T9473"/>
          <cell r="U9473"/>
          <cell r="V9473"/>
          <cell r="W9473"/>
          <cell r="X9473"/>
          <cell r="Y9473" t="str">
            <v xml:space="preserve"> </v>
          </cell>
        </row>
        <row r="9474">
          <cell r="C9474"/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/>
          <cell r="Q9474"/>
          <cell r="R9474"/>
          <cell r="S9474"/>
          <cell r="T9474"/>
          <cell r="U9474"/>
          <cell r="V9474"/>
          <cell r="W9474"/>
          <cell r="X9474"/>
          <cell r="Y9474" t="str">
            <v xml:space="preserve"> </v>
          </cell>
        </row>
        <row r="9475"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/>
          <cell r="Q9475"/>
          <cell r="R9475"/>
          <cell r="S9475"/>
          <cell r="T9475"/>
          <cell r="U9475"/>
          <cell r="V9475"/>
          <cell r="W9475"/>
          <cell r="X9475"/>
          <cell r="Y9475" t="str">
            <v xml:space="preserve"> </v>
          </cell>
        </row>
        <row r="9476"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/>
          <cell r="Q9476"/>
          <cell r="R9476"/>
          <cell r="S9476"/>
          <cell r="T9476"/>
          <cell r="U9476"/>
          <cell r="V9476"/>
          <cell r="W9476"/>
          <cell r="X9476"/>
          <cell r="Y9476" t="str">
            <v xml:space="preserve"> </v>
          </cell>
        </row>
        <row r="9477"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/>
          <cell r="Q9477"/>
          <cell r="R9477"/>
          <cell r="S9477"/>
          <cell r="T9477"/>
          <cell r="U9477"/>
          <cell r="V9477"/>
          <cell r="W9477"/>
          <cell r="X9477"/>
          <cell r="Y9477" t="str">
            <v xml:space="preserve"> </v>
          </cell>
        </row>
        <row r="9478"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/>
          <cell r="Q9478"/>
          <cell r="R9478"/>
          <cell r="S9478"/>
          <cell r="T9478"/>
          <cell r="U9478"/>
          <cell r="V9478"/>
          <cell r="W9478"/>
          <cell r="X9478"/>
          <cell r="Y9478" t="str">
            <v xml:space="preserve"> </v>
          </cell>
        </row>
        <row r="9479"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/>
          <cell r="Q9479"/>
          <cell r="R9479"/>
          <cell r="S9479"/>
          <cell r="T9479"/>
          <cell r="U9479"/>
          <cell r="V9479"/>
          <cell r="W9479"/>
          <cell r="X9479"/>
          <cell r="Y9479" t="str">
            <v xml:space="preserve"> </v>
          </cell>
        </row>
        <row r="9480"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/>
          <cell r="Q9480"/>
          <cell r="R9480"/>
          <cell r="S9480"/>
          <cell r="T9480"/>
          <cell r="U9480"/>
          <cell r="V9480"/>
          <cell r="W9480"/>
          <cell r="X9480"/>
          <cell r="Y9480" t="str">
            <v xml:space="preserve"> </v>
          </cell>
        </row>
        <row r="9481"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/>
          <cell r="Q9481"/>
          <cell r="R9481"/>
          <cell r="S9481"/>
          <cell r="T9481"/>
          <cell r="U9481"/>
          <cell r="V9481"/>
          <cell r="W9481"/>
          <cell r="X9481"/>
          <cell r="Y9481" t="str">
            <v xml:space="preserve"> </v>
          </cell>
        </row>
        <row r="9482"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/>
          <cell r="Q9482"/>
          <cell r="R9482"/>
          <cell r="S9482"/>
          <cell r="T9482"/>
          <cell r="U9482"/>
          <cell r="V9482"/>
          <cell r="W9482"/>
          <cell r="X9482"/>
          <cell r="Y9482" t="str">
            <v xml:space="preserve"> </v>
          </cell>
        </row>
        <row r="9483"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/>
          <cell r="Q9483"/>
          <cell r="R9483"/>
          <cell r="S9483"/>
          <cell r="T9483"/>
          <cell r="U9483"/>
          <cell r="V9483"/>
          <cell r="W9483"/>
          <cell r="X9483"/>
          <cell r="Y9483" t="str">
            <v xml:space="preserve"> </v>
          </cell>
        </row>
        <row r="9484"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/>
          <cell r="Q9484"/>
          <cell r="R9484"/>
          <cell r="S9484"/>
          <cell r="T9484"/>
          <cell r="U9484"/>
          <cell r="V9484"/>
          <cell r="W9484"/>
          <cell r="X9484"/>
          <cell r="Y9484" t="str">
            <v xml:space="preserve"> </v>
          </cell>
        </row>
        <row r="9485"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/>
          <cell r="Q9485"/>
          <cell r="R9485"/>
          <cell r="S9485"/>
          <cell r="T9485"/>
          <cell r="U9485"/>
          <cell r="V9485"/>
          <cell r="W9485"/>
          <cell r="X9485"/>
          <cell r="Y9485" t="str">
            <v xml:space="preserve"> </v>
          </cell>
        </row>
        <row r="9486">
          <cell r="C9486"/>
          <cell r="D9486"/>
          <cell r="E9486"/>
          <cell r="F9486"/>
          <cell r="G9486"/>
          <cell r="H9486"/>
          <cell r="I9486"/>
          <cell r="J9486"/>
          <cell r="K9486"/>
          <cell r="L9486"/>
          <cell r="M9486"/>
          <cell r="N9486"/>
          <cell r="O9486"/>
          <cell r="P9486"/>
          <cell r="Q9486"/>
          <cell r="R9486"/>
          <cell r="S9486"/>
          <cell r="T9486"/>
          <cell r="U9486"/>
          <cell r="V9486"/>
          <cell r="W9486"/>
          <cell r="X9486"/>
          <cell r="Y9486" t="str">
            <v xml:space="preserve"> </v>
          </cell>
        </row>
        <row r="9487">
          <cell r="C9487"/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/>
          <cell r="Q9487"/>
          <cell r="R9487"/>
          <cell r="S9487"/>
          <cell r="T9487"/>
          <cell r="U9487"/>
          <cell r="V9487"/>
          <cell r="W9487"/>
          <cell r="X9487"/>
          <cell r="Y9487" t="str">
            <v xml:space="preserve"> </v>
          </cell>
        </row>
        <row r="9488">
          <cell r="C9488"/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/>
          <cell r="Q9488"/>
          <cell r="R9488"/>
          <cell r="S9488"/>
          <cell r="T9488"/>
          <cell r="U9488"/>
          <cell r="V9488"/>
          <cell r="W9488"/>
          <cell r="X9488"/>
          <cell r="Y9488" t="str">
            <v xml:space="preserve"> </v>
          </cell>
        </row>
        <row r="9489">
          <cell r="C9489"/>
          <cell r="D9489"/>
          <cell r="E9489"/>
          <cell r="F9489"/>
          <cell r="G9489"/>
          <cell r="H9489"/>
          <cell r="I9489"/>
          <cell r="J9489"/>
          <cell r="K9489"/>
          <cell r="L9489"/>
          <cell r="M9489"/>
          <cell r="N9489"/>
          <cell r="O9489"/>
          <cell r="P9489"/>
          <cell r="Q9489"/>
          <cell r="R9489"/>
          <cell r="S9489"/>
          <cell r="T9489"/>
          <cell r="U9489"/>
          <cell r="V9489"/>
          <cell r="W9489"/>
          <cell r="X9489"/>
          <cell r="Y9489" t="str">
            <v xml:space="preserve"> </v>
          </cell>
        </row>
        <row r="9490">
          <cell r="C9490"/>
          <cell r="D9490"/>
          <cell r="E9490"/>
          <cell r="F9490"/>
          <cell r="G9490"/>
          <cell r="H9490"/>
          <cell r="I9490"/>
          <cell r="J9490"/>
          <cell r="K9490"/>
          <cell r="L9490"/>
          <cell r="M9490"/>
          <cell r="N9490"/>
          <cell r="O9490"/>
          <cell r="P9490"/>
          <cell r="Q9490"/>
          <cell r="R9490"/>
          <cell r="S9490"/>
          <cell r="T9490"/>
          <cell r="U9490"/>
          <cell r="V9490"/>
          <cell r="W9490"/>
          <cell r="X9490"/>
          <cell r="Y9490" t="str">
            <v xml:space="preserve"> </v>
          </cell>
        </row>
        <row r="9491">
          <cell r="C9491"/>
          <cell r="D9491"/>
          <cell r="E9491"/>
          <cell r="F9491"/>
          <cell r="G9491"/>
          <cell r="H9491"/>
          <cell r="I9491"/>
          <cell r="J9491"/>
          <cell r="K9491"/>
          <cell r="L9491"/>
          <cell r="M9491"/>
          <cell r="N9491"/>
          <cell r="O9491"/>
          <cell r="P9491"/>
          <cell r="Q9491"/>
          <cell r="R9491"/>
          <cell r="S9491"/>
          <cell r="T9491"/>
          <cell r="U9491"/>
          <cell r="V9491"/>
          <cell r="W9491"/>
          <cell r="X9491"/>
          <cell r="Y9491" t="str">
            <v xml:space="preserve"> </v>
          </cell>
        </row>
        <row r="9492">
          <cell r="C9492"/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/>
          <cell r="Q9492"/>
          <cell r="R9492"/>
          <cell r="S9492"/>
          <cell r="T9492"/>
          <cell r="U9492"/>
          <cell r="V9492"/>
          <cell r="W9492"/>
          <cell r="X9492"/>
          <cell r="Y9492" t="str">
            <v xml:space="preserve"> </v>
          </cell>
        </row>
        <row r="9493">
          <cell r="C9493"/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/>
          <cell r="Q9493"/>
          <cell r="R9493"/>
          <cell r="S9493"/>
          <cell r="T9493"/>
          <cell r="U9493"/>
          <cell r="V9493"/>
          <cell r="W9493"/>
          <cell r="X9493"/>
          <cell r="Y9493" t="str">
            <v xml:space="preserve"> </v>
          </cell>
        </row>
        <row r="9494">
          <cell r="C9494"/>
          <cell r="D9494"/>
          <cell r="E9494"/>
          <cell r="F9494"/>
          <cell r="G9494"/>
          <cell r="H9494"/>
          <cell r="I9494"/>
          <cell r="J9494"/>
          <cell r="K9494"/>
          <cell r="L9494"/>
          <cell r="M9494"/>
          <cell r="N9494"/>
          <cell r="O9494"/>
          <cell r="P9494"/>
          <cell r="Q9494"/>
          <cell r="R9494"/>
          <cell r="S9494"/>
          <cell r="T9494"/>
          <cell r="U9494"/>
          <cell r="V9494"/>
          <cell r="W9494"/>
          <cell r="X9494"/>
          <cell r="Y9494" t="str">
            <v xml:space="preserve"> </v>
          </cell>
        </row>
        <row r="9495">
          <cell r="C9495"/>
          <cell r="D9495"/>
          <cell r="E9495"/>
          <cell r="F9495"/>
          <cell r="G9495"/>
          <cell r="H9495"/>
          <cell r="I9495"/>
          <cell r="J9495"/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  <cell r="U9495"/>
          <cell r="V9495"/>
          <cell r="W9495"/>
          <cell r="X9495"/>
          <cell r="Y9495" t="str">
            <v xml:space="preserve"> </v>
          </cell>
        </row>
        <row r="9496">
          <cell r="C9496"/>
          <cell r="D9496"/>
          <cell r="E9496"/>
          <cell r="F9496"/>
          <cell r="G9496"/>
          <cell r="H9496"/>
          <cell r="I9496"/>
          <cell r="J9496"/>
          <cell r="K9496"/>
          <cell r="L9496"/>
          <cell r="M9496"/>
          <cell r="N9496"/>
          <cell r="O9496"/>
          <cell r="P9496"/>
          <cell r="Q9496"/>
          <cell r="R9496"/>
          <cell r="S9496"/>
          <cell r="T9496"/>
          <cell r="U9496"/>
          <cell r="V9496"/>
          <cell r="W9496"/>
          <cell r="X9496"/>
          <cell r="Y9496" t="str">
            <v xml:space="preserve"> </v>
          </cell>
        </row>
        <row r="9497">
          <cell r="C9497"/>
          <cell r="D9497"/>
          <cell r="E9497"/>
          <cell r="F9497"/>
          <cell r="G9497"/>
          <cell r="H9497"/>
          <cell r="I9497"/>
          <cell r="J9497"/>
          <cell r="K9497"/>
          <cell r="L9497"/>
          <cell r="M9497"/>
          <cell r="N9497"/>
          <cell r="O9497"/>
          <cell r="P9497"/>
          <cell r="Q9497"/>
          <cell r="R9497"/>
          <cell r="S9497"/>
          <cell r="T9497"/>
          <cell r="U9497"/>
          <cell r="V9497"/>
          <cell r="W9497"/>
          <cell r="X9497"/>
          <cell r="Y9497" t="str">
            <v xml:space="preserve"> </v>
          </cell>
        </row>
        <row r="9498">
          <cell r="C9498"/>
          <cell r="D9498"/>
          <cell r="E9498"/>
          <cell r="F9498"/>
          <cell r="G9498"/>
          <cell r="H9498"/>
          <cell r="I9498"/>
          <cell r="J9498"/>
          <cell r="K9498"/>
          <cell r="L9498"/>
          <cell r="M9498"/>
          <cell r="N9498"/>
          <cell r="O9498"/>
          <cell r="P9498"/>
          <cell r="Q9498"/>
          <cell r="R9498"/>
          <cell r="S9498"/>
          <cell r="T9498"/>
          <cell r="U9498"/>
          <cell r="V9498"/>
          <cell r="W9498"/>
          <cell r="X9498"/>
          <cell r="Y9498" t="str">
            <v xml:space="preserve"> </v>
          </cell>
        </row>
        <row r="9499">
          <cell r="C9499"/>
          <cell r="D9499"/>
          <cell r="E9499"/>
          <cell r="F9499"/>
          <cell r="G9499"/>
          <cell r="H9499"/>
          <cell r="I9499"/>
          <cell r="J9499"/>
          <cell r="K9499"/>
          <cell r="L9499"/>
          <cell r="M9499"/>
          <cell r="N9499"/>
          <cell r="O9499"/>
          <cell r="P9499"/>
          <cell r="Q9499"/>
          <cell r="R9499"/>
          <cell r="S9499"/>
          <cell r="T9499"/>
          <cell r="U9499"/>
          <cell r="V9499"/>
          <cell r="W9499"/>
          <cell r="X9499"/>
          <cell r="Y9499" t="str">
            <v xml:space="preserve"> </v>
          </cell>
        </row>
        <row r="9500">
          <cell r="C9500"/>
          <cell r="D9500"/>
          <cell r="E9500"/>
          <cell r="F9500"/>
          <cell r="G9500"/>
          <cell r="H9500"/>
          <cell r="I9500"/>
          <cell r="J9500"/>
          <cell r="K9500"/>
          <cell r="L9500"/>
          <cell r="M9500"/>
          <cell r="N9500"/>
          <cell r="O9500"/>
          <cell r="P9500"/>
          <cell r="Q9500"/>
          <cell r="R9500"/>
          <cell r="S9500"/>
          <cell r="T9500"/>
          <cell r="U9500"/>
          <cell r="V9500"/>
          <cell r="W9500"/>
          <cell r="X9500"/>
          <cell r="Y9500" t="str">
            <v xml:space="preserve"> </v>
          </cell>
        </row>
        <row r="9501">
          <cell r="C9501"/>
          <cell r="D9501"/>
          <cell r="E9501"/>
          <cell r="F9501"/>
          <cell r="G9501"/>
          <cell r="H9501"/>
          <cell r="I9501"/>
          <cell r="J9501"/>
          <cell r="K9501"/>
          <cell r="L9501"/>
          <cell r="M9501"/>
          <cell r="N9501"/>
          <cell r="O9501"/>
          <cell r="P9501"/>
          <cell r="Q9501"/>
          <cell r="R9501"/>
          <cell r="S9501"/>
          <cell r="T9501"/>
          <cell r="U9501"/>
          <cell r="V9501"/>
          <cell r="W9501"/>
          <cell r="X9501"/>
          <cell r="Y9501" t="str">
            <v xml:space="preserve"> </v>
          </cell>
        </row>
        <row r="9502">
          <cell r="C9502"/>
          <cell r="D9502"/>
          <cell r="E9502"/>
          <cell r="F9502"/>
          <cell r="G9502"/>
          <cell r="H9502"/>
          <cell r="I9502"/>
          <cell r="J9502"/>
          <cell r="K9502"/>
          <cell r="L9502"/>
          <cell r="M9502"/>
          <cell r="N9502"/>
          <cell r="O9502"/>
          <cell r="P9502"/>
          <cell r="Q9502"/>
          <cell r="R9502"/>
          <cell r="S9502"/>
          <cell r="T9502"/>
          <cell r="U9502"/>
          <cell r="V9502"/>
          <cell r="W9502"/>
          <cell r="X9502"/>
          <cell r="Y9502" t="str">
            <v xml:space="preserve"> </v>
          </cell>
        </row>
        <row r="9503">
          <cell r="C9503"/>
          <cell r="D9503"/>
          <cell r="E9503"/>
          <cell r="F9503"/>
          <cell r="G9503"/>
          <cell r="H9503"/>
          <cell r="I9503"/>
          <cell r="J9503"/>
          <cell r="K9503"/>
          <cell r="L9503"/>
          <cell r="M9503"/>
          <cell r="N9503"/>
          <cell r="O9503"/>
          <cell r="P9503"/>
          <cell r="Q9503"/>
          <cell r="R9503"/>
          <cell r="S9503"/>
          <cell r="T9503"/>
          <cell r="U9503"/>
          <cell r="V9503"/>
          <cell r="W9503"/>
          <cell r="X9503"/>
          <cell r="Y9503" t="str">
            <v xml:space="preserve"> </v>
          </cell>
        </row>
        <row r="9504">
          <cell r="C9504"/>
          <cell r="D9504"/>
          <cell r="E9504"/>
          <cell r="F9504"/>
          <cell r="G9504"/>
          <cell r="H9504"/>
          <cell r="I9504"/>
          <cell r="J9504"/>
          <cell r="K9504"/>
          <cell r="L9504"/>
          <cell r="M9504"/>
          <cell r="N9504"/>
          <cell r="O9504"/>
          <cell r="P9504"/>
          <cell r="Q9504"/>
          <cell r="R9504"/>
          <cell r="S9504"/>
          <cell r="T9504"/>
          <cell r="U9504"/>
          <cell r="V9504"/>
          <cell r="W9504"/>
          <cell r="X9504"/>
          <cell r="Y9504" t="str">
            <v xml:space="preserve"> </v>
          </cell>
        </row>
        <row r="9505">
          <cell r="C9505"/>
          <cell r="D9505"/>
          <cell r="E9505"/>
          <cell r="F9505"/>
          <cell r="G9505"/>
          <cell r="H9505"/>
          <cell r="I9505"/>
          <cell r="J9505"/>
          <cell r="K9505"/>
          <cell r="L9505"/>
          <cell r="M9505"/>
          <cell r="N9505"/>
          <cell r="O9505"/>
          <cell r="P9505"/>
          <cell r="Q9505"/>
          <cell r="R9505"/>
          <cell r="S9505"/>
          <cell r="T9505"/>
          <cell r="U9505"/>
          <cell r="V9505"/>
          <cell r="W9505"/>
          <cell r="X9505"/>
          <cell r="Y9505" t="str">
            <v xml:space="preserve"> </v>
          </cell>
        </row>
        <row r="9506">
          <cell r="C9506"/>
          <cell r="D9506"/>
          <cell r="E9506"/>
          <cell r="F9506"/>
          <cell r="G9506"/>
          <cell r="H9506"/>
          <cell r="I9506"/>
          <cell r="J9506"/>
          <cell r="K9506"/>
          <cell r="L9506"/>
          <cell r="M9506"/>
          <cell r="N9506"/>
          <cell r="O9506"/>
          <cell r="P9506"/>
          <cell r="Q9506"/>
          <cell r="R9506"/>
          <cell r="S9506"/>
          <cell r="T9506"/>
          <cell r="U9506"/>
          <cell r="V9506"/>
          <cell r="W9506"/>
          <cell r="X9506"/>
          <cell r="Y9506" t="str">
            <v xml:space="preserve"> </v>
          </cell>
        </row>
        <row r="9507">
          <cell r="C9507"/>
          <cell r="D9507"/>
          <cell r="E9507"/>
          <cell r="F9507"/>
          <cell r="G9507"/>
          <cell r="H9507"/>
          <cell r="I9507"/>
          <cell r="J9507"/>
          <cell r="K9507"/>
          <cell r="L9507"/>
          <cell r="M9507"/>
          <cell r="N9507"/>
          <cell r="O9507"/>
          <cell r="P9507"/>
          <cell r="Q9507"/>
          <cell r="R9507"/>
          <cell r="S9507"/>
          <cell r="T9507"/>
          <cell r="U9507"/>
          <cell r="V9507"/>
          <cell r="W9507"/>
          <cell r="X9507"/>
          <cell r="Y9507" t="str">
            <v xml:space="preserve"> </v>
          </cell>
        </row>
        <row r="9508">
          <cell r="C9508"/>
          <cell r="D9508"/>
          <cell r="E9508"/>
          <cell r="F9508"/>
          <cell r="G9508"/>
          <cell r="H9508"/>
          <cell r="I9508"/>
          <cell r="J9508"/>
          <cell r="K9508"/>
          <cell r="L9508"/>
          <cell r="M9508"/>
          <cell r="N9508"/>
          <cell r="O9508"/>
          <cell r="P9508"/>
          <cell r="Q9508"/>
          <cell r="R9508"/>
          <cell r="S9508"/>
          <cell r="T9508"/>
          <cell r="U9508"/>
          <cell r="V9508"/>
          <cell r="W9508"/>
          <cell r="X9508"/>
          <cell r="Y9508" t="str">
            <v xml:space="preserve"> </v>
          </cell>
        </row>
        <row r="9509">
          <cell r="C9509"/>
          <cell r="D9509"/>
          <cell r="E9509"/>
          <cell r="F9509"/>
          <cell r="G9509"/>
          <cell r="H9509"/>
          <cell r="I9509"/>
          <cell r="J9509"/>
          <cell r="K9509"/>
          <cell r="L9509"/>
          <cell r="M9509"/>
          <cell r="N9509"/>
          <cell r="O9509"/>
          <cell r="P9509"/>
          <cell r="Q9509"/>
          <cell r="R9509"/>
          <cell r="S9509"/>
          <cell r="T9509"/>
          <cell r="U9509"/>
          <cell r="V9509"/>
          <cell r="W9509"/>
          <cell r="X9509"/>
          <cell r="Y9509" t="str">
            <v xml:space="preserve"> </v>
          </cell>
        </row>
        <row r="9510">
          <cell r="C9510"/>
          <cell r="D9510"/>
          <cell r="E9510"/>
          <cell r="F9510"/>
          <cell r="G9510"/>
          <cell r="H9510"/>
          <cell r="I9510"/>
          <cell r="J9510"/>
          <cell r="K9510"/>
          <cell r="L9510"/>
          <cell r="M9510"/>
          <cell r="N9510"/>
          <cell r="O9510"/>
          <cell r="P9510"/>
          <cell r="Q9510"/>
          <cell r="R9510"/>
          <cell r="S9510"/>
          <cell r="T9510"/>
          <cell r="U9510"/>
          <cell r="V9510"/>
          <cell r="W9510"/>
          <cell r="X9510"/>
          <cell r="Y9510" t="str">
            <v xml:space="preserve"> </v>
          </cell>
        </row>
        <row r="9511">
          <cell r="C9511"/>
          <cell r="D9511"/>
          <cell r="E9511"/>
          <cell r="F9511"/>
          <cell r="G9511"/>
          <cell r="H9511"/>
          <cell r="I9511"/>
          <cell r="J9511"/>
          <cell r="K9511"/>
          <cell r="L9511"/>
          <cell r="M9511"/>
          <cell r="N9511"/>
          <cell r="O9511"/>
          <cell r="P9511"/>
          <cell r="Q9511"/>
          <cell r="R9511"/>
          <cell r="S9511"/>
          <cell r="T9511"/>
          <cell r="U9511"/>
          <cell r="V9511"/>
          <cell r="W9511"/>
          <cell r="X9511"/>
          <cell r="Y9511" t="str">
            <v xml:space="preserve"> </v>
          </cell>
        </row>
        <row r="9512">
          <cell r="C9512"/>
          <cell r="D9512"/>
          <cell r="E9512"/>
          <cell r="F9512"/>
          <cell r="G9512"/>
          <cell r="H9512"/>
          <cell r="I9512"/>
          <cell r="J9512"/>
          <cell r="K9512"/>
          <cell r="L9512"/>
          <cell r="M9512"/>
          <cell r="N9512"/>
          <cell r="O9512"/>
          <cell r="P9512"/>
          <cell r="Q9512"/>
          <cell r="R9512"/>
          <cell r="S9512"/>
          <cell r="T9512"/>
          <cell r="U9512"/>
          <cell r="V9512"/>
          <cell r="W9512"/>
          <cell r="X9512"/>
          <cell r="Y9512" t="str">
            <v xml:space="preserve"> </v>
          </cell>
        </row>
        <row r="9513">
          <cell r="C9513"/>
          <cell r="D9513"/>
          <cell r="E9513"/>
          <cell r="F9513"/>
          <cell r="G9513"/>
          <cell r="H9513"/>
          <cell r="I9513"/>
          <cell r="J9513"/>
          <cell r="K9513"/>
          <cell r="L9513"/>
          <cell r="M9513"/>
          <cell r="N9513"/>
          <cell r="O9513"/>
          <cell r="P9513"/>
          <cell r="Q9513"/>
          <cell r="R9513"/>
          <cell r="S9513"/>
          <cell r="T9513"/>
          <cell r="U9513"/>
          <cell r="V9513"/>
          <cell r="W9513"/>
          <cell r="X9513"/>
          <cell r="Y9513" t="str">
            <v xml:space="preserve"> </v>
          </cell>
        </row>
        <row r="9514">
          <cell r="C9514"/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/>
          <cell r="Q9514"/>
          <cell r="R9514"/>
          <cell r="S9514"/>
          <cell r="T9514"/>
          <cell r="U9514"/>
          <cell r="V9514"/>
          <cell r="W9514"/>
          <cell r="X9514"/>
          <cell r="Y9514" t="str">
            <v xml:space="preserve"> </v>
          </cell>
        </row>
        <row r="9515">
          <cell r="C9515"/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/>
          <cell r="Q9515"/>
          <cell r="R9515"/>
          <cell r="S9515"/>
          <cell r="T9515"/>
          <cell r="U9515"/>
          <cell r="V9515"/>
          <cell r="W9515"/>
          <cell r="X9515"/>
          <cell r="Y9515" t="str">
            <v xml:space="preserve"> </v>
          </cell>
        </row>
        <row r="9516">
          <cell r="C9516"/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/>
          <cell r="Q9516"/>
          <cell r="R9516"/>
          <cell r="S9516"/>
          <cell r="T9516"/>
          <cell r="U9516"/>
          <cell r="V9516"/>
          <cell r="W9516"/>
          <cell r="X9516"/>
          <cell r="Y9516" t="str">
            <v xml:space="preserve"> </v>
          </cell>
        </row>
        <row r="9517">
          <cell r="C9517"/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/>
          <cell r="Q9517"/>
          <cell r="R9517"/>
          <cell r="S9517"/>
          <cell r="T9517"/>
          <cell r="U9517"/>
          <cell r="V9517"/>
          <cell r="W9517"/>
          <cell r="X9517"/>
          <cell r="Y9517" t="str">
            <v xml:space="preserve"> </v>
          </cell>
        </row>
        <row r="9518">
          <cell r="C9518"/>
          <cell r="D9518"/>
          <cell r="E9518"/>
          <cell r="F9518"/>
          <cell r="G9518"/>
          <cell r="H9518"/>
          <cell r="I9518"/>
          <cell r="J9518"/>
          <cell r="K9518"/>
          <cell r="L9518"/>
          <cell r="M9518"/>
          <cell r="N9518"/>
          <cell r="O9518"/>
          <cell r="P9518"/>
          <cell r="Q9518"/>
          <cell r="R9518"/>
          <cell r="S9518"/>
          <cell r="T9518"/>
          <cell r="U9518"/>
          <cell r="V9518"/>
          <cell r="W9518"/>
          <cell r="X9518"/>
          <cell r="Y9518" t="str">
            <v xml:space="preserve"> </v>
          </cell>
        </row>
        <row r="9519">
          <cell r="C9519"/>
          <cell r="D9519"/>
          <cell r="E9519"/>
          <cell r="F9519"/>
          <cell r="G9519"/>
          <cell r="H9519"/>
          <cell r="I9519"/>
          <cell r="J9519"/>
          <cell r="K9519"/>
          <cell r="L9519"/>
          <cell r="M9519"/>
          <cell r="N9519"/>
          <cell r="O9519"/>
          <cell r="P9519"/>
          <cell r="Q9519"/>
          <cell r="R9519"/>
          <cell r="S9519"/>
          <cell r="T9519"/>
          <cell r="U9519"/>
          <cell r="V9519"/>
          <cell r="W9519"/>
          <cell r="X9519"/>
          <cell r="Y9519" t="str">
            <v xml:space="preserve"> </v>
          </cell>
        </row>
        <row r="9520">
          <cell r="C9520"/>
          <cell r="D9520"/>
          <cell r="E9520"/>
          <cell r="F9520"/>
          <cell r="G9520"/>
          <cell r="H9520"/>
          <cell r="I9520"/>
          <cell r="J9520"/>
          <cell r="K9520"/>
          <cell r="L9520"/>
          <cell r="M9520"/>
          <cell r="N9520"/>
          <cell r="O9520"/>
          <cell r="P9520"/>
          <cell r="Q9520"/>
          <cell r="R9520"/>
          <cell r="S9520"/>
          <cell r="T9520"/>
          <cell r="U9520"/>
          <cell r="V9520"/>
          <cell r="W9520"/>
          <cell r="X9520"/>
          <cell r="Y9520" t="str">
            <v xml:space="preserve"> </v>
          </cell>
        </row>
        <row r="9521">
          <cell r="C9521"/>
          <cell r="D9521"/>
          <cell r="E9521"/>
          <cell r="F9521"/>
          <cell r="G9521"/>
          <cell r="H9521"/>
          <cell r="I9521"/>
          <cell r="J9521"/>
          <cell r="K9521"/>
          <cell r="L9521"/>
          <cell r="M9521"/>
          <cell r="N9521"/>
          <cell r="O9521"/>
          <cell r="P9521"/>
          <cell r="Q9521"/>
          <cell r="R9521"/>
          <cell r="S9521"/>
          <cell r="T9521"/>
          <cell r="U9521"/>
          <cell r="V9521"/>
          <cell r="W9521"/>
          <cell r="X9521"/>
          <cell r="Y9521" t="str">
            <v xml:space="preserve"> </v>
          </cell>
        </row>
        <row r="9522">
          <cell r="C9522"/>
          <cell r="D9522"/>
          <cell r="E9522"/>
          <cell r="F9522"/>
          <cell r="G9522"/>
          <cell r="H9522"/>
          <cell r="I9522"/>
          <cell r="J9522"/>
          <cell r="K9522"/>
          <cell r="L9522"/>
          <cell r="M9522"/>
          <cell r="N9522"/>
          <cell r="O9522"/>
          <cell r="P9522"/>
          <cell r="Q9522"/>
          <cell r="R9522"/>
          <cell r="S9522"/>
          <cell r="T9522"/>
          <cell r="U9522"/>
          <cell r="V9522"/>
          <cell r="W9522"/>
          <cell r="X9522"/>
          <cell r="Y9522" t="str">
            <v xml:space="preserve"> </v>
          </cell>
        </row>
        <row r="9523">
          <cell r="C9523"/>
          <cell r="D9523"/>
          <cell r="E9523"/>
          <cell r="F9523"/>
          <cell r="G9523"/>
          <cell r="H9523"/>
          <cell r="I9523"/>
          <cell r="J9523"/>
          <cell r="K9523"/>
          <cell r="L9523"/>
          <cell r="M9523"/>
          <cell r="N9523"/>
          <cell r="O9523"/>
          <cell r="P9523"/>
          <cell r="Q9523"/>
          <cell r="R9523"/>
          <cell r="S9523"/>
          <cell r="T9523"/>
          <cell r="U9523"/>
          <cell r="V9523"/>
          <cell r="W9523"/>
          <cell r="X9523"/>
          <cell r="Y9523" t="str">
            <v xml:space="preserve"> </v>
          </cell>
        </row>
        <row r="9524"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/>
          <cell r="Q9524"/>
          <cell r="R9524"/>
          <cell r="S9524"/>
          <cell r="T9524"/>
          <cell r="U9524"/>
          <cell r="V9524"/>
          <cell r="W9524"/>
          <cell r="X9524"/>
          <cell r="Y9524" t="str">
            <v xml:space="preserve"> </v>
          </cell>
        </row>
        <row r="9525"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/>
          <cell r="Q9525"/>
          <cell r="R9525"/>
          <cell r="S9525"/>
          <cell r="T9525"/>
          <cell r="U9525"/>
          <cell r="V9525"/>
          <cell r="W9525"/>
          <cell r="X9525"/>
          <cell r="Y9525" t="str">
            <v xml:space="preserve"> </v>
          </cell>
        </row>
        <row r="9526"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/>
          <cell r="Q9526"/>
          <cell r="R9526"/>
          <cell r="S9526"/>
          <cell r="T9526"/>
          <cell r="U9526"/>
          <cell r="V9526"/>
          <cell r="W9526"/>
          <cell r="X9526"/>
          <cell r="Y9526" t="str">
            <v xml:space="preserve"> </v>
          </cell>
        </row>
        <row r="9527"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/>
          <cell r="Q9527"/>
          <cell r="R9527"/>
          <cell r="S9527"/>
          <cell r="T9527"/>
          <cell r="U9527"/>
          <cell r="V9527"/>
          <cell r="W9527"/>
          <cell r="X9527"/>
          <cell r="Y9527" t="str">
            <v xml:space="preserve"> </v>
          </cell>
        </row>
        <row r="9528"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/>
          <cell r="Q9528"/>
          <cell r="R9528"/>
          <cell r="S9528"/>
          <cell r="T9528"/>
          <cell r="U9528"/>
          <cell r="V9528"/>
          <cell r="W9528"/>
          <cell r="X9528"/>
          <cell r="Y9528" t="str">
            <v xml:space="preserve"> </v>
          </cell>
        </row>
        <row r="9529"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/>
          <cell r="Q9529"/>
          <cell r="R9529"/>
          <cell r="S9529"/>
          <cell r="T9529"/>
          <cell r="U9529"/>
          <cell r="V9529"/>
          <cell r="W9529"/>
          <cell r="X9529"/>
          <cell r="Y9529" t="str">
            <v xml:space="preserve"> </v>
          </cell>
        </row>
        <row r="9530"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/>
          <cell r="Q9530"/>
          <cell r="R9530"/>
          <cell r="S9530"/>
          <cell r="T9530"/>
          <cell r="U9530"/>
          <cell r="V9530"/>
          <cell r="W9530"/>
          <cell r="X9530"/>
          <cell r="Y9530" t="str">
            <v xml:space="preserve"> </v>
          </cell>
        </row>
        <row r="9531"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/>
          <cell r="Q9531"/>
          <cell r="R9531"/>
          <cell r="S9531"/>
          <cell r="T9531"/>
          <cell r="U9531"/>
          <cell r="V9531"/>
          <cell r="W9531"/>
          <cell r="X9531"/>
          <cell r="Y9531" t="str">
            <v xml:space="preserve"> </v>
          </cell>
        </row>
        <row r="9532"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/>
          <cell r="Q9532"/>
          <cell r="R9532"/>
          <cell r="S9532"/>
          <cell r="T9532"/>
          <cell r="U9532"/>
          <cell r="V9532"/>
          <cell r="W9532"/>
          <cell r="X9532"/>
          <cell r="Y9532" t="str">
            <v xml:space="preserve"> </v>
          </cell>
        </row>
        <row r="9533"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/>
          <cell r="Q9533"/>
          <cell r="R9533"/>
          <cell r="S9533"/>
          <cell r="T9533"/>
          <cell r="U9533"/>
          <cell r="V9533"/>
          <cell r="W9533"/>
          <cell r="X9533"/>
          <cell r="Y9533" t="str">
            <v xml:space="preserve"> </v>
          </cell>
        </row>
        <row r="9534"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/>
          <cell r="Q9534"/>
          <cell r="R9534"/>
          <cell r="S9534"/>
          <cell r="T9534"/>
          <cell r="U9534"/>
          <cell r="V9534"/>
          <cell r="W9534"/>
          <cell r="X9534"/>
          <cell r="Y9534" t="str">
            <v xml:space="preserve"> </v>
          </cell>
        </row>
        <row r="9535"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/>
          <cell r="Q9535"/>
          <cell r="R9535"/>
          <cell r="S9535"/>
          <cell r="T9535"/>
          <cell r="U9535"/>
          <cell r="V9535"/>
          <cell r="W9535"/>
          <cell r="X9535"/>
          <cell r="Y9535" t="str">
            <v xml:space="preserve"> </v>
          </cell>
        </row>
        <row r="9536"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/>
          <cell r="Q9536"/>
          <cell r="R9536"/>
          <cell r="S9536"/>
          <cell r="T9536"/>
          <cell r="U9536"/>
          <cell r="V9536"/>
          <cell r="W9536"/>
          <cell r="X9536"/>
          <cell r="Y9536" t="str">
            <v xml:space="preserve"> </v>
          </cell>
        </row>
        <row r="9537"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/>
          <cell r="Q9537"/>
          <cell r="R9537"/>
          <cell r="S9537"/>
          <cell r="T9537"/>
          <cell r="U9537"/>
          <cell r="V9537"/>
          <cell r="W9537"/>
          <cell r="X9537"/>
          <cell r="Y9537" t="str">
            <v xml:space="preserve"> </v>
          </cell>
        </row>
        <row r="9538">
          <cell r="C9538"/>
          <cell r="D9538"/>
          <cell r="E9538"/>
          <cell r="F9538"/>
          <cell r="G9538"/>
          <cell r="H9538"/>
          <cell r="I9538"/>
          <cell r="J9538"/>
          <cell r="K9538"/>
          <cell r="L9538"/>
          <cell r="M9538"/>
          <cell r="N9538"/>
          <cell r="O9538"/>
          <cell r="P9538"/>
          <cell r="Q9538"/>
          <cell r="R9538"/>
          <cell r="S9538"/>
          <cell r="T9538"/>
          <cell r="U9538"/>
          <cell r="V9538"/>
          <cell r="W9538"/>
          <cell r="X9538"/>
          <cell r="Y9538" t="str">
            <v xml:space="preserve"> </v>
          </cell>
        </row>
        <row r="9539">
          <cell r="C9539"/>
          <cell r="D9539"/>
          <cell r="E9539"/>
          <cell r="F9539"/>
          <cell r="G9539"/>
          <cell r="H9539"/>
          <cell r="I9539"/>
          <cell r="J9539"/>
          <cell r="K9539"/>
          <cell r="L9539"/>
          <cell r="M9539"/>
          <cell r="N9539"/>
          <cell r="O9539"/>
          <cell r="P9539"/>
          <cell r="Q9539"/>
          <cell r="R9539"/>
          <cell r="S9539"/>
          <cell r="T9539"/>
          <cell r="U9539"/>
          <cell r="V9539"/>
          <cell r="W9539"/>
          <cell r="X9539"/>
          <cell r="Y9539" t="str">
            <v xml:space="preserve"> </v>
          </cell>
        </row>
        <row r="9540">
          <cell r="C9540"/>
          <cell r="D9540"/>
          <cell r="E9540"/>
          <cell r="F9540"/>
          <cell r="G9540"/>
          <cell r="H9540"/>
          <cell r="I9540"/>
          <cell r="J9540"/>
          <cell r="K9540"/>
          <cell r="L9540"/>
          <cell r="M9540"/>
          <cell r="N9540"/>
          <cell r="O9540"/>
          <cell r="P9540"/>
          <cell r="Q9540"/>
          <cell r="R9540"/>
          <cell r="S9540"/>
          <cell r="T9540"/>
          <cell r="U9540"/>
          <cell r="V9540"/>
          <cell r="W9540"/>
          <cell r="X9540"/>
          <cell r="Y9540" t="str">
            <v xml:space="preserve"> </v>
          </cell>
        </row>
        <row r="9541">
          <cell r="C9541"/>
          <cell r="D9541"/>
          <cell r="E9541"/>
          <cell r="F9541"/>
          <cell r="G9541"/>
          <cell r="H9541"/>
          <cell r="I9541"/>
          <cell r="J9541"/>
          <cell r="K9541"/>
          <cell r="L9541"/>
          <cell r="M9541"/>
          <cell r="N9541"/>
          <cell r="O9541"/>
          <cell r="P9541"/>
          <cell r="Q9541"/>
          <cell r="R9541"/>
          <cell r="S9541"/>
          <cell r="T9541"/>
          <cell r="U9541"/>
          <cell r="V9541"/>
          <cell r="W9541"/>
          <cell r="X9541"/>
          <cell r="Y9541" t="str">
            <v xml:space="preserve"> </v>
          </cell>
        </row>
        <row r="9542">
          <cell r="C9542"/>
          <cell r="D9542"/>
          <cell r="E9542"/>
          <cell r="F9542"/>
          <cell r="G9542"/>
          <cell r="H9542"/>
          <cell r="I9542"/>
          <cell r="J9542"/>
          <cell r="K9542"/>
          <cell r="L9542"/>
          <cell r="M9542"/>
          <cell r="N9542"/>
          <cell r="O9542"/>
          <cell r="P9542"/>
          <cell r="Q9542"/>
          <cell r="R9542"/>
          <cell r="S9542"/>
          <cell r="T9542"/>
          <cell r="U9542"/>
          <cell r="V9542"/>
          <cell r="W9542"/>
          <cell r="X9542"/>
          <cell r="Y9542" t="str">
            <v xml:space="preserve"> </v>
          </cell>
        </row>
        <row r="9543">
          <cell r="C9543"/>
          <cell r="D9543"/>
          <cell r="E9543"/>
          <cell r="F9543"/>
          <cell r="G9543"/>
          <cell r="H9543"/>
          <cell r="I9543"/>
          <cell r="J9543"/>
          <cell r="K9543"/>
          <cell r="L9543"/>
          <cell r="M9543"/>
          <cell r="N9543"/>
          <cell r="O9543"/>
          <cell r="P9543"/>
          <cell r="Q9543"/>
          <cell r="R9543"/>
          <cell r="S9543"/>
          <cell r="T9543"/>
          <cell r="U9543"/>
          <cell r="V9543"/>
          <cell r="W9543"/>
          <cell r="X9543"/>
          <cell r="Y9543" t="str">
            <v xml:space="preserve"> </v>
          </cell>
        </row>
        <row r="9544">
          <cell r="C9544"/>
          <cell r="D9544"/>
          <cell r="E9544"/>
          <cell r="F9544"/>
          <cell r="G9544"/>
          <cell r="H9544"/>
          <cell r="I9544"/>
          <cell r="J9544"/>
          <cell r="K9544"/>
          <cell r="L9544"/>
          <cell r="M9544"/>
          <cell r="N9544"/>
          <cell r="O9544"/>
          <cell r="P9544"/>
          <cell r="Q9544"/>
          <cell r="R9544"/>
          <cell r="S9544"/>
          <cell r="T9544"/>
          <cell r="U9544"/>
          <cell r="V9544"/>
          <cell r="W9544"/>
          <cell r="X9544"/>
          <cell r="Y9544" t="str">
            <v xml:space="preserve"> </v>
          </cell>
        </row>
        <row r="9545">
          <cell r="C9545"/>
          <cell r="D9545"/>
          <cell r="E9545"/>
          <cell r="F9545"/>
          <cell r="G9545"/>
          <cell r="H9545"/>
          <cell r="I9545"/>
          <cell r="J9545"/>
          <cell r="K9545"/>
          <cell r="L9545"/>
          <cell r="M9545"/>
          <cell r="N9545"/>
          <cell r="O9545"/>
          <cell r="P9545"/>
          <cell r="Q9545"/>
          <cell r="R9545"/>
          <cell r="S9545"/>
          <cell r="T9545"/>
          <cell r="U9545"/>
          <cell r="V9545"/>
          <cell r="W9545"/>
          <cell r="X9545"/>
          <cell r="Y9545" t="str">
            <v xml:space="preserve"> </v>
          </cell>
        </row>
        <row r="9546">
          <cell r="C9546"/>
          <cell r="D9546"/>
          <cell r="E9546"/>
          <cell r="F9546"/>
          <cell r="G9546"/>
          <cell r="H9546"/>
          <cell r="I9546"/>
          <cell r="J9546"/>
          <cell r="K9546"/>
          <cell r="L9546"/>
          <cell r="M9546"/>
          <cell r="N9546"/>
          <cell r="O9546"/>
          <cell r="P9546"/>
          <cell r="Q9546"/>
          <cell r="R9546"/>
          <cell r="S9546"/>
          <cell r="T9546"/>
          <cell r="U9546"/>
          <cell r="V9546"/>
          <cell r="W9546"/>
          <cell r="X9546"/>
          <cell r="Y9546" t="str">
            <v xml:space="preserve"> </v>
          </cell>
        </row>
        <row r="9547">
          <cell r="C9547"/>
          <cell r="D9547"/>
          <cell r="E9547"/>
          <cell r="F9547"/>
          <cell r="G9547"/>
          <cell r="H9547"/>
          <cell r="I9547"/>
          <cell r="J9547"/>
          <cell r="K9547"/>
          <cell r="L9547"/>
          <cell r="M9547"/>
          <cell r="N9547"/>
          <cell r="O9547"/>
          <cell r="P9547"/>
          <cell r="Q9547"/>
          <cell r="R9547"/>
          <cell r="S9547"/>
          <cell r="T9547"/>
          <cell r="U9547"/>
          <cell r="V9547"/>
          <cell r="W9547"/>
          <cell r="X9547"/>
          <cell r="Y9547" t="str">
            <v xml:space="preserve"> </v>
          </cell>
        </row>
        <row r="9548">
          <cell r="C9548"/>
          <cell r="D9548"/>
          <cell r="E9548"/>
          <cell r="F9548"/>
          <cell r="G9548"/>
          <cell r="H9548"/>
          <cell r="I9548"/>
          <cell r="J9548"/>
          <cell r="K9548"/>
          <cell r="L9548"/>
          <cell r="M9548"/>
          <cell r="N9548"/>
          <cell r="O9548"/>
          <cell r="P9548"/>
          <cell r="Q9548"/>
          <cell r="R9548"/>
          <cell r="S9548"/>
          <cell r="T9548"/>
          <cell r="U9548"/>
          <cell r="V9548"/>
          <cell r="W9548"/>
          <cell r="X9548"/>
          <cell r="Y9548" t="str">
            <v xml:space="preserve"> </v>
          </cell>
        </row>
        <row r="9549"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/>
          <cell r="Q9549"/>
          <cell r="R9549"/>
          <cell r="S9549"/>
          <cell r="T9549"/>
          <cell r="U9549"/>
          <cell r="V9549"/>
          <cell r="W9549"/>
          <cell r="X9549"/>
          <cell r="Y9549" t="str">
            <v xml:space="preserve"> </v>
          </cell>
        </row>
        <row r="9550"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/>
          <cell r="Q9550"/>
          <cell r="R9550"/>
          <cell r="S9550"/>
          <cell r="T9550"/>
          <cell r="U9550"/>
          <cell r="V9550"/>
          <cell r="W9550"/>
          <cell r="X9550"/>
          <cell r="Y9550" t="str">
            <v xml:space="preserve"> </v>
          </cell>
        </row>
        <row r="9551"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/>
          <cell r="Q9551"/>
          <cell r="R9551"/>
          <cell r="S9551"/>
          <cell r="T9551"/>
          <cell r="U9551"/>
          <cell r="V9551"/>
          <cell r="W9551"/>
          <cell r="X9551"/>
          <cell r="Y9551" t="str">
            <v xml:space="preserve"> </v>
          </cell>
        </row>
        <row r="9552"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/>
          <cell r="Q9552"/>
          <cell r="R9552"/>
          <cell r="S9552"/>
          <cell r="T9552"/>
          <cell r="U9552"/>
          <cell r="V9552"/>
          <cell r="W9552"/>
          <cell r="X9552"/>
          <cell r="Y9552" t="str">
            <v xml:space="preserve"> </v>
          </cell>
        </row>
        <row r="9553"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/>
          <cell r="Q9553"/>
          <cell r="R9553"/>
          <cell r="S9553"/>
          <cell r="T9553"/>
          <cell r="U9553"/>
          <cell r="V9553"/>
          <cell r="W9553"/>
          <cell r="X9553"/>
          <cell r="Y9553" t="str">
            <v xml:space="preserve"> </v>
          </cell>
        </row>
        <row r="9554"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/>
          <cell r="Q9554"/>
          <cell r="R9554"/>
          <cell r="S9554"/>
          <cell r="T9554"/>
          <cell r="U9554"/>
          <cell r="V9554"/>
          <cell r="W9554"/>
          <cell r="X9554"/>
          <cell r="Y9554" t="str">
            <v xml:space="preserve"> </v>
          </cell>
        </row>
        <row r="9555">
          <cell r="C9555"/>
          <cell r="D9555"/>
          <cell r="E9555"/>
          <cell r="F9555"/>
          <cell r="G9555"/>
          <cell r="H9555"/>
          <cell r="I9555"/>
          <cell r="J9555"/>
          <cell r="K9555"/>
          <cell r="L9555"/>
          <cell r="M9555"/>
          <cell r="N9555"/>
          <cell r="O9555"/>
          <cell r="P9555"/>
          <cell r="Q9555"/>
          <cell r="R9555"/>
          <cell r="S9555"/>
          <cell r="T9555"/>
          <cell r="U9555"/>
          <cell r="V9555"/>
          <cell r="W9555"/>
          <cell r="X9555"/>
          <cell r="Y9555" t="str">
            <v xml:space="preserve"> </v>
          </cell>
        </row>
        <row r="9556">
          <cell r="C9556"/>
          <cell r="D9556"/>
          <cell r="E9556"/>
          <cell r="F9556"/>
          <cell r="G9556"/>
          <cell r="H9556"/>
          <cell r="I9556"/>
          <cell r="J9556"/>
          <cell r="K9556"/>
          <cell r="L9556"/>
          <cell r="M9556"/>
          <cell r="N9556"/>
          <cell r="O9556"/>
          <cell r="P9556"/>
          <cell r="Q9556"/>
          <cell r="R9556"/>
          <cell r="S9556"/>
          <cell r="T9556"/>
          <cell r="U9556"/>
          <cell r="V9556"/>
          <cell r="W9556"/>
          <cell r="X9556"/>
          <cell r="Y9556" t="str">
            <v xml:space="preserve"> </v>
          </cell>
        </row>
        <row r="9557">
          <cell r="C9557"/>
          <cell r="D9557"/>
          <cell r="E9557"/>
          <cell r="F9557"/>
          <cell r="G9557"/>
          <cell r="H9557"/>
          <cell r="I9557"/>
          <cell r="J9557"/>
          <cell r="K9557"/>
          <cell r="L9557"/>
          <cell r="M9557"/>
          <cell r="N9557"/>
          <cell r="O9557"/>
          <cell r="P9557"/>
          <cell r="Q9557"/>
          <cell r="R9557"/>
          <cell r="S9557"/>
          <cell r="T9557"/>
          <cell r="U9557"/>
          <cell r="V9557"/>
          <cell r="W9557"/>
          <cell r="X9557"/>
          <cell r="Y9557" t="str">
            <v xml:space="preserve"> </v>
          </cell>
        </row>
        <row r="9558">
          <cell r="C9558"/>
          <cell r="D9558"/>
          <cell r="E9558"/>
          <cell r="F9558"/>
          <cell r="G9558"/>
          <cell r="H9558"/>
          <cell r="I9558"/>
          <cell r="J9558"/>
          <cell r="K9558"/>
          <cell r="L9558"/>
          <cell r="M9558"/>
          <cell r="N9558"/>
          <cell r="O9558"/>
          <cell r="P9558"/>
          <cell r="Q9558"/>
          <cell r="R9558"/>
          <cell r="S9558"/>
          <cell r="T9558"/>
          <cell r="U9558"/>
          <cell r="V9558"/>
          <cell r="W9558"/>
          <cell r="X9558"/>
          <cell r="Y9558" t="str">
            <v xml:space="preserve"> </v>
          </cell>
        </row>
        <row r="9559">
          <cell r="C9559"/>
          <cell r="D9559"/>
          <cell r="E9559"/>
          <cell r="F9559"/>
          <cell r="G9559"/>
          <cell r="H9559"/>
          <cell r="I9559"/>
          <cell r="J9559"/>
          <cell r="K9559"/>
          <cell r="L9559"/>
          <cell r="M9559"/>
          <cell r="N9559"/>
          <cell r="O9559"/>
          <cell r="P9559"/>
          <cell r="Q9559"/>
          <cell r="R9559"/>
          <cell r="S9559"/>
          <cell r="T9559"/>
          <cell r="U9559"/>
          <cell r="V9559"/>
          <cell r="W9559"/>
          <cell r="X9559"/>
          <cell r="Y9559" t="str">
            <v xml:space="preserve"> </v>
          </cell>
        </row>
        <row r="9560">
          <cell r="C9560"/>
          <cell r="D9560"/>
          <cell r="E9560"/>
          <cell r="F9560"/>
          <cell r="G9560"/>
          <cell r="H9560"/>
          <cell r="I9560"/>
          <cell r="J9560"/>
          <cell r="K9560"/>
          <cell r="L9560"/>
          <cell r="M9560"/>
          <cell r="N9560"/>
          <cell r="O9560"/>
          <cell r="P9560"/>
          <cell r="Q9560"/>
          <cell r="R9560"/>
          <cell r="S9560"/>
          <cell r="T9560"/>
          <cell r="U9560"/>
          <cell r="V9560"/>
          <cell r="W9560"/>
          <cell r="X9560"/>
          <cell r="Y9560" t="str">
            <v xml:space="preserve"> </v>
          </cell>
        </row>
        <row r="9561">
          <cell r="C9561"/>
          <cell r="D9561"/>
          <cell r="E9561"/>
          <cell r="F9561"/>
          <cell r="G9561"/>
          <cell r="H9561"/>
          <cell r="I9561"/>
          <cell r="J9561"/>
          <cell r="K9561"/>
          <cell r="L9561"/>
          <cell r="M9561"/>
          <cell r="N9561"/>
          <cell r="O9561"/>
          <cell r="P9561"/>
          <cell r="Q9561"/>
          <cell r="R9561"/>
          <cell r="S9561"/>
          <cell r="T9561"/>
          <cell r="U9561"/>
          <cell r="V9561"/>
          <cell r="W9561"/>
          <cell r="X9561"/>
          <cell r="Y9561" t="str">
            <v xml:space="preserve"> </v>
          </cell>
        </row>
        <row r="9562">
          <cell r="C9562"/>
          <cell r="D9562"/>
          <cell r="E9562"/>
          <cell r="F9562"/>
          <cell r="G9562"/>
          <cell r="H9562"/>
          <cell r="I9562"/>
          <cell r="J9562"/>
          <cell r="K9562"/>
          <cell r="L9562"/>
          <cell r="M9562"/>
          <cell r="N9562"/>
          <cell r="O9562"/>
          <cell r="P9562"/>
          <cell r="Q9562"/>
          <cell r="R9562"/>
          <cell r="S9562"/>
          <cell r="T9562"/>
          <cell r="U9562"/>
          <cell r="V9562"/>
          <cell r="W9562"/>
          <cell r="X9562"/>
          <cell r="Y9562" t="str">
            <v xml:space="preserve"> </v>
          </cell>
        </row>
        <row r="9563">
          <cell r="C9563"/>
          <cell r="D9563"/>
          <cell r="E9563"/>
          <cell r="F9563"/>
          <cell r="G9563"/>
          <cell r="H9563"/>
          <cell r="I9563"/>
          <cell r="J9563"/>
          <cell r="K9563"/>
          <cell r="L9563"/>
          <cell r="M9563"/>
          <cell r="N9563"/>
          <cell r="O9563"/>
          <cell r="P9563"/>
          <cell r="Q9563"/>
          <cell r="R9563"/>
          <cell r="S9563"/>
          <cell r="T9563"/>
          <cell r="U9563"/>
          <cell r="V9563"/>
          <cell r="W9563"/>
          <cell r="X9563"/>
          <cell r="Y9563" t="str">
            <v xml:space="preserve"> </v>
          </cell>
        </row>
        <row r="9564">
          <cell r="C9564"/>
          <cell r="D9564"/>
          <cell r="E9564"/>
          <cell r="F9564"/>
          <cell r="G9564"/>
          <cell r="H9564"/>
          <cell r="I9564"/>
          <cell r="J9564"/>
          <cell r="K9564"/>
          <cell r="L9564"/>
          <cell r="M9564"/>
          <cell r="N9564"/>
          <cell r="O9564"/>
          <cell r="P9564"/>
          <cell r="Q9564"/>
          <cell r="R9564"/>
          <cell r="S9564"/>
          <cell r="T9564"/>
          <cell r="U9564"/>
          <cell r="V9564"/>
          <cell r="W9564"/>
          <cell r="X9564"/>
          <cell r="Y9564" t="str">
            <v xml:space="preserve"> </v>
          </cell>
        </row>
        <row r="9565">
          <cell r="C9565"/>
          <cell r="D9565"/>
          <cell r="E9565"/>
          <cell r="F9565"/>
          <cell r="G9565"/>
          <cell r="H9565"/>
          <cell r="I9565"/>
          <cell r="J9565"/>
          <cell r="K9565"/>
          <cell r="L9565"/>
          <cell r="M9565"/>
          <cell r="N9565"/>
          <cell r="O9565"/>
          <cell r="P9565"/>
          <cell r="Q9565"/>
          <cell r="R9565"/>
          <cell r="S9565"/>
          <cell r="T9565"/>
          <cell r="U9565"/>
          <cell r="V9565"/>
          <cell r="W9565"/>
          <cell r="X9565"/>
          <cell r="Y9565" t="str">
            <v xml:space="preserve"> </v>
          </cell>
        </row>
        <row r="9566">
          <cell r="C9566"/>
          <cell r="D9566"/>
          <cell r="E9566"/>
          <cell r="F9566"/>
          <cell r="G9566"/>
          <cell r="H9566"/>
          <cell r="I9566"/>
          <cell r="J9566"/>
          <cell r="K9566"/>
          <cell r="L9566"/>
          <cell r="M9566"/>
          <cell r="N9566"/>
          <cell r="O9566"/>
          <cell r="P9566"/>
          <cell r="Q9566"/>
          <cell r="R9566"/>
          <cell r="S9566"/>
          <cell r="T9566"/>
          <cell r="U9566"/>
          <cell r="V9566"/>
          <cell r="W9566"/>
          <cell r="X9566"/>
          <cell r="Y9566" t="str">
            <v xml:space="preserve"> </v>
          </cell>
        </row>
        <row r="9567">
          <cell r="C9567"/>
          <cell r="D9567"/>
          <cell r="E9567"/>
          <cell r="F9567"/>
          <cell r="G9567"/>
          <cell r="H9567"/>
          <cell r="I9567"/>
          <cell r="J9567"/>
          <cell r="K9567"/>
          <cell r="L9567"/>
          <cell r="M9567"/>
          <cell r="N9567"/>
          <cell r="O9567"/>
          <cell r="P9567"/>
          <cell r="Q9567"/>
          <cell r="R9567"/>
          <cell r="S9567"/>
          <cell r="T9567"/>
          <cell r="U9567"/>
          <cell r="V9567"/>
          <cell r="W9567"/>
          <cell r="X9567"/>
          <cell r="Y9567" t="str">
            <v xml:space="preserve"> </v>
          </cell>
        </row>
        <row r="9568">
          <cell r="C9568"/>
          <cell r="D9568"/>
          <cell r="E9568"/>
          <cell r="F9568"/>
          <cell r="G9568"/>
          <cell r="H9568"/>
          <cell r="I9568"/>
          <cell r="J9568"/>
          <cell r="K9568"/>
          <cell r="L9568"/>
          <cell r="M9568"/>
          <cell r="N9568"/>
          <cell r="O9568"/>
          <cell r="P9568"/>
          <cell r="Q9568"/>
          <cell r="R9568"/>
          <cell r="S9568"/>
          <cell r="T9568"/>
          <cell r="U9568"/>
          <cell r="V9568"/>
          <cell r="W9568"/>
          <cell r="X9568"/>
          <cell r="Y9568" t="str">
            <v xml:space="preserve"> </v>
          </cell>
        </row>
        <row r="9569">
          <cell r="C9569"/>
          <cell r="D9569"/>
          <cell r="E9569"/>
          <cell r="F9569"/>
          <cell r="G9569"/>
          <cell r="H9569"/>
          <cell r="I9569"/>
          <cell r="J9569"/>
          <cell r="K9569"/>
          <cell r="L9569"/>
          <cell r="M9569"/>
          <cell r="N9569"/>
          <cell r="O9569"/>
          <cell r="P9569"/>
          <cell r="Q9569"/>
          <cell r="R9569"/>
          <cell r="S9569"/>
          <cell r="T9569"/>
          <cell r="U9569"/>
          <cell r="V9569"/>
          <cell r="W9569"/>
          <cell r="X9569"/>
          <cell r="Y9569" t="str">
            <v xml:space="preserve"> </v>
          </cell>
        </row>
        <row r="9570">
          <cell r="C9570"/>
          <cell r="D9570"/>
          <cell r="E9570"/>
          <cell r="F9570"/>
          <cell r="G9570"/>
          <cell r="H9570"/>
          <cell r="I9570"/>
          <cell r="J9570"/>
          <cell r="K9570"/>
          <cell r="L9570"/>
          <cell r="M9570"/>
          <cell r="N9570"/>
          <cell r="O9570"/>
          <cell r="P9570"/>
          <cell r="Q9570"/>
          <cell r="R9570"/>
          <cell r="S9570"/>
          <cell r="T9570"/>
          <cell r="U9570"/>
          <cell r="V9570"/>
          <cell r="W9570"/>
          <cell r="X9570"/>
          <cell r="Y9570" t="str">
            <v xml:space="preserve"> </v>
          </cell>
        </row>
        <row r="9571">
          <cell r="C9571"/>
          <cell r="D9571"/>
          <cell r="E9571"/>
          <cell r="F9571"/>
          <cell r="G9571"/>
          <cell r="H9571"/>
          <cell r="I9571"/>
          <cell r="J9571"/>
          <cell r="K9571"/>
          <cell r="L9571"/>
          <cell r="M9571"/>
          <cell r="N9571"/>
          <cell r="O9571"/>
          <cell r="P9571"/>
          <cell r="Q9571"/>
          <cell r="R9571"/>
          <cell r="S9571"/>
          <cell r="T9571"/>
          <cell r="U9571"/>
          <cell r="V9571"/>
          <cell r="W9571"/>
          <cell r="X9571"/>
          <cell r="Y9571" t="str">
            <v xml:space="preserve"> </v>
          </cell>
        </row>
        <row r="9572">
          <cell r="C9572"/>
          <cell r="D9572"/>
          <cell r="E9572"/>
          <cell r="F9572"/>
          <cell r="G9572"/>
          <cell r="H9572"/>
          <cell r="I9572"/>
          <cell r="J9572"/>
          <cell r="K9572"/>
          <cell r="L9572"/>
          <cell r="M9572"/>
          <cell r="N9572"/>
          <cell r="O9572"/>
          <cell r="P9572"/>
          <cell r="Q9572"/>
          <cell r="R9572"/>
          <cell r="S9572"/>
          <cell r="T9572"/>
          <cell r="U9572"/>
          <cell r="V9572"/>
          <cell r="W9572"/>
          <cell r="X9572"/>
          <cell r="Y9572" t="str">
            <v xml:space="preserve"> </v>
          </cell>
        </row>
        <row r="9573">
          <cell r="C9573"/>
          <cell r="D9573"/>
          <cell r="E9573"/>
          <cell r="F9573"/>
          <cell r="G9573"/>
          <cell r="H9573"/>
          <cell r="I9573"/>
          <cell r="J9573"/>
          <cell r="K9573"/>
          <cell r="L9573"/>
          <cell r="M9573"/>
          <cell r="N9573"/>
          <cell r="O9573"/>
          <cell r="P9573"/>
          <cell r="Q9573"/>
          <cell r="R9573"/>
          <cell r="S9573"/>
          <cell r="T9573"/>
          <cell r="U9573"/>
          <cell r="V9573"/>
          <cell r="W9573"/>
          <cell r="X9573"/>
          <cell r="Y9573" t="str">
            <v xml:space="preserve"> </v>
          </cell>
        </row>
        <row r="9574">
          <cell r="C9574"/>
          <cell r="D9574"/>
          <cell r="E9574"/>
          <cell r="F9574"/>
          <cell r="G9574"/>
          <cell r="H9574"/>
          <cell r="I9574"/>
          <cell r="J9574"/>
          <cell r="K9574"/>
          <cell r="L9574"/>
          <cell r="M9574"/>
          <cell r="N9574"/>
          <cell r="O9574"/>
          <cell r="P9574"/>
          <cell r="Q9574"/>
          <cell r="R9574"/>
          <cell r="S9574"/>
          <cell r="T9574"/>
          <cell r="U9574"/>
          <cell r="V9574"/>
          <cell r="W9574"/>
          <cell r="X9574"/>
          <cell r="Y9574" t="str">
            <v xml:space="preserve"> </v>
          </cell>
        </row>
        <row r="9575"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/>
          <cell r="Q9575"/>
          <cell r="R9575"/>
          <cell r="S9575"/>
          <cell r="T9575"/>
          <cell r="U9575"/>
          <cell r="V9575"/>
          <cell r="W9575"/>
          <cell r="X9575"/>
          <cell r="Y9575" t="str">
            <v xml:space="preserve"> </v>
          </cell>
        </row>
        <row r="9576">
          <cell r="C9576"/>
          <cell r="D9576"/>
          <cell r="E9576"/>
          <cell r="F9576"/>
          <cell r="G9576"/>
          <cell r="H9576"/>
          <cell r="I9576"/>
          <cell r="J9576"/>
          <cell r="K9576"/>
          <cell r="L9576"/>
          <cell r="M9576"/>
          <cell r="N9576"/>
          <cell r="O9576"/>
          <cell r="P9576"/>
          <cell r="Q9576"/>
          <cell r="R9576"/>
          <cell r="S9576"/>
          <cell r="T9576"/>
          <cell r="U9576"/>
          <cell r="V9576"/>
          <cell r="W9576"/>
          <cell r="X9576"/>
          <cell r="Y9576" t="str">
            <v xml:space="preserve"> </v>
          </cell>
        </row>
        <row r="9577">
          <cell r="C9577"/>
          <cell r="D9577"/>
          <cell r="E9577"/>
          <cell r="F9577"/>
          <cell r="G9577"/>
          <cell r="H9577"/>
          <cell r="I9577"/>
          <cell r="J9577"/>
          <cell r="K9577"/>
          <cell r="L9577"/>
          <cell r="M9577"/>
          <cell r="N9577"/>
          <cell r="O9577"/>
          <cell r="P9577"/>
          <cell r="Q9577"/>
          <cell r="R9577"/>
          <cell r="S9577"/>
          <cell r="T9577"/>
          <cell r="U9577"/>
          <cell r="V9577"/>
          <cell r="W9577"/>
          <cell r="X9577"/>
          <cell r="Y9577" t="str">
            <v xml:space="preserve"> </v>
          </cell>
        </row>
        <row r="9578">
          <cell r="C9578"/>
          <cell r="D9578"/>
          <cell r="E9578"/>
          <cell r="F9578"/>
          <cell r="G9578"/>
          <cell r="H9578"/>
          <cell r="I9578"/>
          <cell r="J9578"/>
          <cell r="K9578"/>
          <cell r="L9578"/>
          <cell r="M9578"/>
          <cell r="N9578"/>
          <cell r="O9578"/>
          <cell r="P9578"/>
          <cell r="Q9578"/>
          <cell r="R9578"/>
          <cell r="S9578"/>
          <cell r="T9578"/>
          <cell r="U9578"/>
          <cell r="V9578"/>
          <cell r="W9578"/>
          <cell r="X9578"/>
          <cell r="Y9578" t="str">
            <v xml:space="preserve"> </v>
          </cell>
        </row>
        <row r="9579">
          <cell r="C9579"/>
          <cell r="D9579"/>
          <cell r="E9579"/>
          <cell r="F9579"/>
          <cell r="G9579"/>
          <cell r="H9579"/>
          <cell r="I9579"/>
          <cell r="J9579"/>
          <cell r="K9579"/>
          <cell r="L9579"/>
          <cell r="M9579"/>
          <cell r="N9579"/>
          <cell r="O9579"/>
          <cell r="P9579"/>
          <cell r="Q9579"/>
          <cell r="R9579"/>
          <cell r="S9579"/>
          <cell r="T9579"/>
          <cell r="U9579"/>
          <cell r="V9579"/>
          <cell r="W9579"/>
          <cell r="X9579"/>
          <cell r="Y9579" t="str">
            <v xml:space="preserve"> </v>
          </cell>
        </row>
        <row r="9580">
          <cell r="C9580"/>
          <cell r="D9580"/>
          <cell r="E9580"/>
          <cell r="F9580"/>
          <cell r="G9580"/>
          <cell r="H9580"/>
          <cell r="I9580"/>
          <cell r="J9580"/>
          <cell r="K9580"/>
          <cell r="L9580"/>
          <cell r="M9580"/>
          <cell r="N9580"/>
          <cell r="O9580"/>
          <cell r="P9580"/>
          <cell r="Q9580"/>
          <cell r="R9580"/>
          <cell r="S9580"/>
          <cell r="T9580"/>
          <cell r="U9580"/>
          <cell r="V9580"/>
          <cell r="W9580"/>
          <cell r="X9580"/>
          <cell r="Y9580" t="str">
            <v xml:space="preserve"> </v>
          </cell>
        </row>
        <row r="9581">
          <cell r="C9581"/>
          <cell r="D9581"/>
          <cell r="E9581"/>
          <cell r="F9581"/>
          <cell r="G9581"/>
          <cell r="H9581"/>
          <cell r="I9581"/>
          <cell r="J9581"/>
          <cell r="K9581"/>
          <cell r="L9581"/>
          <cell r="M9581"/>
          <cell r="N9581"/>
          <cell r="O9581"/>
          <cell r="P9581"/>
          <cell r="Q9581"/>
          <cell r="R9581"/>
          <cell r="S9581"/>
          <cell r="T9581"/>
          <cell r="U9581"/>
          <cell r="V9581"/>
          <cell r="W9581"/>
          <cell r="X9581"/>
          <cell r="Y9581" t="str">
            <v xml:space="preserve"> </v>
          </cell>
        </row>
        <row r="9582">
          <cell r="C9582"/>
          <cell r="D9582"/>
          <cell r="E9582"/>
          <cell r="F9582"/>
          <cell r="G9582"/>
          <cell r="H9582"/>
          <cell r="I9582"/>
          <cell r="J9582"/>
          <cell r="K9582"/>
          <cell r="L9582"/>
          <cell r="M9582"/>
          <cell r="N9582"/>
          <cell r="O9582"/>
          <cell r="P9582"/>
          <cell r="Q9582"/>
          <cell r="R9582"/>
          <cell r="S9582"/>
          <cell r="T9582"/>
          <cell r="U9582"/>
          <cell r="V9582"/>
          <cell r="W9582"/>
          <cell r="X9582"/>
          <cell r="Y9582" t="str">
            <v xml:space="preserve"> </v>
          </cell>
        </row>
        <row r="9583">
          <cell r="C9583"/>
          <cell r="D9583"/>
          <cell r="E9583"/>
          <cell r="F9583"/>
          <cell r="G9583"/>
          <cell r="H9583"/>
          <cell r="I9583"/>
          <cell r="J9583"/>
          <cell r="K9583"/>
          <cell r="L9583"/>
          <cell r="M9583"/>
          <cell r="N9583"/>
          <cell r="O9583"/>
          <cell r="P9583"/>
          <cell r="Q9583"/>
          <cell r="R9583"/>
          <cell r="S9583"/>
          <cell r="T9583"/>
          <cell r="U9583"/>
          <cell r="V9583"/>
          <cell r="W9583"/>
          <cell r="X9583"/>
          <cell r="Y9583" t="str">
            <v xml:space="preserve"> </v>
          </cell>
        </row>
        <row r="9584">
          <cell r="C9584"/>
          <cell r="D9584"/>
          <cell r="E9584"/>
          <cell r="F9584"/>
          <cell r="G9584"/>
          <cell r="H9584"/>
          <cell r="I9584"/>
          <cell r="J9584"/>
          <cell r="K9584"/>
          <cell r="L9584"/>
          <cell r="M9584"/>
          <cell r="N9584"/>
          <cell r="O9584"/>
          <cell r="P9584"/>
          <cell r="Q9584"/>
          <cell r="R9584"/>
          <cell r="S9584"/>
          <cell r="T9584"/>
          <cell r="U9584"/>
          <cell r="V9584"/>
          <cell r="W9584"/>
          <cell r="X9584"/>
          <cell r="Y9584" t="str">
            <v xml:space="preserve"> </v>
          </cell>
        </row>
        <row r="9585">
          <cell r="C9585"/>
          <cell r="D9585"/>
          <cell r="E9585"/>
          <cell r="F9585"/>
          <cell r="G9585"/>
          <cell r="H9585"/>
          <cell r="I9585"/>
          <cell r="J9585"/>
          <cell r="K9585"/>
          <cell r="L9585"/>
          <cell r="M9585"/>
          <cell r="N9585"/>
          <cell r="O9585"/>
          <cell r="P9585"/>
          <cell r="Q9585"/>
          <cell r="R9585"/>
          <cell r="S9585"/>
          <cell r="T9585"/>
          <cell r="U9585"/>
          <cell r="V9585"/>
          <cell r="W9585"/>
          <cell r="X9585"/>
          <cell r="Y9585" t="str">
            <v xml:space="preserve"> </v>
          </cell>
        </row>
        <row r="9586">
          <cell r="C9586"/>
          <cell r="D9586"/>
          <cell r="E9586"/>
          <cell r="F9586"/>
          <cell r="G9586"/>
          <cell r="H9586"/>
          <cell r="I9586"/>
          <cell r="J9586"/>
          <cell r="K9586"/>
          <cell r="L9586"/>
          <cell r="M9586"/>
          <cell r="N9586"/>
          <cell r="O9586"/>
          <cell r="P9586"/>
          <cell r="Q9586"/>
          <cell r="R9586"/>
          <cell r="S9586"/>
          <cell r="T9586"/>
          <cell r="U9586"/>
          <cell r="V9586"/>
          <cell r="W9586"/>
          <cell r="X9586"/>
          <cell r="Y9586" t="str">
            <v xml:space="preserve"> </v>
          </cell>
        </row>
        <row r="9587">
          <cell r="C9587"/>
          <cell r="D9587"/>
          <cell r="E9587"/>
          <cell r="F9587"/>
          <cell r="G9587"/>
          <cell r="H9587"/>
          <cell r="I9587"/>
          <cell r="J9587"/>
          <cell r="K9587"/>
          <cell r="L9587"/>
          <cell r="M9587"/>
          <cell r="N9587"/>
          <cell r="O9587"/>
          <cell r="P9587"/>
          <cell r="Q9587"/>
          <cell r="R9587"/>
          <cell r="S9587"/>
          <cell r="T9587"/>
          <cell r="U9587"/>
          <cell r="V9587"/>
          <cell r="W9587"/>
          <cell r="X9587"/>
          <cell r="Y9587" t="str">
            <v xml:space="preserve"> </v>
          </cell>
        </row>
        <row r="9588">
          <cell r="C9588"/>
          <cell r="D9588"/>
          <cell r="E9588"/>
          <cell r="F9588"/>
          <cell r="G9588"/>
          <cell r="H9588"/>
          <cell r="I9588"/>
          <cell r="J9588"/>
          <cell r="K9588"/>
          <cell r="L9588"/>
          <cell r="M9588"/>
          <cell r="N9588"/>
          <cell r="O9588"/>
          <cell r="P9588"/>
          <cell r="Q9588"/>
          <cell r="R9588"/>
          <cell r="S9588"/>
          <cell r="T9588"/>
          <cell r="U9588"/>
          <cell r="V9588"/>
          <cell r="W9588"/>
          <cell r="X9588"/>
          <cell r="Y9588" t="str">
            <v xml:space="preserve"> </v>
          </cell>
        </row>
        <row r="9589"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/>
          <cell r="Q9589"/>
          <cell r="R9589"/>
          <cell r="S9589"/>
          <cell r="T9589"/>
          <cell r="U9589"/>
          <cell r="V9589"/>
          <cell r="W9589"/>
          <cell r="X9589"/>
          <cell r="Y9589" t="str">
            <v xml:space="preserve"> </v>
          </cell>
        </row>
        <row r="9590"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/>
          <cell r="Q9590"/>
          <cell r="R9590"/>
          <cell r="S9590"/>
          <cell r="T9590"/>
          <cell r="U9590"/>
          <cell r="V9590"/>
          <cell r="W9590"/>
          <cell r="X9590"/>
          <cell r="Y9590" t="str">
            <v xml:space="preserve"> </v>
          </cell>
        </row>
        <row r="9591"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/>
          <cell r="Q9591"/>
          <cell r="R9591"/>
          <cell r="S9591"/>
          <cell r="T9591"/>
          <cell r="U9591"/>
          <cell r="V9591"/>
          <cell r="W9591"/>
          <cell r="X9591"/>
          <cell r="Y9591" t="str">
            <v xml:space="preserve"> </v>
          </cell>
        </row>
        <row r="9592"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/>
          <cell r="Q9592"/>
          <cell r="R9592"/>
          <cell r="S9592"/>
          <cell r="T9592"/>
          <cell r="U9592"/>
          <cell r="V9592"/>
          <cell r="W9592"/>
          <cell r="X9592"/>
          <cell r="Y9592" t="str">
            <v xml:space="preserve"> </v>
          </cell>
        </row>
        <row r="9593"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/>
          <cell r="Q9593"/>
          <cell r="R9593"/>
          <cell r="S9593"/>
          <cell r="T9593"/>
          <cell r="U9593"/>
          <cell r="V9593"/>
          <cell r="W9593"/>
          <cell r="X9593"/>
          <cell r="Y9593" t="str">
            <v xml:space="preserve"> </v>
          </cell>
        </row>
        <row r="9594">
          <cell r="C9594"/>
          <cell r="D9594"/>
          <cell r="E9594"/>
          <cell r="F9594"/>
          <cell r="G9594"/>
          <cell r="H9594"/>
          <cell r="I9594"/>
          <cell r="J9594"/>
          <cell r="K9594"/>
          <cell r="L9594"/>
          <cell r="M9594"/>
          <cell r="N9594"/>
          <cell r="O9594"/>
          <cell r="P9594"/>
          <cell r="Q9594"/>
          <cell r="R9594"/>
          <cell r="S9594"/>
          <cell r="T9594"/>
          <cell r="U9594"/>
          <cell r="V9594"/>
          <cell r="W9594"/>
          <cell r="X9594"/>
          <cell r="Y9594" t="str">
            <v xml:space="preserve"> </v>
          </cell>
        </row>
        <row r="9595"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/>
          <cell r="Q9595"/>
          <cell r="R9595"/>
          <cell r="S9595"/>
          <cell r="T9595"/>
          <cell r="U9595"/>
          <cell r="V9595"/>
          <cell r="W9595"/>
          <cell r="X9595"/>
          <cell r="Y9595" t="str">
            <v xml:space="preserve"> </v>
          </cell>
        </row>
        <row r="9596"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/>
          <cell r="Q9596"/>
          <cell r="R9596"/>
          <cell r="S9596"/>
          <cell r="T9596"/>
          <cell r="U9596"/>
          <cell r="V9596"/>
          <cell r="W9596"/>
          <cell r="X9596"/>
          <cell r="Y9596" t="str">
            <v xml:space="preserve"> </v>
          </cell>
        </row>
        <row r="9597"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/>
          <cell r="Q9597"/>
          <cell r="R9597"/>
          <cell r="S9597"/>
          <cell r="T9597"/>
          <cell r="U9597"/>
          <cell r="V9597"/>
          <cell r="W9597"/>
          <cell r="X9597"/>
          <cell r="Y9597" t="str">
            <v xml:space="preserve"> </v>
          </cell>
        </row>
        <row r="9598"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/>
          <cell r="Q9598"/>
          <cell r="R9598"/>
          <cell r="S9598"/>
          <cell r="T9598"/>
          <cell r="U9598"/>
          <cell r="V9598"/>
          <cell r="W9598"/>
          <cell r="X9598"/>
          <cell r="Y9598" t="str">
            <v xml:space="preserve"> </v>
          </cell>
        </row>
        <row r="9599"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/>
          <cell r="Q9599"/>
          <cell r="R9599"/>
          <cell r="S9599"/>
          <cell r="T9599"/>
          <cell r="U9599"/>
          <cell r="V9599"/>
          <cell r="W9599"/>
          <cell r="X9599"/>
          <cell r="Y9599" t="str">
            <v xml:space="preserve"> </v>
          </cell>
        </row>
        <row r="9600"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/>
          <cell r="Q9600"/>
          <cell r="R9600"/>
          <cell r="S9600"/>
          <cell r="T9600"/>
          <cell r="U9600"/>
          <cell r="V9600"/>
          <cell r="W9600"/>
          <cell r="X9600"/>
          <cell r="Y9600" t="str">
            <v xml:space="preserve"> </v>
          </cell>
        </row>
        <row r="9601"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/>
          <cell r="Q9601"/>
          <cell r="R9601"/>
          <cell r="S9601"/>
          <cell r="T9601"/>
          <cell r="U9601"/>
          <cell r="V9601"/>
          <cell r="W9601"/>
          <cell r="X9601"/>
          <cell r="Y9601" t="str">
            <v xml:space="preserve"> </v>
          </cell>
        </row>
        <row r="9602">
          <cell r="C9602"/>
          <cell r="D9602"/>
          <cell r="E9602"/>
          <cell r="F9602"/>
          <cell r="G9602"/>
          <cell r="H9602"/>
          <cell r="I9602"/>
          <cell r="J9602"/>
          <cell r="K9602"/>
          <cell r="L9602"/>
          <cell r="M9602"/>
          <cell r="N9602"/>
          <cell r="O9602"/>
          <cell r="P9602"/>
          <cell r="Q9602"/>
          <cell r="R9602"/>
          <cell r="S9602"/>
          <cell r="T9602"/>
          <cell r="U9602"/>
          <cell r="V9602"/>
          <cell r="W9602"/>
          <cell r="X9602"/>
          <cell r="Y9602" t="str">
            <v xml:space="preserve"> </v>
          </cell>
        </row>
        <row r="9603">
          <cell r="C9603"/>
          <cell r="D9603"/>
          <cell r="E9603"/>
          <cell r="F9603"/>
          <cell r="G9603"/>
          <cell r="H9603"/>
          <cell r="I9603"/>
          <cell r="J9603"/>
          <cell r="K9603"/>
          <cell r="L9603"/>
          <cell r="M9603"/>
          <cell r="N9603"/>
          <cell r="O9603"/>
          <cell r="P9603"/>
          <cell r="Q9603"/>
          <cell r="R9603"/>
          <cell r="S9603"/>
          <cell r="T9603"/>
          <cell r="U9603"/>
          <cell r="V9603"/>
          <cell r="W9603"/>
          <cell r="X9603"/>
          <cell r="Y9603" t="str">
            <v xml:space="preserve"> </v>
          </cell>
        </row>
        <row r="9604"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/>
          <cell r="Q9604"/>
          <cell r="R9604"/>
          <cell r="S9604"/>
          <cell r="T9604"/>
          <cell r="U9604"/>
          <cell r="V9604"/>
          <cell r="W9604"/>
          <cell r="X9604"/>
          <cell r="Y9604" t="str">
            <v xml:space="preserve"> </v>
          </cell>
        </row>
        <row r="9605">
          <cell r="C9605"/>
          <cell r="D9605"/>
          <cell r="E9605"/>
          <cell r="F9605"/>
          <cell r="G9605"/>
          <cell r="H9605"/>
          <cell r="I9605"/>
          <cell r="J9605"/>
          <cell r="K9605"/>
          <cell r="L9605"/>
          <cell r="M9605"/>
          <cell r="N9605"/>
          <cell r="O9605"/>
          <cell r="P9605"/>
          <cell r="Q9605"/>
          <cell r="R9605"/>
          <cell r="S9605"/>
          <cell r="T9605"/>
          <cell r="U9605"/>
          <cell r="V9605"/>
          <cell r="W9605"/>
          <cell r="X9605"/>
          <cell r="Y9605" t="str">
            <v xml:space="preserve"> </v>
          </cell>
        </row>
        <row r="9606"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/>
          <cell r="Q9606"/>
          <cell r="R9606"/>
          <cell r="S9606"/>
          <cell r="T9606"/>
          <cell r="U9606"/>
          <cell r="V9606"/>
          <cell r="W9606"/>
          <cell r="X9606"/>
          <cell r="Y9606" t="str">
            <v xml:space="preserve"> </v>
          </cell>
        </row>
        <row r="9607"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/>
          <cell r="Q9607"/>
          <cell r="R9607"/>
          <cell r="S9607"/>
          <cell r="T9607"/>
          <cell r="U9607"/>
          <cell r="V9607"/>
          <cell r="W9607"/>
          <cell r="X9607"/>
          <cell r="Y9607" t="str">
            <v xml:space="preserve"> </v>
          </cell>
        </row>
        <row r="9608"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  <cell r="U9608"/>
          <cell r="V9608"/>
          <cell r="W9608"/>
          <cell r="X9608"/>
          <cell r="Y9608" t="str">
            <v xml:space="preserve"> </v>
          </cell>
        </row>
        <row r="9609"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/>
          <cell r="Q9609"/>
          <cell r="R9609"/>
          <cell r="S9609"/>
          <cell r="T9609"/>
          <cell r="U9609"/>
          <cell r="V9609"/>
          <cell r="W9609"/>
          <cell r="X9609"/>
          <cell r="Y9609" t="str">
            <v xml:space="preserve"> </v>
          </cell>
        </row>
        <row r="9610"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/>
          <cell r="Q9610"/>
          <cell r="R9610"/>
          <cell r="S9610"/>
          <cell r="T9610"/>
          <cell r="U9610"/>
          <cell r="V9610"/>
          <cell r="W9610"/>
          <cell r="X9610"/>
          <cell r="Y9610" t="str">
            <v xml:space="preserve"> </v>
          </cell>
        </row>
        <row r="9611"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/>
          <cell r="Q9611"/>
          <cell r="R9611"/>
          <cell r="S9611"/>
          <cell r="T9611"/>
          <cell r="U9611"/>
          <cell r="V9611"/>
          <cell r="W9611"/>
          <cell r="X9611"/>
          <cell r="Y9611" t="str">
            <v xml:space="preserve"> </v>
          </cell>
        </row>
        <row r="9612"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/>
          <cell r="Q9612"/>
          <cell r="R9612"/>
          <cell r="S9612"/>
          <cell r="T9612"/>
          <cell r="U9612"/>
          <cell r="V9612"/>
          <cell r="W9612"/>
          <cell r="X9612"/>
          <cell r="Y9612" t="str">
            <v xml:space="preserve"> </v>
          </cell>
        </row>
        <row r="9613"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/>
          <cell r="Q9613"/>
          <cell r="R9613"/>
          <cell r="S9613"/>
          <cell r="T9613"/>
          <cell r="U9613"/>
          <cell r="V9613"/>
          <cell r="W9613"/>
          <cell r="X9613"/>
          <cell r="Y9613" t="str">
            <v xml:space="preserve"> </v>
          </cell>
        </row>
        <row r="9614"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/>
          <cell r="Q9614"/>
          <cell r="R9614"/>
          <cell r="S9614"/>
          <cell r="T9614"/>
          <cell r="U9614"/>
          <cell r="V9614"/>
          <cell r="W9614"/>
          <cell r="X9614"/>
          <cell r="Y9614" t="str">
            <v xml:space="preserve"> </v>
          </cell>
        </row>
        <row r="9615"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/>
          <cell r="Q9615"/>
          <cell r="R9615"/>
          <cell r="S9615"/>
          <cell r="T9615"/>
          <cell r="U9615"/>
          <cell r="V9615"/>
          <cell r="W9615"/>
          <cell r="X9615"/>
          <cell r="Y9615" t="str">
            <v xml:space="preserve"> </v>
          </cell>
        </row>
        <row r="9616"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/>
          <cell r="Q9616"/>
          <cell r="R9616"/>
          <cell r="S9616"/>
          <cell r="T9616"/>
          <cell r="U9616"/>
          <cell r="V9616"/>
          <cell r="W9616"/>
          <cell r="X9616"/>
          <cell r="Y9616" t="str">
            <v xml:space="preserve"> </v>
          </cell>
        </row>
        <row r="9617"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/>
          <cell r="Q9617"/>
          <cell r="R9617"/>
          <cell r="S9617"/>
          <cell r="T9617"/>
          <cell r="U9617"/>
          <cell r="V9617"/>
          <cell r="W9617"/>
          <cell r="X9617"/>
          <cell r="Y9617" t="str">
            <v xml:space="preserve"> </v>
          </cell>
        </row>
        <row r="9618"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/>
          <cell r="Q9618"/>
          <cell r="R9618"/>
          <cell r="S9618"/>
          <cell r="T9618"/>
          <cell r="U9618"/>
          <cell r="V9618"/>
          <cell r="W9618"/>
          <cell r="X9618"/>
          <cell r="Y9618" t="str">
            <v xml:space="preserve"> </v>
          </cell>
        </row>
        <row r="9619"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/>
          <cell r="Q9619"/>
          <cell r="R9619"/>
          <cell r="S9619"/>
          <cell r="T9619"/>
          <cell r="U9619"/>
          <cell r="V9619"/>
          <cell r="W9619"/>
          <cell r="X9619"/>
          <cell r="Y9619" t="str">
            <v xml:space="preserve"> </v>
          </cell>
        </row>
        <row r="9620">
          <cell r="C9620"/>
          <cell r="D9620"/>
          <cell r="E9620"/>
          <cell r="F9620"/>
          <cell r="G9620"/>
          <cell r="H9620"/>
          <cell r="I9620"/>
          <cell r="J9620"/>
          <cell r="K9620"/>
          <cell r="L9620"/>
          <cell r="M9620"/>
          <cell r="N9620"/>
          <cell r="O9620"/>
          <cell r="P9620"/>
          <cell r="Q9620"/>
          <cell r="R9620"/>
          <cell r="S9620"/>
          <cell r="T9620"/>
          <cell r="U9620"/>
          <cell r="V9620"/>
          <cell r="W9620"/>
          <cell r="X9620"/>
          <cell r="Y9620" t="str">
            <v xml:space="preserve"> </v>
          </cell>
        </row>
        <row r="9621"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/>
          <cell r="Q9621"/>
          <cell r="R9621"/>
          <cell r="S9621"/>
          <cell r="T9621"/>
          <cell r="U9621"/>
          <cell r="V9621"/>
          <cell r="W9621"/>
          <cell r="X9621"/>
          <cell r="Y9621" t="str">
            <v xml:space="preserve"> </v>
          </cell>
        </row>
        <row r="9622">
          <cell r="C9622"/>
          <cell r="D9622"/>
          <cell r="E9622"/>
          <cell r="F9622"/>
          <cell r="G9622"/>
          <cell r="H9622"/>
          <cell r="I9622"/>
          <cell r="J9622"/>
          <cell r="K9622"/>
          <cell r="L9622"/>
          <cell r="M9622"/>
          <cell r="N9622"/>
          <cell r="O9622"/>
          <cell r="P9622"/>
          <cell r="Q9622"/>
          <cell r="R9622"/>
          <cell r="S9622"/>
          <cell r="T9622"/>
          <cell r="U9622"/>
          <cell r="V9622"/>
          <cell r="W9622"/>
          <cell r="X9622"/>
          <cell r="Y9622" t="str">
            <v xml:space="preserve"> </v>
          </cell>
        </row>
        <row r="9623"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/>
          <cell r="Q9623"/>
          <cell r="R9623"/>
          <cell r="S9623"/>
          <cell r="T9623"/>
          <cell r="U9623"/>
          <cell r="V9623"/>
          <cell r="W9623"/>
          <cell r="X9623"/>
          <cell r="Y9623" t="str">
            <v xml:space="preserve"> </v>
          </cell>
        </row>
        <row r="9624">
          <cell r="C9624"/>
          <cell r="D9624"/>
          <cell r="E9624"/>
          <cell r="F9624"/>
          <cell r="G9624"/>
          <cell r="H9624"/>
          <cell r="I9624"/>
          <cell r="J9624"/>
          <cell r="K9624"/>
          <cell r="L9624"/>
          <cell r="M9624"/>
          <cell r="N9624"/>
          <cell r="O9624"/>
          <cell r="P9624"/>
          <cell r="Q9624"/>
          <cell r="R9624"/>
          <cell r="S9624"/>
          <cell r="T9624"/>
          <cell r="U9624"/>
          <cell r="V9624"/>
          <cell r="W9624"/>
          <cell r="X9624"/>
          <cell r="Y9624" t="str">
            <v xml:space="preserve"> </v>
          </cell>
        </row>
        <row r="9625">
          <cell r="C9625"/>
          <cell r="D9625"/>
          <cell r="E9625"/>
          <cell r="F9625"/>
          <cell r="G9625"/>
          <cell r="H9625"/>
          <cell r="I9625"/>
          <cell r="J9625"/>
          <cell r="K9625"/>
          <cell r="L9625"/>
          <cell r="M9625"/>
          <cell r="N9625"/>
          <cell r="O9625"/>
          <cell r="P9625"/>
          <cell r="Q9625"/>
          <cell r="R9625"/>
          <cell r="S9625"/>
          <cell r="T9625"/>
          <cell r="U9625"/>
          <cell r="V9625"/>
          <cell r="W9625"/>
          <cell r="X9625"/>
          <cell r="Y9625" t="str">
            <v xml:space="preserve"> </v>
          </cell>
        </row>
        <row r="9626">
          <cell r="C9626"/>
          <cell r="D9626"/>
          <cell r="E9626"/>
          <cell r="F9626"/>
          <cell r="G9626"/>
          <cell r="H9626"/>
          <cell r="I9626"/>
          <cell r="J9626"/>
          <cell r="K9626"/>
          <cell r="L9626"/>
          <cell r="M9626"/>
          <cell r="N9626"/>
          <cell r="O9626"/>
          <cell r="P9626"/>
          <cell r="Q9626"/>
          <cell r="R9626"/>
          <cell r="S9626"/>
          <cell r="T9626"/>
          <cell r="U9626"/>
          <cell r="V9626"/>
          <cell r="W9626"/>
          <cell r="X9626"/>
          <cell r="Y9626" t="str">
            <v xml:space="preserve"> </v>
          </cell>
        </row>
        <row r="9627">
          <cell r="C9627"/>
          <cell r="D9627"/>
          <cell r="E9627"/>
          <cell r="F9627"/>
          <cell r="G9627"/>
          <cell r="H9627"/>
          <cell r="I9627"/>
          <cell r="J9627"/>
          <cell r="K9627"/>
          <cell r="L9627"/>
          <cell r="M9627"/>
          <cell r="N9627"/>
          <cell r="O9627"/>
          <cell r="P9627"/>
          <cell r="Q9627"/>
          <cell r="R9627"/>
          <cell r="S9627"/>
          <cell r="T9627"/>
          <cell r="U9627"/>
          <cell r="V9627"/>
          <cell r="W9627"/>
          <cell r="X9627"/>
          <cell r="Y9627" t="str">
            <v xml:space="preserve"> </v>
          </cell>
        </row>
        <row r="9628">
          <cell r="C9628"/>
          <cell r="D9628"/>
          <cell r="E9628"/>
          <cell r="F9628"/>
          <cell r="G9628"/>
          <cell r="H9628"/>
          <cell r="I9628"/>
          <cell r="J9628"/>
          <cell r="K9628"/>
          <cell r="L9628"/>
          <cell r="M9628"/>
          <cell r="N9628"/>
          <cell r="O9628"/>
          <cell r="P9628"/>
          <cell r="Q9628"/>
          <cell r="R9628"/>
          <cell r="S9628"/>
          <cell r="T9628"/>
          <cell r="U9628"/>
          <cell r="V9628"/>
          <cell r="W9628"/>
          <cell r="X9628"/>
          <cell r="Y9628" t="str">
            <v xml:space="preserve"> </v>
          </cell>
        </row>
        <row r="9629"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/>
          <cell r="Q9629"/>
          <cell r="R9629"/>
          <cell r="S9629"/>
          <cell r="T9629"/>
          <cell r="U9629"/>
          <cell r="V9629"/>
          <cell r="W9629"/>
          <cell r="X9629"/>
          <cell r="Y9629" t="str">
            <v xml:space="preserve"> </v>
          </cell>
        </row>
        <row r="9630"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/>
          <cell r="Q9630"/>
          <cell r="R9630"/>
          <cell r="S9630"/>
          <cell r="T9630"/>
          <cell r="U9630"/>
          <cell r="V9630"/>
          <cell r="W9630"/>
          <cell r="X9630"/>
          <cell r="Y9630" t="str">
            <v xml:space="preserve"> </v>
          </cell>
        </row>
        <row r="9631"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/>
          <cell r="Q9631"/>
          <cell r="R9631"/>
          <cell r="S9631"/>
          <cell r="T9631"/>
          <cell r="U9631"/>
          <cell r="V9631"/>
          <cell r="W9631"/>
          <cell r="X9631"/>
          <cell r="Y9631" t="str">
            <v xml:space="preserve"> </v>
          </cell>
        </row>
        <row r="9632">
          <cell r="C9632"/>
          <cell r="D9632"/>
          <cell r="E9632"/>
          <cell r="F9632"/>
          <cell r="G9632"/>
          <cell r="H9632"/>
          <cell r="I9632"/>
          <cell r="J9632"/>
          <cell r="K9632"/>
          <cell r="L9632"/>
          <cell r="M9632"/>
          <cell r="N9632"/>
          <cell r="O9632"/>
          <cell r="P9632"/>
          <cell r="Q9632"/>
          <cell r="R9632"/>
          <cell r="S9632"/>
          <cell r="T9632"/>
          <cell r="U9632"/>
          <cell r="V9632"/>
          <cell r="W9632"/>
          <cell r="X9632"/>
          <cell r="Y9632" t="str">
            <v xml:space="preserve"> </v>
          </cell>
        </row>
        <row r="9633">
          <cell r="C9633"/>
          <cell r="D9633"/>
          <cell r="E9633"/>
          <cell r="F9633"/>
          <cell r="G9633"/>
          <cell r="H9633"/>
          <cell r="I9633"/>
          <cell r="J9633"/>
          <cell r="K9633"/>
          <cell r="L9633"/>
          <cell r="M9633"/>
          <cell r="N9633"/>
          <cell r="O9633"/>
          <cell r="P9633"/>
          <cell r="Q9633"/>
          <cell r="R9633"/>
          <cell r="S9633"/>
          <cell r="T9633"/>
          <cell r="U9633"/>
          <cell r="V9633"/>
          <cell r="W9633"/>
          <cell r="X9633"/>
          <cell r="Y9633" t="str">
            <v xml:space="preserve"> </v>
          </cell>
        </row>
        <row r="9634">
          <cell r="C9634"/>
          <cell r="D9634"/>
          <cell r="E9634"/>
          <cell r="F9634"/>
          <cell r="G9634"/>
          <cell r="H9634"/>
          <cell r="I9634"/>
          <cell r="J9634"/>
          <cell r="K9634"/>
          <cell r="L9634"/>
          <cell r="M9634"/>
          <cell r="N9634"/>
          <cell r="O9634"/>
          <cell r="P9634"/>
          <cell r="Q9634"/>
          <cell r="R9634"/>
          <cell r="S9634"/>
          <cell r="T9634"/>
          <cell r="U9634"/>
          <cell r="V9634"/>
          <cell r="W9634"/>
          <cell r="X9634"/>
          <cell r="Y9634" t="str">
            <v xml:space="preserve"> </v>
          </cell>
        </row>
        <row r="9635">
          <cell r="C9635"/>
          <cell r="D9635"/>
          <cell r="E9635"/>
          <cell r="F9635"/>
          <cell r="G9635"/>
          <cell r="H9635"/>
          <cell r="I9635"/>
          <cell r="J9635"/>
          <cell r="K9635"/>
          <cell r="L9635"/>
          <cell r="M9635"/>
          <cell r="N9635"/>
          <cell r="O9635"/>
          <cell r="P9635"/>
          <cell r="Q9635"/>
          <cell r="R9635"/>
          <cell r="S9635"/>
          <cell r="T9635"/>
          <cell r="U9635"/>
          <cell r="V9635"/>
          <cell r="W9635"/>
          <cell r="X9635"/>
          <cell r="Y9635" t="str">
            <v xml:space="preserve"> </v>
          </cell>
        </row>
        <row r="9636"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/>
          <cell r="Q9636"/>
          <cell r="R9636"/>
          <cell r="S9636"/>
          <cell r="T9636"/>
          <cell r="U9636"/>
          <cell r="V9636"/>
          <cell r="W9636"/>
          <cell r="X9636"/>
          <cell r="Y9636" t="str">
            <v xml:space="preserve"> </v>
          </cell>
        </row>
        <row r="9637">
          <cell r="C9637"/>
          <cell r="D9637"/>
          <cell r="E9637"/>
          <cell r="F9637"/>
          <cell r="G9637"/>
          <cell r="H9637"/>
          <cell r="I9637"/>
          <cell r="J9637"/>
          <cell r="K9637"/>
          <cell r="L9637"/>
          <cell r="M9637"/>
          <cell r="N9637"/>
          <cell r="O9637"/>
          <cell r="P9637"/>
          <cell r="Q9637"/>
          <cell r="R9637"/>
          <cell r="S9637"/>
          <cell r="T9637"/>
          <cell r="U9637"/>
          <cell r="V9637"/>
          <cell r="W9637"/>
          <cell r="X9637"/>
          <cell r="Y9637" t="str">
            <v xml:space="preserve"> </v>
          </cell>
        </row>
        <row r="9638">
          <cell r="C9638"/>
          <cell r="D9638"/>
          <cell r="E9638"/>
          <cell r="F9638"/>
          <cell r="G9638"/>
          <cell r="H9638"/>
          <cell r="I9638"/>
          <cell r="J9638"/>
          <cell r="K9638"/>
          <cell r="L9638"/>
          <cell r="M9638"/>
          <cell r="N9638"/>
          <cell r="O9638"/>
          <cell r="P9638"/>
          <cell r="Q9638"/>
          <cell r="R9638"/>
          <cell r="S9638"/>
          <cell r="T9638"/>
          <cell r="U9638"/>
          <cell r="V9638"/>
          <cell r="W9638"/>
          <cell r="X9638"/>
          <cell r="Y9638" t="str">
            <v xml:space="preserve"> </v>
          </cell>
        </row>
        <row r="9639">
          <cell r="C9639"/>
          <cell r="D9639"/>
          <cell r="E9639"/>
          <cell r="F9639"/>
          <cell r="G9639"/>
          <cell r="H9639"/>
          <cell r="I9639"/>
          <cell r="J9639"/>
          <cell r="K9639"/>
          <cell r="L9639"/>
          <cell r="M9639"/>
          <cell r="N9639"/>
          <cell r="O9639"/>
          <cell r="P9639"/>
          <cell r="Q9639"/>
          <cell r="R9639"/>
          <cell r="S9639"/>
          <cell r="T9639"/>
          <cell r="U9639"/>
          <cell r="V9639"/>
          <cell r="W9639"/>
          <cell r="X9639"/>
          <cell r="Y9639" t="str">
            <v xml:space="preserve"> </v>
          </cell>
        </row>
        <row r="9640">
          <cell r="C9640"/>
          <cell r="D9640"/>
          <cell r="E9640"/>
          <cell r="F9640"/>
          <cell r="G9640"/>
          <cell r="H9640"/>
          <cell r="I9640"/>
          <cell r="J9640"/>
          <cell r="K9640"/>
          <cell r="L9640"/>
          <cell r="M9640"/>
          <cell r="N9640"/>
          <cell r="O9640"/>
          <cell r="P9640"/>
          <cell r="Q9640"/>
          <cell r="R9640"/>
          <cell r="S9640"/>
          <cell r="T9640"/>
          <cell r="U9640"/>
          <cell r="V9640"/>
          <cell r="W9640"/>
          <cell r="X9640"/>
          <cell r="Y9640" t="str">
            <v xml:space="preserve"> </v>
          </cell>
        </row>
        <row r="9641">
          <cell r="C9641"/>
          <cell r="D9641"/>
          <cell r="E9641"/>
          <cell r="F9641"/>
          <cell r="G9641"/>
          <cell r="H9641"/>
          <cell r="I9641"/>
          <cell r="J9641"/>
          <cell r="K9641"/>
          <cell r="L9641"/>
          <cell r="M9641"/>
          <cell r="N9641"/>
          <cell r="O9641"/>
          <cell r="P9641"/>
          <cell r="Q9641"/>
          <cell r="R9641"/>
          <cell r="S9641"/>
          <cell r="T9641"/>
          <cell r="U9641"/>
          <cell r="V9641"/>
          <cell r="W9641"/>
          <cell r="X9641"/>
          <cell r="Y9641" t="str">
            <v xml:space="preserve"> </v>
          </cell>
        </row>
        <row r="9642">
          <cell r="C9642"/>
          <cell r="D9642"/>
          <cell r="E9642"/>
          <cell r="F9642"/>
          <cell r="G9642"/>
          <cell r="H9642"/>
          <cell r="I9642"/>
          <cell r="J9642"/>
          <cell r="K9642"/>
          <cell r="L9642"/>
          <cell r="M9642"/>
          <cell r="N9642"/>
          <cell r="O9642"/>
          <cell r="P9642"/>
          <cell r="Q9642"/>
          <cell r="R9642"/>
          <cell r="S9642"/>
          <cell r="T9642"/>
          <cell r="U9642"/>
          <cell r="V9642"/>
          <cell r="W9642"/>
          <cell r="X9642"/>
          <cell r="Y9642" t="str">
            <v xml:space="preserve"> </v>
          </cell>
        </row>
        <row r="9643">
          <cell r="C9643"/>
          <cell r="D9643"/>
          <cell r="E9643"/>
          <cell r="F9643"/>
          <cell r="G9643"/>
          <cell r="H9643"/>
          <cell r="I9643"/>
          <cell r="J9643"/>
          <cell r="K9643"/>
          <cell r="L9643"/>
          <cell r="M9643"/>
          <cell r="N9643"/>
          <cell r="O9643"/>
          <cell r="P9643"/>
          <cell r="Q9643"/>
          <cell r="R9643"/>
          <cell r="S9643"/>
          <cell r="T9643"/>
          <cell r="U9643"/>
          <cell r="V9643"/>
          <cell r="W9643"/>
          <cell r="X9643"/>
          <cell r="Y9643" t="str">
            <v xml:space="preserve"> </v>
          </cell>
        </row>
        <row r="9644">
          <cell r="C9644"/>
          <cell r="D9644"/>
          <cell r="E9644"/>
          <cell r="F9644"/>
          <cell r="G9644"/>
          <cell r="H9644"/>
          <cell r="I9644"/>
          <cell r="J9644"/>
          <cell r="K9644"/>
          <cell r="L9644"/>
          <cell r="M9644"/>
          <cell r="N9644"/>
          <cell r="O9644"/>
          <cell r="P9644"/>
          <cell r="Q9644"/>
          <cell r="R9644"/>
          <cell r="S9644"/>
          <cell r="T9644"/>
          <cell r="U9644"/>
          <cell r="V9644"/>
          <cell r="W9644"/>
          <cell r="X9644"/>
          <cell r="Y9644" t="str">
            <v xml:space="preserve"> </v>
          </cell>
        </row>
        <row r="9645">
          <cell r="C9645"/>
          <cell r="D9645"/>
          <cell r="E9645"/>
          <cell r="F9645"/>
          <cell r="G9645"/>
          <cell r="H9645"/>
          <cell r="I9645"/>
          <cell r="J9645"/>
          <cell r="K9645"/>
          <cell r="L9645"/>
          <cell r="M9645"/>
          <cell r="N9645"/>
          <cell r="O9645"/>
          <cell r="P9645"/>
          <cell r="Q9645"/>
          <cell r="R9645"/>
          <cell r="S9645"/>
          <cell r="T9645"/>
          <cell r="U9645"/>
          <cell r="V9645"/>
          <cell r="W9645"/>
          <cell r="X9645"/>
          <cell r="Y9645" t="str">
            <v xml:space="preserve"> </v>
          </cell>
        </row>
        <row r="9646">
          <cell r="C9646"/>
          <cell r="D9646"/>
          <cell r="E9646"/>
          <cell r="F9646"/>
          <cell r="G9646"/>
          <cell r="H9646"/>
          <cell r="I9646"/>
          <cell r="J9646"/>
          <cell r="K9646"/>
          <cell r="L9646"/>
          <cell r="M9646"/>
          <cell r="N9646"/>
          <cell r="O9646"/>
          <cell r="P9646"/>
          <cell r="Q9646"/>
          <cell r="R9646"/>
          <cell r="S9646"/>
          <cell r="T9646"/>
          <cell r="U9646"/>
          <cell r="V9646"/>
          <cell r="W9646"/>
          <cell r="X9646"/>
          <cell r="Y9646" t="str">
            <v xml:space="preserve"> </v>
          </cell>
        </row>
        <row r="9647">
          <cell r="C9647"/>
          <cell r="D9647"/>
          <cell r="E9647"/>
          <cell r="F9647"/>
          <cell r="G9647"/>
          <cell r="H9647"/>
          <cell r="I9647"/>
          <cell r="J9647"/>
          <cell r="K9647"/>
          <cell r="L9647"/>
          <cell r="M9647"/>
          <cell r="N9647"/>
          <cell r="O9647"/>
          <cell r="P9647"/>
          <cell r="Q9647"/>
          <cell r="R9647"/>
          <cell r="S9647"/>
          <cell r="T9647"/>
          <cell r="U9647"/>
          <cell r="V9647"/>
          <cell r="W9647"/>
          <cell r="X9647"/>
          <cell r="Y9647" t="str">
            <v xml:space="preserve"> </v>
          </cell>
        </row>
        <row r="9648">
          <cell r="C9648"/>
          <cell r="D9648"/>
          <cell r="E9648"/>
          <cell r="F9648"/>
          <cell r="G9648"/>
          <cell r="H9648"/>
          <cell r="I9648"/>
          <cell r="J9648"/>
          <cell r="K9648"/>
          <cell r="L9648"/>
          <cell r="M9648"/>
          <cell r="N9648"/>
          <cell r="O9648"/>
          <cell r="P9648"/>
          <cell r="Q9648"/>
          <cell r="R9648"/>
          <cell r="S9648"/>
          <cell r="T9648"/>
          <cell r="U9648"/>
          <cell r="V9648"/>
          <cell r="W9648"/>
          <cell r="X9648"/>
          <cell r="Y9648" t="str">
            <v xml:space="preserve"> </v>
          </cell>
        </row>
        <row r="9649">
          <cell r="C9649"/>
          <cell r="D9649"/>
          <cell r="E9649"/>
          <cell r="F9649"/>
          <cell r="G9649"/>
          <cell r="H9649"/>
          <cell r="I9649"/>
          <cell r="J9649"/>
          <cell r="K9649"/>
          <cell r="L9649"/>
          <cell r="M9649"/>
          <cell r="N9649"/>
          <cell r="O9649"/>
          <cell r="P9649"/>
          <cell r="Q9649"/>
          <cell r="R9649"/>
          <cell r="S9649"/>
          <cell r="T9649"/>
          <cell r="U9649"/>
          <cell r="V9649"/>
          <cell r="W9649"/>
          <cell r="X9649"/>
          <cell r="Y9649" t="str">
            <v xml:space="preserve"> </v>
          </cell>
        </row>
        <row r="9650">
          <cell r="C9650"/>
          <cell r="D9650"/>
          <cell r="E9650"/>
          <cell r="F9650"/>
          <cell r="G9650"/>
          <cell r="H9650"/>
          <cell r="I9650"/>
          <cell r="J9650"/>
          <cell r="K9650"/>
          <cell r="L9650"/>
          <cell r="M9650"/>
          <cell r="N9650"/>
          <cell r="O9650"/>
          <cell r="P9650"/>
          <cell r="Q9650"/>
          <cell r="R9650"/>
          <cell r="S9650"/>
          <cell r="T9650"/>
          <cell r="U9650"/>
          <cell r="V9650"/>
          <cell r="W9650"/>
          <cell r="X9650"/>
          <cell r="Y9650" t="str">
            <v xml:space="preserve"> </v>
          </cell>
        </row>
        <row r="9651">
          <cell r="C9651"/>
          <cell r="D9651"/>
          <cell r="E9651"/>
          <cell r="F9651"/>
          <cell r="G9651"/>
          <cell r="H9651"/>
          <cell r="I9651"/>
          <cell r="J9651"/>
          <cell r="K9651"/>
          <cell r="L9651"/>
          <cell r="M9651"/>
          <cell r="N9651"/>
          <cell r="O9651"/>
          <cell r="P9651"/>
          <cell r="Q9651"/>
          <cell r="R9651"/>
          <cell r="S9651"/>
          <cell r="T9651"/>
          <cell r="U9651"/>
          <cell r="V9651"/>
          <cell r="W9651"/>
          <cell r="X9651"/>
          <cell r="Y9651" t="str">
            <v xml:space="preserve"> </v>
          </cell>
        </row>
        <row r="9652">
          <cell r="C9652"/>
          <cell r="D9652"/>
          <cell r="E9652"/>
          <cell r="F9652"/>
          <cell r="G9652"/>
          <cell r="H9652"/>
          <cell r="I9652"/>
          <cell r="J9652"/>
          <cell r="K9652"/>
          <cell r="L9652"/>
          <cell r="M9652"/>
          <cell r="N9652"/>
          <cell r="O9652"/>
          <cell r="P9652"/>
          <cell r="Q9652"/>
          <cell r="R9652"/>
          <cell r="S9652"/>
          <cell r="T9652"/>
          <cell r="U9652"/>
          <cell r="V9652"/>
          <cell r="W9652"/>
          <cell r="X9652"/>
          <cell r="Y9652" t="str">
            <v xml:space="preserve"> </v>
          </cell>
        </row>
        <row r="9653">
          <cell r="C9653"/>
          <cell r="D9653"/>
          <cell r="E9653"/>
          <cell r="F9653"/>
          <cell r="G9653"/>
          <cell r="H9653"/>
          <cell r="I9653"/>
          <cell r="J9653"/>
          <cell r="K9653"/>
          <cell r="L9653"/>
          <cell r="M9653"/>
          <cell r="N9653"/>
          <cell r="O9653"/>
          <cell r="P9653"/>
          <cell r="Q9653"/>
          <cell r="R9653"/>
          <cell r="S9653"/>
          <cell r="T9653"/>
          <cell r="U9653"/>
          <cell r="V9653"/>
          <cell r="W9653"/>
          <cell r="X9653"/>
          <cell r="Y9653" t="str">
            <v xml:space="preserve"> </v>
          </cell>
        </row>
        <row r="9654">
          <cell r="C9654"/>
          <cell r="D9654"/>
          <cell r="E9654"/>
          <cell r="F9654"/>
          <cell r="G9654"/>
          <cell r="H9654"/>
          <cell r="I9654"/>
          <cell r="J9654"/>
          <cell r="K9654"/>
          <cell r="L9654"/>
          <cell r="M9654"/>
          <cell r="N9654"/>
          <cell r="O9654"/>
          <cell r="P9654"/>
          <cell r="Q9654"/>
          <cell r="R9654"/>
          <cell r="S9654"/>
          <cell r="T9654"/>
          <cell r="U9654"/>
          <cell r="V9654"/>
          <cell r="W9654"/>
          <cell r="X9654"/>
          <cell r="Y9654" t="str">
            <v xml:space="preserve"> </v>
          </cell>
        </row>
        <row r="9655">
          <cell r="C9655"/>
          <cell r="D9655"/>
          <cell r="E9655"/>
          <cell r="F9655"/>
          <cell r="G9655"/>
          <cell r="H9655"/>
          <cell r="I9655"/>
          <cell r="J9655"/>
          <cell r="K9655"/>
          <cell r="L9655"/>
          <cell r="M9655"/>
          <cell r="N9655"/>
          <cell r="O9655"/>
          <cell r="P9655"/>
          <cell r="Q9655"/>
          <cell r="R9655"/>
          <cell r="S9655"/>
          <cell r="T9655"/>
          <cell r="U9655"/>
          <cell r="V9655"/>
          <cell r="W9655"/>
          <cell r="X9655"/>
          <cell r="Y9655" t="str">
            <v xml:space="preserve"> </v>
          </cell>
        </row>
        <row r="9656">
          <cell r="C9656"/>
          <cell r="D9656"/>
          <cell r="E9656"/>
          <cell r="F9656"/>
          <cell r="G9656"/>
          <cell r="H9656"/>
          <cell r="I9656"/>
          <cell r="J9656"/>
          <cell r="K9656"/>
          <cell r="L9656"/>
          <cell r="M9656"/>
          <cell r="N9656"/>
          <cell r="O9656"/>
          <cell r="P9656"/>
          <cell r="Q9656"/>
          <cell r="R9656"/>
          <cell r="S9656"/>
          <cell r="T9656"/>
          <cell r="U9656"/>
          <cell r="V9656"/>
          <cell r="W9656"/>
          <cell r="X9656"/>
          <cell r="Y9656" t="str">
            <v xml:space="preserve"> </v>
          </cell>
        </row>
        <row r="9657">
          <cell r="C9657"/>
          <cell r="D9657"/>
          <cell r="E9657"/>
          <cell r="F9657"/>
          <cell r="G9657"/>
          <cell r="H9657"/>
          <cell r="I9657"/>
          <cell r="J9657"/>
          <cell r="K9657"/>
          <cell r="L9657"/>
          <cell r="M9657"/>
          <cell r="N9657"/>
          <cell r="O9657"/>
          <cell r="P9657"/>
          <cell r="Q9657"/>
          <cell r="R9657"/>
          <cell r="S9657"/>
          <cell r="T9657"/>
          <cell r="U9657"/>
          <cell r="V9657"/>
          <cell r="W9657"/>
          <cell r="X9657"/>
          <cell r="Y9657" t="str">
            <v xml:space="preserve"> </v>
          </cell>
        </row>
        <row r="9658">
          <cell r="C9658"/>
          <cell r="D9658"/>
          <cell r="E9658"/>
          <cell r="F9658"/>
          <cell r="G9658"/>
          <cell r="H9658"/>
          <cell r="I9658"/>
          <cell r="J9658"/>
          <cell r="K9658"/>
          <cell r="L9658"/>
          <cell r="M9658"/>
          <cell r="N9658"/>
          <cell r="O9658"/>
          <cell r="P9658"/>
          <cell r="Q9658"/>
          <cell r="R9658"/>
          <cell r="S9658"/>
          <cell r="T9658"/>
          <cell r="U9658"/>
          <cell r="V9658"/>
          <cell r="W9658"/>
          <cell r="X9658"/>
          <cell r="Y9658" t="str">
            <v xml:space="preserve"> </v>
          </cell>
        </row>
        <row r="9659">
          <cell r="C9659"/>
          <cell r="D9659"/>
          <cell r="E9659"/>
          <cell r="F9659"/>
          <cell r="G9659"/>
          <cell r="H9659"/>
          <cell r="I9659"/>
          <cell r="J9659"/>
          <cell r="K9659"/>
          <cell r="L9659"/>
          <cell r="M9659"/>
          <cell r="N9659"/>
          <cell r="O9659"/>
          <cell r="P9659"/>
          <cell r="Q9659"/>
          <cell r="R9659"/>
          <cell r="S9659"/>
          <cell r="T9659"/>
          <cell r="U9659"/>
          <cell r="V9659"/>
          <cell r="W9659"/>
          <cell r="X9659"/>
          <cell r="Y9659" t="str">
            <v xml:space="preserve"> </v>
          </cell>
        </row>
        <row r="9660">
          <cell r="C9660"/>
          <cell r="D9660"/>
          <cell r="E9660"/>
          <cell r="F9660"/>
          <cell r="G9660"/>
          <cell r="H9660"/>
          <cell r="I9660"/>
          <cell r="J9660"/>
          <cell r="K9660"/>
          <cell r="L9660"/>
          <cell r="M9660"/>
          <cell r="N9660"/>
          <cell r="O9660"/>
          <cell r="P9660"/>
          <cell r="Q9660"/>
          <cell r="R9660"/>
          <cell r="S9660"/>
          <cell r="T9660"/>
          <cell r="U9660"/>
          <cell r="V9660"/>
          <cell r="W9660"/>
          <cell r="X9660"/>
          <cell r="Y9660" t="str">
            <v xml:space="preserve"> </v>
          </cell>
        </row>
        <row r="9661">
          <cell r="C9661"/>
          <cell r="D9661"/>
          <cell r="E9661"/>
          <cell r="F9661"/>
          <cell r="G9661"/>
          <cell r="H9661"/>
          <cell r="I9661"/>
          <cell r="J9661"/>
          <cell r="K9661"/>
          <cell r="L9661"/>
          <cell r="M9661"/>
          <cell r="N9661"/>
          <cell r="O9661"/>
          <cell r="P9661"/>
          <cell r="Q9661"/>
          <cell r="R9661"/>
          <cell r="S9661"/>
          <cell r="T9661"/>
          <cell r="U9661"/>
          <cell r="V9661"/>
          <cell r="W9661"/>
          <cell r="X9661"/>
          <cell r="Y9661" t="str">
            <v xml:space="preserve"> </v>
          </cell>
        </row>
        <row r="9662">
          <cell r="C9662"/>
          <cell r="D9662"/>
          <cell r="E9662"/>
          <cell r="F9662"/>
          <cell r="G9662"/>
          <cell r="H9662"/>
          <cell r="I9662"/>
          <cell r="J9662"/>
          <cell r="K9662"/>
          <cell r="L9662"/>
          <cell r="M9662"/>
          <cell r="N9662"/>
          <cell r="O9662"/>
          <cell r="P9662"/>
          <cell r="Q9662"/>
          <cell r="R9662"/>
          <cell r="S9662"/>
          <cell r="T9662"/>
          <cell r="U9662"/>
          <cell r="V9662"/>
          <cell r="W9662"/>
          <cell r="X9662"/>
          <cell r="Y9662" t="str">
            <v xml:space="preserve"> </v>
          </cell>
        </row>
        <row r="9663">
          <cell r="C9663"/>
          <cell r="D9663"/>
          <cell r="E9663"/>
          <cell r="F9663"/>
          <cell r="G9663"/>
          <cell r="H9663"/>
          <cell r="I9663"/>
          <cell r="J9663"/>
          <cell r="K9663"/>
          <cell r="L9663"/>
          <cell r="M9663"/>
          <cell r="N9663"/>
          <cell r="O9663"/>
          <cell r="P9663"/>
          <cell r="Q9663"/>
          <cell r="R9663"/>
          <cell r="S9663"/>
          <cell r="T9663"/>
          <cell r="U9663"/>
          <cell r="V9663"/>
          <cell r="W9663"/>
          <cell r="X9663"/>
          <cell r="Y9663" t="str">
            <v xml:space="preserve"> </v>
          </cell>
        </row>
        <row r="9664">
          <cell r="C9664"/>
          <cell r="D9664"/>
          <cell r="E9664"/>
          <cell r="F9664"/>
          <cell r="G9664"/>
          <cell r="H9664"/>
          <cell r="I9664"/>
          <cell r="J9664"/>
          <cell r="K9664"/>
          <cell r="L9664"/>
          <cell r="M9664"/>
          <cell r="N9664"/>
          <cell r="O9664"/>
          <cell r="P9664"/>
          <cell r="Q9664"/>
          <cell r="R9664"/>
          <cell r="S9664"/>
          <cell r="T9664"/>
          <cell r="U9664"/>
          <cell r="V9664"/>
          <cell r="W9664"/>
          <cell r="X9664"/>
          <cell r="Y9664" t="str">
            <v xml:space="preserve"> </v>
          </cell>
        </row>
        <row r="9665">
          <cell r="C9665"/>
          <cell r="D9665"/>
          <cell r="E9665"/>
          <cell r="F9665"/>
          <cell r="G9665"/>
          <cell r="H9665"/>
          <cell r="I9665"/>
          <cell r="J9665"/>
          <cell r="K9665"/>
          <cell r="L9665"/>
          <cell r="M9665"/>
          <cell r="N9665"/>
          <cell r="O9665"/>
          <cell r="P9665"/>
          <cell r="Q9665"/>
          <cell r="R9665"/>
          <cell r="S9665"/>
          <cell r="T9665"/>
          <cell r="U9665"/>
          <cell r="V9665"/>
          <cell r="W9665"/>
          <cell r="X9665"/>
          <cell r="Y9665" t="str">
            <v xml:space="preserve"> </v>
          </cell>
        </row>
        <row r="9666">
          <cell r="C9666"/>
          <cell r="D9666"/>
          <cell r="E9666"/>
          <cell r="F9666"/>
          <cell r="G9666"/>
          <cell r="H9666"/>
          <cell r="I9666"/>
          <cell r="J9666"/>
          <cell r="K9666"/>
          <cell r="L9666"/>
          <cell r="M9666"/>
          <cell r="N9666"/>
          <cell r="O9666"/>
          <cell r="P9666"/>
          <cell r="Q9666"/>
          <cell r="R9666"/>
          <cell r="S9666"/>
          <cell r="T9666"/>
          <cell r="U9666"/>
          <cell r="V9666"/>
          <cell r="W9666"/>
          <cell r="X9666"/>
          <cell r="Y9666" t="str">
            <v xml:space="preserve"> </v>
          </cell>
        </row>
        <row r="9667">
          <cell r="C9667"/>
          <cell r="D9667"/>
          <cell r="E9667"/>
          <cell r="F9667"/>
          <cell r="G9667"/>
          <cell r="H9667"/>
          <cell r="I9667"/>
          <cell r="J9667"/>
          <cell r="K9667"/>
          <cell r="L9667"/>
          <cell r="M9667"/>
          <cell r="N9667"/>
          <cell r="O9667"/>
          <cell r="P9667"/>
          <cell r="Q9667"/>
          <cell r="R9667"/>
          <cell r="S9667"/>
          <cell r="T9667"/>
          <cell r="U9667"/>
          <cell r="V9667"/>
          <cell r="W9667"/>
          <cell r="X9667"/>
          <cell r="Y9667" t="str">
            <v xml:space="preserve"> </v>
          </cell>
        </row>
        <row r="9668">
          <cell r="C9668"/>
          <cell r="D9668"/>
          <cell r="E9668"/>
          <cell r="F9668"/>
          <cell r="G9668"/>
          <cell r="H9668"/>
          <cell r="I9668"/>
          <cell r="J9668"/>
          <cell r="K9668"/>
          <cell r="L9668"/>
          <cell r="M9668"/>
          <cell r="N9668"/>
          <cell r="O9668"/>
          <cell r="P9668"/>
          <cell r="Q9668"/>
          <cell r="R9668"/>
          <cell r="S9668"/>
          <cell r="T9668"/>
          <cell r="U9668"/>
          <cell r="V9668"/>
          <cell r="W9668"/>
          <cell r="X9668"/>
          <cell r="Y9668" t="str">
            <v xml:space="preserve"> </v>
          </cell>
        </row>
        <row r="9669">
          <cell r="C9669"/>
          <cell r="D9669"/>
          <cell r="E9669"/>
          <cell r="F9669"/>
          <cell r="G9669"/>
          <cell r="H9669"/>
          <cell r="I9669"/>
          <cell r="J9669"/>
          <cell r="K9669"/>
          <cell r="L9669"/>
          <cell r="M9669"/>
          <cell r="N9669"/>
          <cell r="O9669"/>
          <cell r="P9669"/>
          <cell r="Q9669"/>
          <cell r="R9669"/>
          <cell r="S9669"/>
          <cell r="T9669"/>
          <cell r="U9669"/>
          <cell r="V9669"/>
          <cell r="W9669"/>
          <cell r="X9669"/>
          <cell r="Y9669" t="str">
            <v xml:space="preserve"> </v>
          </cell>
        </row>
        <row r="9670">
          <cell r="C9670"/>
          <cell r="D9670"/>
          <cell r="E9670"/>
          <cell r="F9670"/>
          <cell r="G9670"/>
          <cell r="H9670"/>
          <cell r="I9670"/>
          <cell r="J9670"/>
          <cell r="K9670"/>
          <cell r="L9670"/>
          <cell r="M9670"/>
          <cell r="N9670"/>
          <cell r="O9670"/>
          <cell r="P9670"/>
          <cell r="Q9670"/>
          <cell r="R9670"/>
          <cell r="S9670"/>
          <cell r="T9670"/>
          <cell r="U9670"/>
          <cell r="V9670"/>
          <cell r="W9670"/>
          <cell r="X9670"/>
          <cell r="Y9670" t="str">
            <v xml:space="preserve"> </v>
          </cell>
        </row>
        <row r="9671">
          <cell r="C9671"/>
          <cell r="D9671"/>
          <cell r="E9671"/>
          <cell r="F9671"/>
          <cell r="G9671"/>
          <cell r="H9671"/>
          <cell r="I9671"/>
          <cell r="J9671"/>
          <cell r="K9671"/>
          <cell r="L9671"/>
          <cell r="M9671"/>
          <cell r="N9671"/>
          <cell r="O9671"/>
          <cell r="P9671"/>
          <cell r="Q9671"/>
          <cell r="R9671"/>
          <cell r="S9671"/>
          <cell r="T9671"/>
          <cell r="U9671"/>
          <cell r="V9671"/>
          <cell r="W9671"/>
          <cell r="X9671"/>
          <cell r="Y9671" t="str">
            <v xml:space="preserve"> </v>
          </cell>
        </row>
        <row r="9672">
          <cell r="C9672"/>
          <cell r="D9672"/>
          <cell r="E9672"/>
          <cell r="F9672"/>
          <cell r="G9672"/>
          <cell r="H9672"/>
          <cell r="I9672"/>
          <cell r="J9672"/>
          <cell r="K9672"/>
          <cell r="L9672"/>
          <cell r="M9672"/>
          <cell r="N9672"/>
          <cell r="O9672"/>
          <cell r="P9672"/>
          <cell r="Q9672"/>
          <cell r="R9672"/>
          <cell r="S9672"/>
          <cell r="T9672"/>
          <cell r="U9672"/>
          <cell r="V9672"/>
          <cell r="W9672"/>
          <cell r="X9672"/>
          <cell r="Y9672" t="str">
            <v xml:space="preserve"> </v>
          </cell>
        </row>
        <row r="9673">
          <cell r="C9673"/>
          <cell r="D9673"/>
          <cell r="E9673"/>
          <cell r="F9673"/>
          <cell r="G9673"/>
          <cell r="H9673"/>
          <cell r="I9673"/>
          <cell r="J9673"/>
          <cell r="K9673"/>
          <cell r="L9673"/>
          <cell r="M9673"/>
          <cell r="N9673"/>
          <cell r="O9673"/>
          <cell r="P9673"/>
          <cell r="Q9673"/>
          <cell r="R9673"/>
          <cell r="S9673"/>
          <cell r="T9673"/>
          <cell r="U9673"/>
          <cell r="V9673"/>
          <cell r="W9673"/>
          <cell r="X9673"/>
          <cell r="Y9673" t="str">
            <v xml:space="preserve"> </v>
          </cell>
        </row>
        <row r="9674">
          <cell r="C9674"/>
          <cell r="D9674"/>
          <cell r="E9674"/>
          <cell r="F9674"/>
          <cell r="G9674"/>
          <cell r="H9674"/>
          <cell r="I9674"/>
          <cell r="J9674"/>
          <cell r="K9674"/>
          <cell r="L9674"/>
          <cell r="M9674"/>
          <cell r="N9674"/>
          <cell r="O9674"/>
          <cell r="P9674"/>
          <cell r="Q9674"/>
          <cell r="R9674"/>
          <cell r="S9674"/>
          <cell r="T9674"/>
          <cell r="U9674"/>
          <cell r="V9674"/>
          <cell r="W9674"/>
          <cell r="X9674"/>
          <cell r="Y9674" t="str">
            <v xml:space="preserve"> </v>
          </cell>
        </row>
        <row r="9675">
          <cell r="C9675"/>
          <cell r="D9675"/>
          <cell r="E9675"/>
          <cell r="F9675"/>
          <cell r="G9675"/>
          <cell r="H9675"/>
          <cell r="I9675"/>
          <cell r="J9675"/>
          <cell r="K9675"/>
          <cell r="L9675"/>
          <cell r="M9675"/>
          <cell r="N9675"/>
          <cell r="O9675"/>
          <cell r="P9675"/>
          <cell r="Q9675"/>
          <cell r="R9675"/>
          <cell r="S9675"/>
          <cell r="T9675"/>
          <cell r="U9675"/>
          <cell r="V9675"/>
          <cell r="W9675"/>
          <cell r="X9675"/>
          <cell r="Y9675" t="str">
            <v xml:space="preserve"> </v>
          </cell>
        </row>
        <row r="9676">
          <cell r="C9676"/>
          <cell r="D9676"/>
          <cell r="E9676"/>
          <cell r="F9676"/>
          <cell r="G9676"/>
          <cell r="H9676"/>
          <cell r="I9676"/>
          <cell r="J9676"/>
          <cell r="K9676"/>
          <cell r="L9676"/>
          <cell r="M9676"/>
          <cell r="N9676"/>
          <cell r="O9676"/>
          <cell r="P9676"/>
          <cell r="Q9676"/>
          <cell r="R9676"/>
          <cell r="S9676"/>
          <cell r="T9676"/>
          <cell r="U9676"/>
          <cell r="V9676"/>
          <cell r="W9676"/>
          <cell r="X9676"/>
          <cell r="Y9676" t="str">
            <v xml:space="preserve"> </v>
          </cell>
        </row>
        <row r="9677">
          <cell r="C9677"/>
          <cell r="D9677"/>
          <cell r="E9677"/>
          <cell r="F9677"/>
          <cell r="G9677"/>
          <cell r="H9677"/>
          <cell r="I9677"/>
          <cell r="J9677"/>
          <cell r="K9677"/>
          <cell r="L9677"/>
          <cell r="M9677"/>
          <cell r="N9677"/>
          <cell r="O9677"/>
          <cell r="P9677"/>
          <cell r="Q9677"/>
          <cell r="R9677"/>
          <cell r="S9677"/>
          <cell r="T9677"/>
          <cell r="U9677"/>
          <cell r="V9677"/>
          <cell r="W9677"/>
          <cell r="X9677"/>
          <cell r="Y9677" t="str">
            <v xml:space="preserve"> </v>
          </cell>
        </row>
        <row r="9678">
          <cell r="C9678"/>
          <cell r="D9678"/>
          <cell r="E9678"/>
          <cell r="F9678"/>
          <cell r="G9678"/>
          <cell r="H9678"/>
          <cell r="I9678"/>
          <cell r="J9678"/>
          <cell r="K9678"/>
          <cell r="L9678"/>
          <cell r="M9678"/>
          <cell r="N9678"/>
          <cell r="O9678"/>
          <cell r="P9678"/>
          <cell r="Q9678"/>
          <cell r="R9678"/>
          <cell r="S9678"/>
          <cell r="T9678"/>
          <cell r="U9678"/>
          <cell r="V9678"/>
          <cell r="W9678"/>
          <cell r="X9678"/>
          <cell r="Y9678" t="str">
            <v xml:space="preserve"> </v>
          </cell>
        </row>
        <row r="9679">
          <cell r="C9679"/>
          <cell r="D9679"/>
          <cell r="E9679"/>
          <cell r="F9679"/>
          <cell r="G9679"/>
          <cell r="H9679"/>
          <cell r="I9679"/>
          <cell r="J9679"/>
          <cell r="K9679"/>
          <cell r="L9679"/>
          <cell r="M9679"/>
          <cell r="N9679"/>
          <cell r="O9679"/>
          <cell r="P9679"/>
          <cell r="Q9679"/>
          <cell r="R9679"/>
          <cell r="S9679"/>
          <cell r="T9679"/>
          <cell r="U9679"/>
          <cell r="V9679"/>
          <cell r="W9679"/>
          <cell r="X9679"/>
          <cell r="Y9679" t="str">
            <v xml:space="preserve"> </v>
          </cell>
        </row>
        <row r="9680">
          <cell r="C9680"/>
          <cell r="D9680"/>
          <cell r="E9680"/>
          <cell r="F9680"/>
          <cell r="G9680"/>
          <cell r="H9680"/>
          <cell r="I9680"/>
          <cell r="J9680"/>
          <cell r="K9680"/>
          <cell r="L9680"/>
          <cell r="M9680"/>
          <cell r="N9680"/>
          <cell r="O9680"/>
          <cell r="P9680"/>
          <cell r="Q9680"/>
          <cell r="R9680"/>
          <cell r="S9680"/>
          <cell r="T9680"/>
          <cell r="U9680"/>
          <cell r="V9680"/>
          <cell r="W9680"/>
          <cell r="X9680"/>
          <cell r="Y9680" t="str">
            <v xml:space="preserve"> </v>
          </cell>
        </row>
        <row r="9681"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/>
          <cell r="Q9681"/>
          <cell r="R9681"/>
          <cell r="S9681"/>
          <cell r="T9681"/>
          <cell r="U9681"/>
          <cell r="V9681"/>
          <cell r="W9681"/>
          <cell r="X9681"/>
          <cell r="Y9681" t="str">
            <v xml:space="preserve"> </v>
          </cell>
        </row>
        <row r="9682"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/>
          <cell r="Q9682"/>
          <cell r="R9682"/>
          <cell r="S9682"/>
          <cell r="T9682"/>
          <cell r="U9682"/>
          <cell r="V9682"/>
          <cell r="W9682"/>
          <cell r="X9682"/>
          <cell r="Y9682" t="str">
            <v xml:space="preserve"> </v>
          </cell>
        </row>
        <row r="9683"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/>
          <cell r="Q9683"/>
          <cell r="R9683"/>
          <cell r="S9683"/>
          <cell r="T9683"/>
          <cell r="U9683"/>
          <cell r="V9683"/>
          <cell r="W9683"/>
          <cell r="X9683"/>
          <cell r="Y9683" t="str">
            <v xml:space="preserve"> </v>
          </cell>
        </row>
        <row r="9684"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/>
          <cell r="Q9684"/>
          <cell r="R9684"/>
          <cell r="S9684"/>
          <cell r="T9684"/>
          <cell r="U9684"/>
          <cell r="V9684"/>
          <cell r="W9684"/>
          <cell r="X9684"/>
          <cell r="Y9684" t="str">
            <v xml:space="preserve"> </v>
          </cell>
        </row>
        <row r="9685"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/>
          <cell r="Q9685"/>
          <cell r="R9685"/>
          <cell r="S9685"/>
          <cell r="T9685"/>
          <cell r="U9685"/>
          <cell r="V9685"/>
          <cell r="W9685"/>
          <cell r="X9685"/>
          <cell r="Y9685" t="str">
            <v xml:space="preserve"> </v>
          </cell>
        </row>
        <row r="9686"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/>
          <cell r="Q9686"/>
          <cell r="R9686"/>
          <cell r="S9686"/>
          <cell r="T9686"/>
          <cell r="U9686"/>
          <cell r="V9686"/>
          <cell r="W9686"/>
          <cell r="X9686"/>
          <cell r="Y9686" t="str">
            <v xml:space="preserve"> </v>
          </cell>
        </row>
        <row r="9687">
          <cell r="C9687"/>
          <cell r="D9687"/>
          <cell r="E9687"/>
          <cell r="F9687"/>
          <cell r="G9687"/>
          <cell r="H9687"/>
          <cell r="I9687"/>
          <cell r="J9687"/>
          <cell r="K9687"/>
          <cell r="L9687"/>
          <cell r="M9687"/>
          <cell r="N9687"/>
          <cell r="O9687"/>
          <cell r="P9687"/>
          <cell r="Q9687"/>
          <cell r="R9687"/>
          <cell r="S9687"/>
          <cell r="T9687"/>
          <cell r="U9687"/>
          <cell r="V9687"/>
          <cell r="W9687"/>
          <cell r="X9687"/>
          <cell r="Y9687" t="str">
            <v xml:space="preserve"> </v>
          </cell>
        </row>
        <row r="9688">
          <cell r="C9688"/>
          <cell r="D9688"/>
          <cell r="E9688"/>
          <cell r="F9688"/>
          <cell r="G9688"/>
          <cell r="H9688"/>
          <cell r="I9688"/>
          <cell r="J9688"/>
          <cell r="K9688"/>
          <cell r="L9688"/>
          <cell r="M9688"/>
          <cell r="N9688"/>
          <cell r="O9688"/>
          <cell r="P9688"/>
          <cell r="Q9688"/>
          <cell r="R9688"/>
          <cell r="S9688"/>
          <cell r="T9688"/>
          <cell r="U9688"/>
          <cell r="V9688"/>
          <cell r="W9688"/>
          <cell r="X9688"/>
          <cell r="Y9688" t="str">
            <v xml:space="preserve"> </v>
          </cell>
        </row>
        <row r="9689">
          <cell r="C9689"/>
          <cell r="D9689"/>
          <cell r="E9689"/>
          <cell r="F9689"/>
          <cell r="G9689"/>
          <cell r="H9689"/>
          <cell r="I9689"/>
          <cell r="J9689"/>
          <cell r="K9689"/>
          <cell r="L9689"/>
          <cell r="M9689"/>
          <cell r="N9689"/>
          <cell r="O9689"/>
          <cell r="P9689"/>
          <cell r="Q9689"/>
          <cell r="R9689"/>
          <cell r="S9689"/>
          <cell r="T9689"/>
          <cell r="U9689"/>
          <cell r="V9689"/>
          <cell r="W9689"/>
          <cell r="X9689"/>
          <cell r="Y9689" t="str">
            <v xml:space="preserve"> </v>
          </cell>
        </row>
        <row r="9690">
          <cell r="C9690"/>
          <cell r="D9690"/>
          <cell r="E9690"/>
          <cell r="F9690"/>
          <cell r="G9690"/>
          <cell r="H9690"/>
          <cell r="I9690"/>
          <cell r="J9690"/>
          <cell r="K9690"/>
          <cell r="L9690"/>
          <cell r="M9690"/>
          <cell r="N9690"/>
          <cell r="O9690"/>
          <cell r="P9690"/>
          <cell r="Q9690"/>
          <cell r="R9690"/>
          <cell r="S9690"/>
          <cell r="T9690"/>
          <cell r="U9690"/>
          <cell r="V9690"/>
          <cell r="W9690"/>
          <cell r="X9690"/>
          <cell r="Y9690" t="str">
            <v xml:space="preserve"> </v>
          </cell>
        </row>
        <row r="9691">
          <cell r="C9691"/>
          <cell r="D9691"/>
          <cell r="E9691"/>
          <cell r="F9691"/>
          <cell r="G9691"/>
          <cell r="H9691"/>
          <cell r="I9691"/>
          <cell r="J9691"/>
          <cell r="K9691"/>
          <cell r="L9691"/>
          <cell r="M9691"/>
          <cell r="N9691"/>
          <cell r="O9691"/>
          <cell r="P9691"/>
          <cell r="Q9691"/>
          <cell r="R9691"/>
          <cell r="S9691"/>
          <cell r="T9691"/>
          <cell r="U9691"/>
          <cell r="V9691"/>
          <cell r="W9691"/>
          <cell r="X9691"/>
          <cell r="Y9691" t="str">
            <v xml:space="preserve"> </v>
          </cell>
        </row>
        <row r="9692">
          <cell r="C9692"/>
          <cell r="D9692"/>
          <cell r="E9692"/>
          <cell r="F9692"/>
          <cell r="G9692"/>
          <cell r="H9692"/>
          <cell r="I9692"/>
          <cell r="J9692"/>
          <cell r="K9692"/>
          <cell r="L9692"/>
          <cell r="M9692"/>
          <cell r="N9692"/>
          <cell r="O9692"/>
          <cell r="P9692"/>
          <cell r="Q9692"/>
          <cell r="R9692"/>
          <cell r="S9692"/>
          <cell r="T9692"/>
          <cell r="U9692"/>
          <cell r="V9692"/>
          <cell r="W9692"/>
          <cell r="X9692"/>
          <cell r="Y9692" t="str">
            <v xml:space="preserve"> </v>
          </cell>
        </row>
        <row r="9693"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/>
          <cell r="Q9693"/>
          <cell r="R9693"/>
          <cell r="S9693"/>
          <cell r="T9693"/>
          <cell r="U9693"/>
          <cell r="V9693"/>
          <cell r="W9693"/>
          <cell r="X9693"/>
          <cell r="Y9693" t="str">
            <v xml:space="preserve"> </v>
          </cell>
        </row>
        <row r="9694"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/>
          <cell r="Q9694"/>
          <cell r="R9694"/>
          <cell r="S9694"/>
          <cell r="T9694"/>
          <cell r="U9694"/>
          <cell r="V9694"/>
          <cell r="W9694"/>
          <cell r="X9694"/>
          <cell r="Y9694" t="str">
            <v xml:space="preserve"> </v>
          </cell>
        </row>
        <row r="9695"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/>
          <cell r="Q9695"/>
          <cell r="R9695"/>
          <cell r="S9695"/>
          <cell r="T9695"/>
          <cell r="U9695"/>
          <cell r="V9695"/>
          <cell r="W9695"/>
          <cell r="X9695"/>
          <cell r="Y9695" t="str">
            <v xml:space="preserve"> </v>
          </cell>
        </row>
        <row r="9696"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/>
          <cell r="Q9696"/>
          <cell r="R9696"/>
          <cell r="S9696"/>
          <cell r="T9696"/>
          <cell r="U9696"/>
          <cell r="V9696"/>
          <cell r="W9696"/>
          <cell r="X9696"/>
          <cell r="Y9696" t="str">
            <v xml:space="preserve"> </v>
          </cell>
        </row>
        <row r="9697"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/>
          <cell r="Q9697"/>
          <cell r="R9697"/>
          <cell r="S9697"/>
          <cell r="T9697"/>
          <cell r="U9697"/>
          <cell r="V9697"/>
          <cell r="W9697"/>
          <cell r="X9697"/>
          <cell r="Y9697" t="str">
            <v xml:space="preserve"> </v>
          </cell>
        </row>
        <row r="9698"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/>
          <cell r="Q9698"/>
          <cell r="R9698"/>
          <cell r="S9698"/>
          <cell r="T9698"/>
          <cell r="U9698"/>
          <cell r="V9698"/>
          <cell r="W9698"/>
          <cell r="X9698"/>
          <cell r="Y9698" t="str">
            <v xml:space="preserve"> </v>
          </cell>
        </row>
        <row r="9699"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/>
          <cell r="Q9699"/>
          <cell r="R9699"/>
          <cell r="S9699"/>
          <cell r="T9699"/>
          <cell r="U9699"/>
          <cell r="V9699"/>
          <cell r="W9699"/>
          <cell r="X9699"/>
          <cell r="Y9699" t="str">
            <v xml:space="preserve"> </v>
          </cell>
        </row>
        <row r="9700"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/>
          <cell r="Q9700"/>
          <cell r="R9700"/>
          <cell r="S9700"/>
          <cell r="T9700"/>
          <cell r="U9700"/>
          <cell r="V9700"/>
          <cell r="W9700"/>
          <cell r="X9700"/>
          <cell r="Y9700" t="str">
            <v xml:space="preserve"> </v>
          </cell>
        </row>
        <row r="9701"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/>
          <cell r="Q9701"/>
          <cell r="R9701"/>
          <cell r="S9701"/>
          <cell r="T9701"/>
          <cell r="U9701"/>
          <cell r="V9701"/>
          <cell r="W9701"/>
          <cell r="X9701"/>
          <cell r="Y9701" t="str">
            <v xml:space="preserve"> </v>
          </cell>
        </row>
        <row r="9702"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/>
          <cell r="Q9702"/>
          <cell r="R9702"/>
          <cell r="S9702"/>
          <cell r="T9702"/>
          <cell r="U9702"/>
          <cell r="V9702"/>
          <cell r="W9702"/>
          <cell r="X9702"/>
          <cell r="Y9702" t="str">
            <v xml:space="preserve"> </v>
          </cell>
        </row>
        <row r="9703"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/>
          <cell r="Q9703"/>
          <cell r="R9703"/>
          <cell r="S9703"/>
          <cell r="T9703"/>
          <cell r="U9703"/>
          <cell r="V9703"/>
          <cell r="W9703"/>
          <cell r="X9703"/>
          <cell r="Y9703" t="str">
            <v xml:space="preserve"> </v>
          </cell>
        </row>
        <row r="9704">
          <cell r="C9704"/>
          <cell r="D9704"/>
          <cell r="E9704"/>
          <cell r="F9704"/>
          <cell r="G9704"/>
          <cell r="H9704"/>
          <cell r="I9704"/>
          <cell r="J9704"/>
          <cell r="K9704"/>
          <cell r="L9704"/>
          <cell r="M9704"/>
          <cell r="N9704"/>
          <cell r="O9704"/>
          <cell r="P9704"/>
          <cell r="Q9704"/>
          <cell r="R9704"/>
          <cell r="S9704"/>
          <cell r="T9704"/>
          <cell r="U9704"/>
          <cell r="V9704"/>
          <cell r="W9704"/>
          <cell r="X9704"/>
          <cell r="Y9704" t="str">
            <v xml:space="preserve"> </v>
          </cell>
        </row>
        <row r="9705">
          <cell r="C9705"/>
          <cell r="D9705"/>
          <cell r="E9705"/>
          <cell r="F9705"/>
          <cell r="G9705"/>
          <cell r="H9705"/>
          <cell r="I9705"/>
          <cell r="J9705"/>
          <cell r="K9705"/>
          <cell r="L9705"/>
          <cell r="M9705"/>
          <cell r="N9705"/>
          <cell r="O9705"/>
          <cell r="P9705"/>
          <cell r="Q9705"/>
          <cell r="R9705"/>
          <cell r="S9705"/>
          <cell r="T9705"/>
          <cell r="U9705"/>
          <cell r="V9705"/>
          <cell r="W9705"/>
          <cell r="X9705"/>
          <cell r="Y9705" t="str">
            <v xml:space="preserve"> </v>
          </cell>
        </row>
        <row r="9706">
          <cell r="C9706"/>
          <cell r="D9706"/>
          <cell r="E9706"/>
          <cell r="F9706"/>
          <cell r="G9706"/>
          <cell r="H9706"/>
          <cell r="I9706"/>
          <cell r="J9706"/>
          <cell r="K9706"/>
          <cell r="L9706"/>
          <cell r="M9706"/>
          <cell r="N9706"/>
          <cell r="O9706"/>
          <cell r="P9706"/>
          <cell r="Q9706"/>
          <cell r="R9706"/>
          <cell r="S9706"/>
          <cell r="T9706"/>
          <cell r="U9706"/>
          <cell r="V9706"/>
          <cell r="W9706"/>
          <cell r="X9706"/>
          <cell r="Y9706" t="str">
            <v xml:space="preserve"> </v>
          </cell>
        </row>
        <row r="9707">
          <cell r="C9707"/>
          <cell r="D9707"/>
          <cell r="E9707"/>
          <cell r="F9707"/>
          <cell r="G9707"/>
          <cell r="H9707"/>
          <cell r="I9707"/>
          <cell r="J9707"/>
          <cell r="K9707"/>
          <cell r="L9707"/>
          <cell r="M9707"/>
          <cell r="N9707"/>
          <cell r="O9707"/>
          <cell r="P9707"/>
          <cell r="Q9707"/>
          <cell r="R9707"/>
          <cell r="S9707"/>
          <cell r="T9707"/>
          <cell r="U9707"/>
          <cell r="V9707"/>
          <cell r="W9707"/>
          <cell r="X9707"/>
          <cell r="Y9707" t="str">
            <v xml:space="preserve"> </v>
          </cell>
        </row>
        <row r="9708">
          <cell r="C9708"/>
          <cell r="D9708"/>
          <cell r="E9708"/>
          <cell r="F9708"/>
          <cell r="G9708"/>
          <cell r="H9708"/>
          <cell r="I9708"/>
          <cell r="J9708"/>
          <cell r="K9708"/>
          <cell r="L9708"/>
          <cell r="M9708"/>
          <cell r="N9708"/>
          <cell r="O9708"/>
          <cell r="P9708"/>
          <cell r="Q9708"/>
          <cell r="R9708"/>
          <cell r="S9708"/>
          <cell r="T9708"/>
          <cell r="U9708"/>
          <cell r="V9708"/>
          <cell r="W9708"/>
          <cell r="X9708"/>
          <cell r="Y9708" t="str">
            <v xml:space="preserve"> </v>
          </cell>
        </row>
        <row r="9709">
          <cell r="C9709"/>
          <cell r="D9709"/>
          <cell r="E9709"/>
          <cell r="F9709"/>
          <cell r="G9709"/>
          <cell r="H9709"/>
          <cell r="I9709"/>
          <cell r="J9709"/>
          <cell r="K9709"/>
          <cell r="L9709"/>
          <cell r="M9709"/>
          <cell r="N9709"/>
          <cell r="O9709"/>
          <cell r="P9709"/>
          <cell r="Q9709"/>
          <cell r="R9709"/>
          <cell r="S9709"/>
          <cell r="T9709"/>
          <cell r="U9709"/>
          <cell r="V9709"/>
          <cell r="W9709"/>
          <cell r="X9709"/>
          <cell r="Y9709" t="str">
            <v xml:space="preserve"> </v>
          </cell>
        </row>
        <row r="9710">
          <cell r="C9710"/>
          <cell r="D9710"/>
          <cell r="E9710"/>
          <cell r="F9710"/>
          <cell r="G9710"/>
          <cell r="H9710"/>
          <cell r="I9710"/>
          <cell r="J9710"/>
          <cell r="K9710"/>
          <cell r="L9710"/>
          <cell r="M9710"/>
          <cell r="N9710"/>
          <cell r="O9710"/>
          <cell r="P9710"/>
          <cell r="Q9710"/>
          <cell r="R9710"/>
          <cell r="S9710"/>
          <cell r="T9710"/>
          <cell r="U9710"/>
          <cell r="V9710"/>
          <cell r="W9710"/>
          <cell r="X9710"/>
          <cell r="Y9710" t="str">
            <v xml:space="preserve"> </v>
          </cell>
        </row>
        <row r="9711">
          <cell r="C9711"/>
          <cell r="D9711"/>
          <cell r="E9711"/>
          <cell r="F9711"/>
          <cell r="G9711"/>
          <cell r="H9711"/>
          <cell r="I9711"/>
          <cell r="J9711"/>
          <cell r="K9711"/>
          <cell r="L9711"/>
          <cell r="M9711"/>
          <cell r="N9711"/>
          <cell r="O9711"/>
          <cell r="P9711"/>
          <cell r="Q9711"/>
          <cell r="R9711"/>
          <cell r="S9711"/>
          <cell r="T9711"/>
          <cell r="U9711"/>
          <cell r="V9711"/>
          <cell r="W9711"/>
          <cell r="X9711"/>
          <cell r="Y9711" t="str">
            <v xml:space="preserve"> </v>
          </cell>
        </row>
        <row r="9712"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/>
          <cell r="Q9712"/>
          <cell r="R9712"/>
          <cell r="S9712"/>
          <cell r="T9712"/>
          <cell r="U9712"/>
          <cell r="V9712"/>
          <cell r="W9712"/>
          <cell r="X9712"/>
          <cell r="Y9712" t="str">
            <v xml:space="preserve"> </v>
          </cell>
        </row>
        <row r="9713">
          <cell r="C9713"/>
          <cell r="D9713"/>
          <cell r="E9713"/>
          <cell r="F9713"/>
          <cell r="G9713"/>
          <cell r="H9713"/>
          <cell r="I9713"/>
          <cell r="J9713"/>
          <cell r="K9713"/>
          <cell r="L9713"/>
          <cell r="M9713"/>
          <cell r="N9713"/>
          <cell r="O9713"/>
          <cell r="P9713"/>
          <cell r="Q9713"/>
          <cell r="R9713"/>
          <cell r="S9713"/>
          <cell r="T9713"/>
          <cell r="U9713"/>
          <cell r="V9713"/>
          <cell r="W9713"/>
          <cell r="X9713"/>
          <cell r="Y9713" t="str">
            <v xml:space="preserve"> </v>
          </cell>
        </row>
        <row r="9714">
          <cell r="C9714"/>
          <cell r="D9714"/>
          <cell r="E9714"/>
          <cell r="F9714"/>
          <cell r="G9714"/>
          <cell r="H9714"/>
          <cell r="I9714"/>
          <cell r="J9714"/>
          <cell r="K9714"/>
          <cell r="L9714"/>
          <cell r="M9714"/>
          <cell r="N9714"/>
          <cell r="O9714"/>
          <cell r="P9714"/>
          <cell r="Q9714"/>
          <cell r="R9714"/>
          <cell r="S9714"/>
          <cell r="T9714"/>
          <cell r="U9714"/>
          <cell r="V9714"/>
          <cell r="W9714"/>
          <cell r="X9714"/>
          <cell r="Y9714" t="str">
            <v xml:space="preserve"> </v>
          </cell>
        </row>
        <row r="9715">
          <cell r="C9715"/>
          <cell r="D9715"/>
          <cell r="E9715"/>
          <cell r="F9715"/>
          <cell r="G9715"/>
          <cell r="H9715"/>
          <cell r="I9715"/>
          <cell r="J9715"/>
          <cell r="K9715"/>
          <cell r="L9715"/>
          <cell r="M9715"/>
          <cell r="N9715"/>
          <cell r="O9715"/>
          <cell r="P9715"/>
          <cell r="Q9715"/>
          <cell r="R9715"/>
          <cell r="S9715"/>
          <cell r="T9715"/>
          <cell r="U9715"/>
          <cell r="V9715"/>
          <cell r="W9715"/>
          <cell r="X9715"/>
          <cell r="Y9715" t="str">
            <v xml:space="preserve"> </v>
          </cell>
        </row>
        <row r="9716">
          <cell r="C9716"/>
          <cell r="D9716"/>
          <cell r="E9716"/>
          <cell r="F9716"/>
          <cell r="G9716"/>
          <cell r="H9716"/>
          <cell r="I9716"/>
          <cell r="J9716"/>
          <cell r="K9716"/>
          <cell r="L9716"/>
          <cell r="M9716"/>
          <cell r="N9716"/>
          <cell r="O9716"/>
          <cell r="P9716"/>
          <cell r="Q9716"/>
          <cell r="R9716"/>
          <cell r="S9716"/>
          <cell r="T9716"/>
          <cell r="U9716"/>
          <cell r="V9716"/>
          <cell r="W9716"/>
          <cell r="X9716"/>
          <cell r="Y9716" t="str">
            <v xml:space="preserve"> </v>
          </cell>
        </row>
        <row r="9717">
          <cell r="C9717"/>
          <cell r="D9717"/>
          <cell r="E9717"/>
          <cell r="F9717"/>
          <cell r="G9717"/>
          <cell r="H9717"/>
          <cell r="I9717"/>
          <cell r="J9717"/>
          <cell r="K9717"/>
          <cell r="L9717"/>
          <cell r="M9717"/>
          <cell r="N9717"/>
          <cell r="O9717"/>
          <cell r="P9717"/>
          <cell r="Q9717"/>
          <cell r="R9717"/>
          <cell r="S9717"/>
          <cell r="T9717"/>
          <cell r="U9717"/>
          <cell r="V9717"/>
          <cell r="W9717"/>
          <cell r="X9717"/>
          <cell r="Y9717" t="str">
            <v xml:space="preserve"> </v>
          </cell>
        </row>
        <row r="9718"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/>
          <cell r="Q9718"/>
          <cell r="R9718"/>
          <cell r="S9718"/>
          <cell r="T9718"/>
          <cell r="U9718"/>
          <cell r="V9718"/>
          <cell r="W9718"/>
          <cell r="X9718"/>
          <cell r="Y9718" t="str">
            <v xml:space="preserve"> </v>
          </cell>
        </row>
        <row r="9719"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/>
          <cell r="Q9719"/>
          <cell r="R9719"/>
          <cell r="S9719"/>
          <cell r="T9719"/>
          <cell r="U9719"/>
          <cell r="V9719"/>
          <cell r="W9719"/>
          <cell r="X9719"/>
          <cell r="Y9719" t="str">
            <v xml:space="preserve"> </v>
          </cell>
        </row>
        <row r="9720">
          <cell r="C9720"/>
          <cell r="D9720"/>
          <cell r="E9720"/>
          <cell r="F9720"/>
          <cell r="G9720"/>
          <cell r="H9720"/>
          <cell r="I9720"/>
          <cell r="J9720"/>
          <cell r="K9720"/>
          <cell r="L9720"/>
          <cell r="M9720"/>
          <cell r="N9720"/>
          <cell r="O9720"/>
          <cell r="P9720"/>
          <cell r="Q9720"/>
          <cell r="R9720"/>
          <cell r="S9720"/>
          <cell r="T9720"/>
          <cell r="U9720"/>
          <cell r="V9720"/>
          <cell r="W9720"/>
          <cell r="X9720"/>
          <cell r="Y9720" t="str">
            <v xml:space="preserve"> </v>
          </cell>
        </row>
        <row r="9721">
          <cell r="C9721"/>
          <cell r="D9721"/>
          <cell r="E9721"/>
          <cell r="F9721"/>
          <cell r="G9721"/>
          <cell r="H9721"/>
          <cell r="I9721"/>
          <cell r="J9721"/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  <cell r="U9721"/>
          <cell r="V9721"/>
          <cell r="W9721"/>
          <cell r="X9721"/>
          <cell r="Y9721" t="str">
            <v xml:space="preserve"> </v>
          </cell>
        </row>
        <row r="9722">
          <cell r="C9722"/>
          <cell r="D9722"/>
          <cell r="E9722"/>
          <cell r="F9722"/>
          <cell r="G9722"/>
          <cell r="H9722"/>
          <cell r="I9722"/>
          <cell r="J9722"/>
          <cell r="K9722"/>
          <cell r="L9722"/>
          <cell r="M9722"/>
          <cell r="N9722"/>
          <cell r="O9722"/>
          <cell r="P9722"/>
          <cell r="Q9722"/>
          <cell r="R9722"/>
          <cell r="S9722"/>
          <cell r="T9722"/>
          <cell r="U9722"/>
          <cell r="V9722"/>
          <cell r="W9722"/>
          <cell r="X9722"/>
          <cell r="Y9722" t="str">
            <v xml:space="preserve"> </v>
          </cell>
        </row>
        <row r="9723">
          <cell r="C9723"/>
          <cell r="D9723"/>
          <cell r="E9723"/>
          <cell r="F9723"/>
          <cell r="G9723"/>
          <cell r="H9723"/>
          <cell r="I9723"/>
          <cell r="J9723"/>
          <cell r="K9723"/>
          <cell r="L9723"/>
          <cell r="M9723"/>
          <cell r="N9723"/>
          <cell r="O9723"/>
          <cell r="P9723"/>
          <cell r="Q9723"/>
          <cell r="R9723"/>
          <cell r="S9723"/>
          <cell r="T9723"/>
          <cell r="U9723"/>
          <cell r="V9723"/>
          <cell r="W9723"/>
          <cell r="X9723"/>
          <cell r="Y9723" t="str">
            <v xml:space="preserve"> </v>
          </cell>
        </row>
        <row r="9724"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/>
          <cell r="O9724"/>
          <cell r="P9724"/>
          <cell r="Q9724"/>
          <cell r="R9724"/>
          <cell r="S9724"/>
          <cell r="T9724"/>
          <cell r="U9724"/>
          <cell r="V9724"/>
          <cell r="W9724"/>
          <cell r="X9724"/>
          <cell r="Y9724" t="str">
            <v xml:space="preserve"> </v>
          </cell>
        </row>
        <row r="9725"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/>
          <cell r="O9725"/>
          <cell r="P9725"/>
          <cell r="Q9725"/>
          <cell r="R9725"/>
          <cell r="S9725"/>
          <cell r="T9725"/>
          <cell r="U9725"/>
          <cell r="V9725"/>
          <cell r="W9725"/>
          <cell r="X9725"/>
          <cell r="Y9725" t="str">
            <v xml:space="preserve"> </v>
          </cell>
        </row>
        <row r="9726">
          <cell r="C9726"/>
          <cell r="D9726"/>
          <cell r="E9726"/>
          <cell r="F9726"/>
          <cell r="G9726"/>
          <cell r="H9726"/>
          <cell r="I9726"/>
          <cell r="J9726"/>
          <cell r="K9726"/>
          <cell r="L9726"/>
          <cell r="M9726"/>
          <cell r="N9726"/>
          <cell r="O9726"/>
          <cell r="P9726"/>
          <cell r="Q9726"/>
          <cell r="R9726"/>
          <cell r="S9726"/>
          <cell r="T9726"/>
          <cell r="U9726"/>
          <cell r="V9726"/>
          <cell r="W9726"/>
          <cell r="X9726"/>
          <cell r="Y9726" t="str">
            <v xml:space="preserve"> </v>
          </cell>
        </row>
        <row r="9727">
          <cell r="C9727"/>
          <cell r="D9727"/>
          <cell r="E9727"/>
          <cell r="F9727"/>
          <cell r="G9727"/>
          <cell r="H9727"/>
          <cell r="I9727"/>
          <cell r="J9727"/>
          <cell r="K9727"/>
          <cell r="L9727"/>
          <cell r="M9727"/>
          <cell r="N9727"/>
          <cell r="O9727"/>
          <cell r="P9727"/>
          <cell r="Q9727"/>
          <cell r="R9727"/>
          <cell r="S9727"/>
          <cell r="T9727"/>
          <cell r="U9727"/>
          <cell r="V9727"/>
          <cell r="W9727"/>
          <cell r="X9727"/>
          <cell r="Y9727" t="str">
            <v xml:space="preserve"> </v>
          </cell>
        </row>
        <row r="9728">
          <cell r="C9728"/>
          <cell r="D9728"/>
          <cell r="E9728"/>
          <cell r="F9728"/>
          <cell r="G9728"/>
          <cell r="H9728"/>
          <cell r="I9728"/>
          <cell r="J9728"/>
          <cell r="K9728"/>
          <cell r="L9728"/>
          <cell r="M9728"/>
          <cell r="N9728"/>
          <cell r="O9728"/>
          <cell r="P9728"/>
          <cell r="Q9728"/>
          <cell r="R9728"/>
          <cell r="S9728"/>
          <cell r="T9728"/>
          <cell r="U9728"/>
          <cell r="V9728"/>
          <cell r="W9728"/>
          <cell r="X9728"/>
          <cell r="Y9728" t="str">
            <v xml:space="preserve"> </v>
          </cell>
        </row>
        <row r="9729">
          <cell r="C9729"/>
          <cell r="D9729"/>
          <cell r="E9729"/>
          <cell r="F9729"/>
          <cell r="G9729"/>
          <cell r="H9729"/>
          <cell r="I9729"/>
          <cell r="J9729"/>
          <cell r="K9729"/>
          <cell r="L9729"/>
          <cell r="M9729"/>
          <cell r="N9729"/>
          <cell r="O9729"/>
          <cell r="P9729"/>
          <cell r="Q9729"/>
          <cell r="R9729"/>
          <cell r="S9729"/>
          <cell r="T9729"/>
          <cell r="U9729"/>
          <cell r="V9729"/>
          <cell r="W9729"/>
          <cell r="X9729"/>
          <cell r="Y9729" t="str">
            <v xml:space="preserve"> </v>
          </cell>
        </row>
        <row r="9730">
          <cell r="C9730"/>
          <cell r="D9730"/>
          <cell r="E9730"/>
          <cell r="F9730"/>
          <cell r="G9730"/>
          <cell r="H9730"/>
          <cell r="I9730"/>
          <cell r="J9730"/>
          <cell r="K9730"/>
          <cell r="L9730"/>
          <cell r="M9730"/>
          <cell r="N9730"/>
          <cell r="O9730"/>
          <cell r="P9730"/>
          <cell r="Q9730"/>
          <cell r="R9730"/>
          <cell r="S9730"/>
          <cell r="T9730"/>
          <cell r="U9730"/>
          <cell r="V9730"/>
          <cell r="W9730"/>
          <cell r="X9730"/>
          <cell r="Y9730" t="str">
            <v xml:space="preserve"> </v>
          </cell>
        </row>
        <row r="9731">
          <cell r="C9731"/>
          <cell r="D9731"/>
          <cell r="E9731"/>
          <cell r="F9731"/>
          <cell r="G9731"/>
          <cell r="H9731"/>
          <cell r="I9731"/>
          <cell r="J9731"/>
          <cell r="K9731"/>
          <cell r="L9731"/>
          <cell r="M9731"/>
          <cell r="N9731"/>
          <cell r="O9731"/>
          <cell r="P9731"/>
          <cell r="Q9731"/>
          <cell r="R9731"/>
          <cell r="S9731"/>
          <cell r="T9731"/>
          <cell r="U9731"/>
          <cell r="V9731"/>
          <cell r="W9731"/>
          <cell r="X9731"/>
          <cell r="Y9731" t="str">
            <v xml:space="preserve"> </v>
          </cell>
        </row>
        <row r="9732"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/>
          <cell r="Q9732"/>
          <cell r="R9732"/>
          <cell r="S9732"/>
          <cell r="T9732"/>
          <cell r="U9732"/>
          <cell r="V9732"/>
          <cell r="W9732"/>
          <cell r="X9732"/>
          <cell r="Y9732" t="str">
            <v xml:space="preserve"> </v>
          </cell>
        </row>
        <row r="9733"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/>
          <cell r="Q9733"/>
          <cell r="R9733"/>
          <cell r="S9733"/>
          <cell r="T9733"/>
          <cell r="U9733"/>
          <cell r="V9733"/>
          <cell r="W9733"/>
          <cell r="X9733"/>
          <cell r="Y9733" t="str">
            <v xml:space="preserve"> </v>
          </cell>
        </row>
        <row r="9734"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/>
          <cell r="Q9734"/>
          <cell r="R9734"/>
          <cell r="S9734"/>
          <cell r="T9734"/>
          <cell r="U9734"/>
          <cell r="V9734"/>
          <cell r="W9734"/>
          <cell r="X9734"/>
          <cell r="Y9734" t="str">
            <v xml:space="preserve"> </v>
          </cell>
        </row>
        <row r="9735">
          <cell r="C9735"/>
          <cell r="D9735"/>
          <cell r="E9735"/>
          <cell r="F9735"/>
          <cell r="G9735"/>
          <cell r="H9735"/>
          <cell r="I9735"/>
          <cell r="J9735"/>
          <cell r="K9735"/>
          <cell r="L9735"/>
          <cell r="M9735"/>
          <cell r="N9735"/>
          <cell r="O9735"/>
          <cell r="P9735"/>
          <cell r="Q9735"/>
          <cell r="R9735"/>
          <cell r="S9735"/>
          <cell r="T9735"/>
          <cell r="U9735"/>
          <cell r="V9735"/>
          <cell r="W9735"/>
          <cell r="X9735"/>
          <cell r="Y9735" t="str">
            <v xml:space="preserve"> </v>
          </cell>
        </row>
        <row r="9736">
          <cell r="C9736"/>
          <cell r="D9736"/>
          <cell r="E9736"/>
          <cell r="F9736"/>
          <cell r="G9736"/>
          <cell r="H9736"/>
          <cell r="I9736"/>
          <cell r="J9736"/>
          <cell r="K9736"/>
          <cell r="L9736"/>
          <cell r="M9736"/>
          <cell r="N9736"/>
          <cell r="O9736"/>
          <cell r="P9736"/>
          <cell r="Q9736"/>
          <cell r="R9736"/>
          <cell r="S9736"/>
          <cell r="T9736"/>
          <cell r="U9736"/>
          <cell r="V9736"/>
          <cell r="W9736"/>
          <cell r="X9736"/>
          <cell r="Y9736" t="str">
            <v xml:space="preserve"> </v>
          </cell>
        </row>
        <row r="9737">
          <cell r="C9737"/>
          <cell r="D9737"/>
          <cell r="E9737"/>
          <cell r="F9737"/>
          <cell r="G9737"/>
          <cell r="H9737"/>
          <cell r="I9737"/>
          <cell r="J9737"/>
          <cell r="K9737"/>
          <cell r="L9737"/>
          <cell r="M9737"/>
          <cell r="N9737"/>
          <cell r="O9737"/>
          <cell r="P9737"/>
          <cell r="Q9737"/>
          <cell r="R9737"/>
          <cell r="S9737"/>
          <cell r="T9737"/>
          <cell r="U9737"/>
          <cell r="V9737"/>
          <cell r="W9737"/>
          <cell r="X9737"/>
          <cell r="Y9737" t="str">
            <v xml:space="preserve"> </v>
          </cell>
        </row>
        <row r="9738"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/>
          <cell r="Q9738"/>
          <cell r="R9738"/>
          <cell r="S9738"/>
          <cell r="T9738"/>
          <cell r="U9738"/>
          <cell r="V9738"/>
          <cell r="W9738"/>
          <cell r="X9738"/>
          <cell r="Y9738" t="str">
            <v xml:space="preserve"> </v>
          </cell>
        </row>
        <row r="9739"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/>
          <cell r="Q9739"/>
          <cell r="R9739"/>
          <cell r="S9739"/>
          <cell r="T9739"/>
          <cell r="U9739"/>
          <cell r="V9739"/>
          <cell r="W9739"/>
          <cell r="X9739"/>
          <cell r="Y9739" t="str">
            <v xml:space="preserve"> </v>
          </cell>
        </row>
        <row r="9740">
          <cell r="C9740"/>
          <cell r="D9740"/>
          <cell r="E9740"/>
          <cell r="F9740"/>
          <cell r="G9740"/>
          <cell r="H9740"/>
          <cell r="I9740"/>
          <cell r="J9740"/>
          <cell r="K9740"/>
          <cell r="L9740"/>
          <cell r="M9740"/>
          <cell r="N9740"/>
          <cell r="O9740"/>
          <cell r="P9740"/>
          <cell r="Q9740"/>
          <cell r="R9740"/>
          <cell r="S9740"/>
          <cell r="T9740"/>
          <cell r="U9740"/>
          <cell r="V9740"/>
          <cell r="W9740"/>
          <cell r="X9740"/>
          <cell r="Y9740" t="str">
            <v xml:space="preserve"> </v>
          </cell>
        </row>
        <row r="9741"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/>
          <cell r="Q9741"/>
          <cell r="R9741"/>
          <cell r="S9741"/>
          <cell r="T9741"/>
          <cell r="U9741"/>
          <cell r="V9741"/>
          <cell r="W9741"/>
          <cell r="X9741"/>
          <cell r="Y9741" t="str">
            <v xml:space="preserve"> </v>
          </cell>
        </row>
        <row r="9742">
          <cell r="C9742"/>
          <cell r="D9742"/>
          <cell r="E9742"/>
          <cell r="F9742"/>
          <cell r="G9742"/>
          <cell r="H9742"/>
          <cell r="I9742"/>
          <cell r="J9742"/>
          <cell r="K9742"/>
          <cell r="L9742"/>
          <cell r="M9742"/>
          <cell r="N9742"/>
          <cell r="O9742"/>
          <cell r="P9742"/>
          <cell r="Q9742"/>
          <cell r="R9742"/>
          <cell r="S9742"/>
          <cell r="T9742"/>
          <cell r="U9742"/>
          <cell r="V9742"/>
          <cell r="W9742"/>
          <cell r="X9742"/>
          <cell r="Y9742" t="str">
            <v xml:space="preserve"> </v>
          </cell>
        </row>
        <row r="9743"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/>
          <cell r="Q9743"/>
          <cell r="R9743"/>
          <cell r="S9743"/>
          <cell r="T9743"/>
          <cell r="U9743"/>
          <cell r="V9743"/>
          <cell r="W9743"/>
          <cell r="X9743"/>
          <cell r="Y9743" t="str">
            <v xml:space="preserve"> </v>
          </cell>
        </row>
        <row r="9744"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/>
          <cell r="Q9744"/>
          <cell r="R9744"/>
          <cell r="S9744"/>
          <cell r="T9744"/>
          <cell r="U9744"/>
          <cell r="V9744"/>
          <cell r="W9744"/>
          <cell r="X9744"/>
          <cell r="Y9744" t="str">
            <v xml:space="preserve"> </v>
          </cell>
        </row>
        <row r="9745"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/>
          <cell r="Q9745"/>
          <cell r="R9745"/>
          <cell r="S9745"/>
          <cell r="T9745"/>
          <cell r="U9745"/>
          <cell r="V9745"/>
          <cell r="W9745"/>
          <cell r="X9745"/>
          <cell r="Y9745" t="str">
            <v xml:space="preserve"> </v>
          </cell>
        </row>
        <row r="9746"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/>
          <cell r="Q9746"/>
          <cell r="R9746"/>
          <cell r="S9746"/>
          <cell r="T9746"/>
          <cell r="U9746"/>
          <cell r="V9746"/>
          <cell r="W9746"/>
          <cell r="X9746"/>
          <cell r="Y9746" t="str">
            <v xml:space="preserve"> </v>
          </cell>
        </row>
        <row r="9747">
          <cell r="C9747"/>
          <cell r="D9747"/>
          <cell r="E9747"/>
          <cell r="F9747"/>
          <cell r="G9747"/>
          <cell r="H9747"/>
          <cell r="I9747"/>
          <cell r="J9747"/>
          <cell r="K9747"/>
          <cell r="L9747"/>
          <cell r="M9747"/>
          <cell r="N9747"/>
          <cell r="O9747"/>
          <cell r="P9747"/>
          <cell r="Q9747"/>
          <cell r="R9747"/>
          <cell r="S9747"/>
          <cell r="T9747"/>
          <cell r="U9747"/>
          <cell r="V9747"/>
          <cell r="W9747"/>
          <cell r="X9747"/>
          <cell r="Y9747" t="str">
            <v xml:space="preserve"> </v>
          </cell>
        </row>
        <row r="9748">
          <cell r="C9748"/>
          <cell r="D9748"/>
          <cell r="E9748"/>
          <cell r="F9748"/>
          <cell r="G9748"/>
          <cell r="H9748"/>
          <cell r="I9748"/>
          <cell r="J9748"/>
          <cell r="K9748"/>
          <cell r="L9748"/>
          <cell r="M9748"/>
          <cell r="N9748"/>
          <cell r="O9748"/>
          <cell r="P9748"/>
          <cell r="Q9748"/>
          <cell r="R9748"/>
          <cell r="S9748"/>
          <cell r="T9748"/>
          <cell r="U9748"/>
          <cell r="V9748"/>
          <cell r="W9748"/>
          <cell r="X9748"/>
          <cell r="Y9748" t="str">
            <v xml:space="preserve"> </v>
          </cell>
        </row>
        <row r="9749">
          <cell r="C9749"/>
          <cell r="D9749"/>
          <cell r="E9749"/>
          <cell r="F9749"/>
          <cell r="G9749"/>
          <cell r="H9749"/>
          <cell r="I9749"/>
          <cell r="J9749"/>
          <cell r="K9749"/>
          <cell r="L9749"/>
          <cell r="M9749"/>
          <cell r="N9749"/>
          <cell r="O9749"/>
          <cell r="P9749"/>
          <cell r="Q9749"/>
          <cell r="R9749"/>
          <cell r="S9749"/>
          <cell r="T9749"/>
          <cell r="U9749"/>
          <cell r="V9749"/>
          <cell r="W9749"/>
          <cell r="X9749"/>
          <cell r="Y9749" t="str">
            <v xml:space="preserve"> </v>
          </cell>
        </row>
        <row r="9750">
          <cell r="C9750"/>
          <cell r="D9750"/>
          <cell r="E9750"/>
          <cell r="F9750"/>
          <cell r="G9750"/>
          <cell r="H9750"/>
          <cell r="I9750"/>
          <cell r="J9750"/>
          <cell r="K9750"/>
          <cell r="L9750"/>
          <cell r="M9750"/>
          <cell r="N9750"/>
          <cell r="O9750"/>
          <cell r="P9750"/>
          <cell r="Q9750"/>
          <cell r="R9750"/>
          <cell r="S9750"/>
          <cell r="T9750"/>
          <cell r="U9750"/>
          <cell r="V9750"/>
          <cell r="W9750"/>
          <cell r="X9750"/>
          <cell r="Y9750" t="str">
            <v xml:space="preserve"> </v>
          </cell>
        </row>
        <row r="9751"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/>
          <cell r="Q9751"/>
          <cell r="R9751"/>
          <cell r="S9751"/>
          <cell r="T9751"/>
          <cell r="U9751"/>
          <cell r="V9751"/>
          <cell r="W9751"/>
          <cell r="X9751"/>
          <cell r="Y9751" t="str">
            <v xml:space="preserve"> </v>
          </cell>
        </row>
        <row r="9752"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/>
          <cell r="Q9752"/>
          <cell r="R9752"/>
          <cell r="S9752"/>
          <cell r="T9752"/>
          <cell r="U9752"/>
          <cell r="V9752"/>
          <cell r="W9752"/>
          <cell r="X9752"/>
          <cell r="Y9752" t="str">
            <v xml:space="preserve"> </v>
          </cell>
        </row>
        <row r="9753">
          <cell r="C9753"/>
          <cell r="D9753"/>
          <cell r="E9753"/>
          <cell r="F9753"/>
          <cell r="G9753"/>
          <cell r="H9753"/>
          <cell r="I9753"/>
          <cell r="J9753"/>
          <cell r="K9753"/>
          <cell r="L9753"/>
          <cell r="M9753"/>
          <cell r="N9753"/>
          <cell r="O9753"/>
          <cell r="P9753"/>
          <cell r="Q9753"/>
          <cell r="R9753"/>
          <cell r="S9753"/>
          <cell r="T9753"/>
          <cell r="U9753"/>
          <cell r="V9753"/>
          <cell r="W9753"/>
          <cell r="X9753"/>
          <cell r="Y9753" t="str">
            <v xml:space="preserve"> </v>
          </cell>
        </row>
        <row r="9754">
          <cell r="C9754"/>
          <cell r="D9754"/>
          <cell r="E9754"/>
          <cell r="F9754"/>
          <cell r="G9754"/>
          <cell r="H9754"/>
          <cell r="I9754"/>
          <cell r="J9754"/>
          <cell r="K9754"/>
          <cell r="L9754"/>
          <cell r="M9754"/>
          <cell r="N9754"/>
          <cell r="O9754"/>
          <cell r="P9754"/>
          <cell r="Q9754"/>
          <cell r="R9754"/>
          <cell r="S9754"/>
          <cell r="T9754"/>
          <cell r="U9754"/>
          <cell r="V9754"/>
          <cell r="W9754"/>
          <cell r="X9754"/>
          <cell r="Y9754" t="str">
            <v xml:space="preserve"> </v>
          </cell>
        </row>
        <row r="9755">
          <cell r="C9755"/>
          <cell r="D9755"/>
          <cell r="E9755"/>
          <cell r="F9755"/>
          <cell r="G9755"/>
          <cell r="H9755"/>
          <cell r="I9755"/>
          <cell r="J9755"/>
          <cell r="K9755"/>
          <cell r="L9755"/>
          <cell r="M9755"/>
          <cell r="N9755"/>
          <cell r="O9755"/>
          <cell r="P9755"/>
          <cell r="Q9755"/>
          <cell r="R9755"/>
          <cell r="S9755"/>
          <cell r="T9755"/>
          <cell r="U9755"/>
          <cell r="V9755"/>
          <cell r="W9755"/>
          <cell r="X9755"/>
          <cell r="Y9755" t="str">
            <v xml:space="preserve"> </v>
          </cell>
        </row>
        <row r="9756">
          <cell r="C9756"/>
          <cell r="D9756"/>
          <cell r="E9756"/>
          <cell r="F9756"/>
          <cell r="G9756"/>
          <cell r="H9756"/>
          <cell r="I9756"/>
          <cell r="J9756"/>
          <cell r="K9756"/>
          <cell r="L9756"/>
          <cell r="M9756"/>
          <cell r="N9756"/>
          <cell r="O9756"/>
          <cell r="P9756"/>
          <cell r="Q9756"/>
          <cell r="R9756"/>
          <cell r="S9756"/>
          <cell r="T9756"/>
          <cell r="U9756"/>
          <cell r="V9756"/>
          <cell r="W9756"/>
          <cell r="X9756"/>
          <cell r="Y9756" t="str">
            <v xml:space="preserve"> </v>
          </cell>
        </row>
        <row r="9757">
          <cell r="C9757"/>
          <cell r="D9757"/>
          <cell r="E9757"/>
          <cell r="F9757"/>
          <cell r="G9757"/>
          <cell r="H9757"/>
          <cell r="I9757"/>
          <cell r="J9757"/>
          <cell r="K9757"/>
          <cell r="L9757"/>
          <cell r="M9757"/>
          <cell r="N9757"/>
          <cell r="O9757"/>
          <cell r="P9757"/>
          <cell r="Q9757"/>
          <cell r="R9757"/>
          <cell r="S9757"/>
          <cell r="T9757"/>
          <cell r="U9757"/>
          <cell r="V9757"/>
          <cell r="W9757"/>
          <cell r="X9757"/>
          <cell r="Y9757" t="str">
            <v xml:space="preserve"> </v>
          </cell>
        </row>
        <row r="9758">
          <cell r="C9758"/>
          <cell r="D9758"/>
          <cell r="E9758"/>
          <cell r="F9758"/>
          <cell r="G9758"/>
          <cell r="H9758"/>
          <cell r="I9758"/>
          <cell r="J9758"/>
          <cell r="K9758"/>
          <cell r="L9758"/>
          <cell r="M9758"/>
          <cell r="N9758"/>
          <cell r="O9758"/>
          <cell r="P9758"/>
          <cell r="Q9758"/>
          <cell r="R9758"/>
          <cell r="S9758"/>
          <cell r="T9758"/>
          <cell r="U9758"/>
          <cell r="V9758"/>
          <cell r="W9758"/>
          <cell r="X9758"/>
          <cell r="Y9758" t="str">
            <v xml:space="preserve"> </v>
          </cell>
        </row>
        <row r="9759">
          <cell r="C9759"/>
          <cell r="D9759"/>
          <cell r="E9759"/>
          <cell r="F9759"/>
          <cell r="G9759"/>
          <cell r="H9759"/>
          <cell r="I9759"/>
          <cell r="J9759"/>
          <cell r="K9759"/>
          <cell r="L9759"/>
          <cell r="M9759"/>
          <cell r="N9759"/>
          <cell r="O9759"/>
          <cell r="P9759"/>
          <cell r="Q9759"/>
          <cell r="R9759"/>
          <cell r="S9759"/>
          <cell r="T9759"/>
          <cell r="U9759"/>
          <cell r="V9759"/>
          <cell r="W9759"/>
          <cell r="X9759"/>
          <cell r="Y9759" t="str">
            <v xml:space="preserve"> </v>
          </cell>
        </row>
        <row r="9760"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/>
          <cell r="Q9760"/>
          <cell r="R9760"/>
          <cell r="S9760"/>
          <cell r="T9760"/>
          <cell r="U9760"/>
          <cell r="V9760"/>
          <cell r="W9760"/>
          <cell r="X9760"/>
          <cell r="Y9760" t="str">
            <v xml:space="preserve"> </v>
          </cell>
        </row>
        <row r="9761">
          <cell r="C9761"/>
          <cell r="D9761"/>
          <cell r="E9761"/>
          <cell r="F9761"/>
          <cell r="G9761"/>
          <cell r="H9761"/>
          <cell r="I9761"/>
          <cell r="J9761"/>
          <cell r="K9761"/>
          <cell r="L9761"/>
          <cell r="M9761"/>
          <cell r="N9761"/>
          <cell r="O9761"/>
          <cell r="P9761"/>
          <cell r="Q9761"/>
          <cell r="R9761"/>
          <cell r="S9761"/>
          <cell r="T9761"/>
          <cell r="U9761"/>
          <cell r="V9761"/>
          <cell r="W9761"/>
          <cell r="X9761"/>
          <cell r="Y9761" t="str">
            <v xml:space="preserve"> </v>
          </cell>
        </row>
        <row r="9762">
          <cell r="C9762"/>
          <cell r="D9762"/>
          <cell r="E9762"/>
          <cell r="F9762"/>
          <cell r="G9762"/>
          <cell r="H9762"/>
          <cell r="I9762"/>
          <cell r="J9762"/>
          <cell r="K9762"/>
          <cell r="L9762"/>
          <cell r="M9762"/>
          <cell r="N9762"/>
          <cell r="O9762"/>
          <cell r="P9762"/>
          <cell r="Q9762"/>
          <cell r="R9762"/>
          <cell r="S9762"/>
          <cell r="T9762"/>
          <cell r="U9762"/>
          <cell r="V9762"/>
          <cell r="W9762"/>
          <cell r="X9762"/>
          <cell r="Y9762" t="str">
            <v xml:space="preserve"> </v>
          </cell>
        </row>
        <row r="9763">
          <cell r="C9763"/>
          <cell r="D9763"/>
          <cell r="E9763"/>
          <cell r="F9763"/>
          <cell r="G9763"/>
          <cell r="H9763"/>
          <cell r="I9763"/>
          <cell r="J9763"/>
          <cell r="K9763"/>
          <cell r="L9763"/>
          <cell r="M9763"/>
          <cell r="N9763"/>
          <cell r="O9763"/>
          <cell r="P9763"/>
          <cell r="Q9763"/>
          <cell r="R9763"/>
          <cell r="S9763"/>
          <cell r="T9763"/>
          <cell r="U9763"/>
          <cell r="V9763"/>
          <cell r="W9763"/>
          <cell r="X9763"/>
          <cell r="Y9763" t="str">
            <v xml:space="preserve"> </v>
          </cell>
        </row>
        <row r="9764">
          <cell r="C9764"/>
          <cell r="D9764"/>
          <cell r="E9764"/>
          <cell r="F9764"/>
          <cell r="G9764"/>
          <cell r="H9764"/>
          <cell r="I9764"/>
          <cell r="J9764"/>
          <cell r="K9764"/>
          <cell r="L9764"/>
          <cell r="M9764"/>
          <cell r="N9764"/>
          <cell r="O9764"/>
          <cell r="P9764"/>
          <cell r="Q9764"/>
          <cell r="R9764"/>
          <cell r="S9764"/>
          <cell r="T9764"/>
          <cell r="U9764"/>
          <cell r="V9764"/>
          <cell r="W9764"/>
          <cell r="X9764"/>
          <cell r="Y9764" t="str">
            <v xml:space="preserve"> </v>
          </cell>
        </row>
        <row r="9765">
          <cell r="C9765"/>
          <cell r="D9765"/>
          <cell r="E9765"/>
          <cell r="F9765"/>
          <cell r="G9765"/>
          <cell r="H9765"/>
          <cell r="I9765"/>
          <cell r="J9765"/>
          <cell r="K9765"/>
          <cell r="L9765"/>
          <cell r="M9765"/>
          <cell r="N9765"/>
          <cell r="O9765"/>
          <cell r="P9765"/>
          <cell r="Q9765"/>
          <cell r="R9765"/>
          <cell r="S9765"/>
          <cell r="T9765"/>
          <cell r="U9765"/>
          <cell r="V9765"/>
          <cell r="W9765"/>
          <cell r="X9765"/>
          <cell r="Y9765" t="str">
            <v xml:space="preserve"> </v>
          </cell>
        </row>
        <row r="9766">
          <cell r="C9766"/>
          <cell r="D9766"/>
          <cell r="E9766"/>
          <cell r="F9766"/>
          <cell r="G9766"/>
          <cell r="H9766"/>
          <cell r="I9766"/>
          <cell r="J9766"/>
          <cell r="K9766"/>
          <cell r="L9766"/>
          <cell r="M9766"/>
          <cell r="N9766"/>
          <cell r="O9766"/>
          <cell r="P9766"/>
          <cell r="Q9766"/>
          <cell r="R9766"/>
          <cell r="S9766"/>
          <cell r="T9766"/>
          <cell r="U9766"/>
          <cell r="V9766"/>
          <cell r="W9766"/>
          <cell r="X9766"/>
          <cell r="Y9766" t="str">
            <v xml:space="preserve"> </v>
          </cell>
        </row>
        <row r="9767">
          <cell r="C9767"/>
          <cell r="D9767"/>
          <cell r="E9767"/>
          <cell r="F9767"/>
          <cell r="G9767"/>
          <cell r="H9767"/>
          <cell r="I9767"/>
          <cell r="J9767"/>
          <cell r="K9767"/>
          <cell r="L9767"/>
          <cell r="M9767"/>
          <cell r="N9767"/>
          <cell r="O9767"/>
          <cell r="P9767"/>
          <cell r="Q9767"/>
          <cell r="R9767"/>
          <cell r="S9767"/>
          <cell r="T9767"/>
          <cell r="U9767"/>
          <cell r="V9767"/>
          <cell r="W9767"/>
          <cell r="X9767"/>
          <cell r="Y9767" t="str">
            <v xml:space="preserve"> </v>
          </cell>
        </row>
        <row r="9768"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/>
          <cell r="Q9768"/>
          <cell r="R9768"/>
          <cell r="S9768"/>
          <cell r="T9768"/>
          <cell r="U9768"/>
          <cell r="V9768"/>
          <cell r="W9768"/>
          <cell r="X9768"/>
          <cell r="Y9768" t="str">
            <v xml:space="preserve"> </v>
          </cell>
        </row>
        <row r="9769">
          <cell r="C9769"/>
          <cell r="D9769"/>
          <cell r="E9769"/>
          <cell r="F9769"/>
          <cell r="G9769"/>
          <cell r="H9769"/>
          <cell r="I9769"/>
          <cell r="J9769"/>
          <cell r="K9769"/>
          <cell r="L9769"/>
          <cell r="M9769"/>
          <cell r="N9769"/>
          <cell r="O9769"/>
          <cell r="P9769"/>
          <cell r="Q9769"/>
          <cell r="R9769"/>
          <cell r="S9769"/>
          <cell r="T9769"/>
          <cell r="U9769"/>
          <cell r="V9769"/>
          <cell r="W9769"/>
          <cell r="X9769"/>
          <cell r="Y9769" t="str">
            <v xml:space="preserve"> </v>
          </cell>
        </row>
        <row r="9770">
          <cell r="C9770"/>
          <cell r="D9770"/>
          <cell r="E9770"/>
          <cell r="F9770"/>
          <cell r="G9770"/>
          <cell r="H9770"/>
          <cell r="I9770"/>
          <cell r="J9770"/>
          <cell r="K9770"/>
          <cell r="L9770"/>
          <cell r="M9770"/>
          <cell r="N9770"/>
          <cell r="O9770"/>
          <cell r="P9770"/>
          <cell r="Q9770"/>
          <cell r="R9770"/>
          <cell r="S9770"/>
          <cell r="T9770"/>
          <cell r="U9770"/>
          <cell r="V9770"/>
          <cell r="W9770"/>
          <cell r="X9770"/>
          <cell r="Y9770" t="str">
            <v xml:space="preserve"> </v>
          </cell>
        </row>
        <row r="9771">
          <cell r="C9771"/>
          <cell r="D9771"/>
          <cell r="E9771"/>
          <cell r="F9771"/>
          <cell r="G9771"/>
          <cell r="H9771"/>
          <cell r="I9771"/>
          <cell r="J9771"/>
          <cell r="K9771"/>
          <cell r="L9771"/>
          <cell r="M9771"/>
          <cell r="N9771"/>
          <cell r="O9771"/>
          <cell r="P9771"/>
          <cell r="Q9771"/>
          <cell r="R9771"/>
          <cell r="S9771"/>
          <cell r="T9771"/>
          <cell r="U9771"/>
          <cell r="V9771"/>
          <cell r="W9771"/>
          <cell r="X9771"/>
          <cell r="Y9771" t="str">
            <v xml:space="preserve"> </v>
          </cell>
        </row>
        <row r="9772">
          <cell r="C9772"/>
          <cell r="D9772"/>
          <cell r="E9772"/>
          <cell r="F9772"/>
          <cell r="G9772"/>
          <cell r="H9772"/>
          <cell r="I9772"/>
          <cell r="J9772"/>
          <cell r="K9772"/>
          <cell r="L9772"/>
          <cell r="M9772"/>
          <cell r="N9772"/>
          <cell r="O9772"/>
          <cell r="P9772"/>
          <cell r="Q9772"/>
          <cell r="R9772"/>
          <cell r="S9772"/>
          <cell r="T9772"/>
          <cell r="U9772"/>
          <cell r="V9772"/>
          <cell r="W9772"/>
          <cell r="X9772"/>
          <cell r="Y9772" t="str">
            <v xml:space="preserve"> </v>
          </cell>
        </row>
        <row r="9773">
          <cell r="C9773"/>
          <cell r="D9773"/>
          <cell r="E9773"/>
          <cell r="F9773"/>
          <cell r="G9773"/>
          <cell r="H9773"/>
          <cell r="I9773"/>
          <cell r="J9773"/>
          <cell r="K9773"/>
          <cell r="L9773"/>
          <cell r="M9773"/>
          <cell r="N9773"/>
          <cell r="O9773"/>
          <cell r="P9773"/>
          <cell r="Q9773"/>
          <cell r="R9773"/>
          <cell r="S9773"/>
          <cell r="T9773"/>
          <cell r="U9773"/>
          <cell r="V9773"/>
          <cell r="W9773"/>
          <cell r="X9773"/>
          <cell r="Y9773" t="str">
            <v xml:space="preserve"> </v>
          </cell>
        </row>
        <row r="9774">
          <cell r="C9774"/>
          <cell r="D9774"/>
          <cell r="E9774"/>
          <cell r="F9774"/>
          <cell r="G9774"/>
          <cell r="H9774"/>
          <cell r="I9774"/>
          <cell r="J9774"/>
          <cell r="K9774"/>
          <cell r="L9774"/>
          <cell r="M9774"/>
          <cell r="N9774"/>
          <cell r="O9774"/>
          <cell r="P9774"/>
          <cell r="Q9774"/>
          <cell r="R9774"/>
          <cell r="S9774"/>
          <cell r="T9774"/>
          <cell r="U9774"/>
          <cell r="V9774"/>
          <cell r="W9774"/>
          <cell r="X9774"/>
          <cell r="Y9774" t="str">
            <v xml:space="preserve"> </v>
          </cell>
        </row>
        <row r="9775">
          <cell r="C9775"/>
          <cell r="D9775"/>
          <cell r="E9775"/>
          <cell r="F9775"/>
          <cell r="G9775"/>
          <cell r="H9775"/>
          <cell r="I9775"/>
          <cell r="J9775"/>
          <cell r="K9775"/>
          <cell r="L9775"/>
          <cell r="M9775"/>
          <cell r="N9775"/>
          <cell r="O9775"/>
          <cell r="P9775"/>
          <cell r="Q9775"/>
          <cell r="R9775"/>
          <cell r="S9775"/>
          <cell r="T9775"/>
          <cell r="U9775"/>
          <cell r="V9775"/>
          <cell r="W9775"/>
          <cell r="X9775"/>
          <cell r="Y9775" t="str">
            <v xml:space="preserve"> </v>
          </cell>
        </row>
        <row r="9776">
          <cell r="C9776"/>
          <cell r="D9776"/>
          <cell r="E9776"/>
          <cell r="F9776"/>
          <cell r="G9776"/>
          <cell r="H9776"/>
          <cell r="I9776"/>
          <cell r="J9776"/>
          <cell r="K9776"/>
          <cell r="L9776"/>
          <cell r="M9776"/>
          <cell r="N9776"/>
          <cell r="O9776"/>
          <cell r="P9776"/>
          <cell r="Q9776"/>
          <cell r="R9776"/>
          <cell r="S9776"/>
          <cell r="T9776"/>
          <cell r="U9776"/>
          <cell r="V9776"/>
          <cell r="W9776"/>
          <cell r="X9776"/>
          <cell r="Y9776" t="str">
            <v xml:space="preserve"> </v>
          </cell>
        </row>
        <row r="9777">
          <cell r="C9777"/>
          <cell r="D9777"/>
          <cell r="E9777"/>
          <cell r="F9777"/>
          <cell r="G9777"/>
          <cell r="H9777"/>
          <cell r="I9777"/>
          <cell r="J9777"/>
          <cell r="K9777"/>
          <cell r="L9777"/>
          <cell r="M9777"/>
          <cell r="N9777"/>
          <cell r="O9777"/>
          <cell r="P9777"/>
          <cell r="Q9777"/>
          <cell r="R9777"/>
          <cell r="S9777"/>
          <cell r="T9777"/>
          <cell r="U9777"/>
          <cell r="V9777"/>
          <cell r="W9777"/>
          <cell r="X9777"/>
          <cell r="Y9777" t="str">
            <v xml:space="preserve"> </v>
          </cell>
        </row>
        <row r="9778">
          <cell r="C9778"/>
          <cell r="D9778"/>
          <cell r="E9778"/>
          <cell r="F9778"/>
          <cell r="G9778"/>
          <cell r="H9778"/>
          <cell r="I9778"/>
          <cell r="J9778"/>
          <cell r="K9778"/>
          <cell r="L9778"/>
          <cell r="M9778"/>
          <cell r="N9778"/>
          <cell r="O9778"/>
          <cell r="P9778"/>
          <cell r="Q9778"/>
          <cell r="R9778"/>
          <cell r="S9778"/>
          <cell r="T9778"/>
          <cell r="U9778"/>
          <cell r="V9778"/>
          <cell r="W9778"/>
          <cell r="X9778"/>
          <cell r="Y9778" t="str">
            <v xml:space="preserve"> </v>
          </cell>
        </row>
        <row r="9779">
          <cell r="C9779"/>
          <cell r="D9779"/>
          <cell r="E9779"/>
          <cell r="F9779"/>
          <cell r="G9779"/>
          <cell r="H9779"/>
          <cell r="I9779"/>
          <cell r="J9779"/>
          <cell r="K9779"/>
          <cell r="L9779"/>
          <cell r="M9779"/>
          <cell r="N9779"/>
          <cell r="O9779"/>
          <cell r="P9779"/>
          <cell r="Q9779"/>
          <cell r="R9779"/>
          <cell r="S9779"/>
          <cell r="T9779"/>
          <cell r="U9779"/>
          <cell r="V9779"/>
          <cell r="W9779"/>
          <cell r="X9779"/>
          <cell r="Y9779" t="str">
            <v xml:space="preserve"> </v>
          </cell>
        </row>
        <row r="9780"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/>
          <cell r="Q9780"/>
          <cell r="R9780"/>
          <cell r="S9780"/>
          <cell r="T9780"/>
          <cell r="U9780"/>
          <cell r="V9780"/>
          <cell r="W9780"/>
          <cell r="X9780"/>
          <cell r="Y9780" t="str">
            <v xml:space="preserve"> </v>
          </cell>
        </row>
        <row r="9781"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/>
          <cell r="Q9781"/>
          <cell r="R9781"/>
          <cell r="S9781"/>
          <cell r="T9781"/>
          <cell r="U9781"/>
          <cell r="V9781"/>
          <cell r="W9781"/>
          <cell r="X9781"/>
          <cell r="Y9781" t="str">
            <v xml:space="preserve"> </v>
          </cell>
        </row>
        <row r="9782"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/>
          <cell r="Q9782"/>
          <cell r="R9782"/>
          <cell r="S9782"/>
          <cell r="T9782"/>
          <cell r="U9782"/>
          <cell r="V9782"/>
          <cell r="W9782"/>
          <cell r="X9782"/>
          <cell r="Y9782" t="str">
            <v xml:space="preserve"> </v>
          </cell>
        </row>
        <row r="9783"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/>
          <cell r="Q9783"/>
          <cell r="R9783"/>
          <cell r="S9783"/>
          <cell r="T9783"/>
          <cell r="U9783"/>
          <cell r="V9783"/>
          <cell r="W9783"/>
          <cell r="X9783"/>
          <cell r="Y9783" t="str">
            <v xml:space="preserve"> </v>
          </cell>
        </row>
        <row r="9784"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/>
          <cell r="Q9784"/>
          <cell r="R9784"/>
          <cell r="S9784"/>
          <cell r="T9784"/>
          <cell r="U9784"/>
          <cell r="V9784"/>
          <cell r="W9784"/>
          <cell r="X9784"/>
          <cell r="Y9784" t="str">
            <v xml:space="preserve"> </v>
          </cell>
        </row>
        <row r="9785"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/>
          <cell r="Q9785"/>
          <cell r="R9785"/>
          <cell r="S9785"/>
          <cell r="T9785"/>
          <cell r="U9785"/>
          <cell r="V9785"/>
          <cell r="W9785"/>
          <cell r="X9785"/>
          <cell r="Y9785" t="str">
            <v xml:space="preserve"> </v>
          </cell>
        </row>
        <row r="9786">
          <cell r="C9786"/>
          <cell r="D9786"/>
          <cell r="E9786"/>
          <cell r="F9786"/>
          <cell r="G9786"/>
          <cell r="H9786"/>
          <cell r="I9786"/>
          <cell r="J9786"/>
          <cell r="K9786"/>
          <cell r="L9786"/>
          <cell r="M9786"/>
          <cell r="N9786"/>
          <cell r="O9786"/>
          <cell r="P9786"/>
          <cell r="Q9786"/>
          <cell r="R9786"/>
          <cell r="S9786"/>
          <cell r="T9786"/>
          <cell r="U9786"/>
          <cell r="V9786"/>
          <cell r="W9786"/>
          <cell r="X9786"/>
          <cell r="Y9786" t="str">
            <v xml:space="preserve"> </v>
          </cell>
        </row>
        <row r="9787">
          <cell r="C9787"/>
          <cell r="D9787"/>
          <cell r="E9787"/>
          <cell r="F9787"/>
          <cell r="G9787"/>
          <cell r="H9787"/>
          <cell r="I9787"/>
          <cell r="J9787"/>
          <cell r="K9787"/>
          <cell r="L9787"/>
          <cell r="M9787"/>
          <cell r="N9787"/>
          <cell r="O9787"/>
          <cell r="P9787"/>
          <cell r="Q9787"/>
          <cell r="R9787"/>
          <cell r="S9787"/>
          <cell r="T9787"/>
          <cell r="U9787"/>
          <cell r="V9787"/>
          <cell r="W9787"/>
          <cell r="X9787"/>
          <cell r="Y9787" t="str">
            <v xml:space="preserve"> </v>
          </cell>
        </row>
        <row r="9788"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/>
          <cell r="Q9788"/>
          <cell r="R9788"/>
          <cell r="S9788"/>
          <cell r="T9788"/>
          <cell r="U9788"/>
          <cell r="V9788"/>
          <cell r="W9788"/>
          <cell r="X9788"/>
          <cell r="Y9788" t="str">
            <v xml:space="preserve"> </v>
          </cell>
        </row>
        <row r="9789"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/>
          <cell r="Q9789"/>
          <cell r="R9789"/>
          <cell r="S9789"/>
          <cell r="T9789"/>
          <cell r="U9789"/>
          <cell r="V9789"/>
          <cell r="W9789"/>
          <cell r="X9789"/>
          <cell r="Y9789" t="str">
            <v xml:space="preserve"> </v>
          </cell>
        </row>
        <row r="9790">
          <cell r="C9790"/>
          <cell r="D9790"/>
          <cell r="E9790"/>
          <cell r="F9790"/>
          <cell r="G9790"/>
          <cell r="H9790"/>
          <cell r="I9790"/>
          <cell r="J9790"/>
          <cell r="K9790"/>
          <cell r="L9790"/>
          <cell r="M9790"/>
          <cell r="N9790"/>
          <cell r="O9790"/>
          <cell r="P9790"/>
          <cell r="Q9790"/>
          <cell r="R9790"/>
          <cell r="S9790"/>
          <cell r="T9790"/>
          <cell r="U9790"/>
          <cell r="V9790"/>
          <cell r="W9790"/>
          <cell r="X9790"/>
          <cell r="Y9790" t="str">
            <v xml:space="preserve"> </v>
          </cell>
        </row>
        <row r="9791">
          <cell r="C9791"/>
          <cell r="D9791"/>
          <cell r="E9791"/>
          <cell r="F9791"/>
          <cell r="G9791"/>
          <cell r="H9791"/>
          <cell r="I9791"/>
          <cell r="J9791"/>
          <cell r="K9791"/>
          <cell r="L9791"/>
          <cell r="M9791"/>
          <cell r="N9791"/>
          <cell r="O9791"/>
          <cell r="P9791"/>
          <cell r="Q9791"/>
          <cell r="R9791"/>
          <cell r="S9791"/>
          <cell r="T9791"/>
          <cell r="U9791"/>
          <cell r="V9791"/>
          <cell r="W9791"/>
          <cell r="X9791"/>
          <cell r="Y9791" t="str">
            <v xml:space="preserve"> </v>
          </cell>
        </row>
        <row r="9792">
          <cell r="C9792"/>
          <cell r="D9792"/>
          <cell r="E9792"/>
          <cell r="F9792"/>
          <cell r="G9792"/>
          <cell r="H9792"/>
          <cell r="I9792"/>
          <cell r="J9792"/>
          <cell r="K9792"/>
          <cell r="L9792"/>
          <cell r="M9792"/>
          <cell r="N9792"/>
          <cell r="O9792"/>
          <cell r="P9792"/>
          <cell r="Q9792"/>
          <cell r="R9792"/>
          <cell r="S9792"/>
          <cell r="T9792"/>
          <cell r="U9792"/>
          <cell r="V9792"/>
          <cell r="W9792"/>
          <cell r="X9792"/>
          <cell r="Y9792" t="str">
            <v xml:space="preserve"> </v>
          </cell>
        </row>
        <row r="9793">
          <cell r="C9793"/>
          <cell r="D9793"/>
          <cell r="E9793"/>
          <cell r="F9793"/>
          <cell r="G9793"/>
          <cell r="H9793"/>
          <cell r="I9793"/>
          <cell r="J9793"/>
          <cell r="K9793"/>
          <cell r="L9793"/>
          <cell r="M9793"/>
          <cell r="N9793"/>
          <cell r="O9793"/>
          <cell r="P9793"/>
          <cell r="Q9793"/>
          <cell r="R9793"/>
          <cell r="S9793"/>
          <cell r="T9793"/>
          <cell r="U9793"/>
          <cell r="V9793"/>
          <cell r="W9793"/>
          <cell r="X9793"/>
          <cell r="Y9793" t="str">
            <v xml:space="preserve"> </v>
          </cell>
        </row>
        <row r="9794">
          <cell r="C9794"/>
          <cell r="D9794"/>
          <cell r="E9794"/>
          <cell r="F9794"/>
          <cell r="G9794"/>
          <cell r="H9794"/>
          <cell r="I9794"/>
          <cell r="J9794"/>
          <cell r="K9794"/>
          <cell r="L9794"/>
          <cell r="M9794"/>
          <cell r="N9794"/>
          <cell r="O9794"/>
          <cell r="P9794"/>
          <cell r="Q9794"/>
          <cell r="R9794"/>
          <cell r="S9794"/>
          <cell r="T9794"/>
          <cell r="U9794"/>
          <cell r="V9794"/>
          <cell r="W9794"/>
          <cell r="X9794"/>
          <cell r="Y9794" t="str">
            <v xml:space="preserve"> </v>
          </cell>
        </row>
        <row r="9795">
          <cell r="C9795"/>
          <cell r="D9795"/>
          <cell r="E9795"/>
          <cell r="F9795"/>
          <cell r="G9795"/>
          <cell r="H9795"/>
          <cell r="I9795"/>
          <cell r="J9795"/>
          <cell r="K9795"/>
          <cell r="L9795"/>
          <cell r="M9795"/>
          <cell r="N9795"/>
          <cell r="O9795"/>
          <cell r="P9795"/>
          <cell r="Q9795"/>
          <cell r="R9795"/>
          <cell r="S9795"/>
          <cell r="T9795"/>
          <cell r="U9795"/>
          <cell r="V9795"/>
          <cell r="W9795"/>
          <cell r="X9795"/>
          <cell r="Y9795" t="str">
            <v xml:space="preserve"> </v>
          </cell>
        </row>
        <row r="9796">
          <cell r="C9796"/>
          <cell r="D9796"/>
          <cell r="E9796"/>
          <cell r="F9796"/>
          <cell r="G9796"/>
          <cell r="H9796"/>
          <cell r="I9796"/>
          <cell r="J9796"/>
          <cell r="K9796"/>
          <cell r="L9796"/>
          <cell r="M9796"/>
          <cell r="N9796"/>
          <cell r="O9796"/>
          <cell r="P9796"/>
          <cell r="Q9796"/>
          <cell r="R9796"/>
          <cell r="S9796"/>
          <cell r="T9796"/>
          <cell r="U9796"/>
          <cell r="V9796"/>
          <cell r="W9796"/>
          <cell r="X9796"/>
          <cell r="Y9796" t="str">
            <v xml:space="preserve"> </v>
          </cell>
        </row>
        <row r="9797">
          <cell r="C9797"/>
          <cell r="D9797"/>
          <cell r="E9797"/>
          <cell r="F9797"/>
          <cell r="G9797"/>
          <cell r="H9797"/>
          <cell r="I9797"/>
          <cell r="J9797"/>
          <cell r="K9797"/>
          <cell r="L9797"/>
          <cell r="M9797"/>
          <cell r="N9797"/>
          <cell r="O9797"/>
          <cell r="P9797"/>
          <cell r="Q9797"/>
          <cell r="R9797"/>
          <cell r="S9797"/>
          <cell r="T9797"/>
          <cell r="U9797"/>
          <cell r="V9797"/>
          <cell r="W9797"/>
          <cell r="X9797"/>
          <cell r="Y9797" t="str">
            <v xml:space="preserve"> </v>
          </cell>
        </row>
        <row r="9798">
          <cell r="C9798"/>
          <cell r="D9798"/>
          <cell r="E9798"/>
          <cell r="F9798"/>
          <cell r="G9798"/>
          <cell r="H9798"/>
          <cell r="I9798"/>
          <cell r="J9798"/>
          <cell r="K9798"/>
          <cell r="L9798"/>
          <cell r="M9798"/>
          <cell r="N9798"/>
          <cell r="O9798"/>
          <cell r="P9798"/>
          <cell r="Q9798"/>
          <cell r="R9798"/>
          <cell r="S9798"/>
          <cell r="T9798"/>
          <cell r="U9798"/>
          <cell r="V9798"/>
          <cell r="W9798"/>
          <cell r="X9798"/>
          <cell r="Y9798" t="str">
            <v xml:space="preserve"> </v>
          </cell>
        </row>
        <row r="9799">
          <cell r="C9799"/>
          <cell r="D9799"/>
          <cell r="E9799"/>
          <cell r="F9799"/>
          <cell r="G9799"/>
          <cell r="H9799"/>
          <cell r="I9799"/>
          <cell r="J9799"/>
          <cell r="K9799"/>
          <cell r="L9799"/>
          <cell r="M9799"/>
          <cell r="N9799"/>
          <cell r="O9799"/>
          <cell r="P9799"/>
          <cell r="Q9799"/>
          <cell r="R9799"/>
          <cell r="S9799"/>
          <cell r="T9799"/>
          <cell r="U9799"/>
          <cell r="V9799"/>
          <cell r="W9799"/>
          <cell r="X9799"/>
          <cell r="Y9799" t="str">
            <v xml:space="preserve"> </v>
          </cell>
        </row>
        <row r="9800">
          <cell r="C9800"/>
          <cell r="D9800"/>
          <cell r="E9800"/>
          <cell r="F9800"/>
          <cell r="G9800"/>
          <cell r="H9800"/>
          <cell r="I9800"/>
          <cell r="J9800"/>
          <cell r="K9800"/>
          <cell r="L9800"/>
          <cell r="M9800"/>
          <cell r="N9800"/>
          <cell r="O9800"/>
          <cell r="P9800"/>
          <cell r="Q9800"/>
          <cell r="R9800"/>
          <cell r="S9800"/>
          <cell r="T9800"/>
          <cell r="U9800"/>
          <cell r="V9800"/>
          <cell r="W9800"/>
          <cell r="X9800"/>
          <cell r="Y9800" t="str">
            <v xml:space="preserve"> </v>
          </cell>
        </row>
        <row r="9801">
          <cell r="C9801"/>
          <cell r="D9801"/>
          <cell r="E9801"/>
          <cell r="F9801"/>
          <cell r="G9801"/>
          <cell r="H9801"/>
          <cell r="I9801"/>
          <cell r="J9801"/>
          <cell r="K9801"/>
          <cell r="L9801"/>
          <cell r="M9801"/>
          <cell r="N9801"/>
          <cell r="O9801"/>
          <cell r="P9801"/>
          <cell r="Q9801"/>
          <cell r="R9801"/>
          <cell r="S9801"/>
          <cell r="T9801"/>
          <cell r="U9801"/>
          <cell r="V9801"/>
          <cell r="W9801"/>
          <cell r="X9801"/>
          <cell r="Y9801" t="str">
            <v xml:space="preserve"> </v>
          </cell>
        </row>
        <row r="9802">
          <cell r="C9802"/>
          <cell r="D9802"/>
          <cell r="E9802"/>
          <cell r="F9802"/>
          <cell r="G9802"/>
          <cell r="H9802"/>
          <cell r="I9802"/>
          <cell r="J9802"/>
          <cell r="K9802"/>
          <cell r="L9802"/>
          <cell r="M9802"/>
          <cell r="N9802"/>
          <cell r="O9802"/>
          <cell r="P9802"/>
          <cell r="Q9802"/>
          <cell r="R9802"/>
          <cell r="S9802"/>
          <cell r="T9802"/>
          <cell r="U9802"/>
          <cell r="V9802"/>
          <cell r="W9802"/>
          <cell r="X9802"/>
          <cell r="Y9802" t="str">
            <v xml:space="preserve"> </v>
          </cell>
        </row>
        <row r="9803">
          <cell r="C9803"/>
          <cell r="D9803"/>
          <cell r="E9803"/>
          <cell r="F9803"/>
          <cell r="G9803"/>
          <cell r="H9803"/>
          <cell r="I9803"/>
          <cell r="J9803"/>
          <cell r="K9803"/>
          <cell r="L9803"/>
          <cell r="M9803"/>
          <cell r="N9803"/>
          <cell r="O9803"/>
          <cell r="P9803"/>
          <cell r="Q9803"/>
          <cell r="R9803"/>
          <cell r="S9803"/>
          <cell r="T9803"/>
          <cell r="U9803"/>
          <cell r="V9803"/>
          <cell r="W9803"/>
          <cell r="X9803"/>
          <cell r="Y9803" t="str">
            <v xml:space="preserve"> </v>
          </cell>
        </row>
        <row r="9804">
          <cell r="C9804"/>
          <cell r="D9804"/>
          <cell r="E9804"/>
          <cell r="F9804"/>
          <cell r="G9804"/>
          <cell r="H9804"/>
          <cell r="I9804"/>
          <cell r="J9804"/>
          <cell r="K9804"/>
          <cell r="L9804"/>
          <cell r="M9804"/>
          <cell r="N9804"/>
          <cell r="O9804"/>
          <cell r="P9804"/>
          <cell r="Q9804"/>
          <cell r="R9804"/>
          <cell r="S9804"/>
          <cell r="T9804"/>
          <cell r="U9804"/>
          <cell r="V9804"/>
          <cell r="W9804"/>
          <cell r="X9804"/>
          <cell r="Y9804" t="str">
            <v xml:space="preserve"> </v>
          </cell>
        </row>
        <row r="9805">
          <cell r="C9805"/>
          <cell r="D9805"/>
          <cell r="E9805"/>
          <cell r="F9805"/>
          <cell r="G9805"/>
          <cell r="H9805"/>
          <cell r="I9805"/>
          <cell r="J9805"/>
          <cell r="K9805"/>
          <cell r="L9805"/>
          <cell r="M9805"/>
          <cell r="N9805"/>
          <cell r="O9805"/>
          <cell r="P9805"/>
          <cell r="Q9805"/>
          <cell r="R9805"/>
          <cell r="S9805"/>
          <cell r="T9805"/>
          <cell r="U9805"/>
          <cell r="V9805"/>
          <cell r="W9805"/>
          <cell r="X9805"/>
          <cell r="Y9805" t="str">
            <v xml:space="preserve"> </v>
          </cell>
        </row>
        <row r="9806">
          <cell r="C9806"/>
          <cell r="D9806"/>
          <cell r="E9806"/>
          <cell r="F9806"/>
          <cell r="G9806"/>
          <cell r="H9806"/>
          <cell r="I9806"/>
          <cell r="J9806"/>
          <cell r="K9806"/>
          <cell r="L9806"/>
          <cell r="M9806"/>
          <cell r="N9806"/>
          <cell r="O9806"/>
          <cell r="P9806"/>
          <cell r="Q9806"/>
          <cell r="R9806"/>
          <cell r="S9806"/>
          <cell r="T9806"/>
          <cell r="U9806"/>
          <cell r="V9806"/>
          <cell r="W9806"/>
          <cell r="X9806"/>
          <cell r="Y9806" t="str">
            <v xml:space="preserve"> </v>
          </cell>
        </row>
        <row r="9807">
          <cell r="C9807"/>
          <cell r="D9807"/>
          <cell r="E9807"/>
          <cell r="F9807"/>
          <cell r="G9807"/>
          <cell r="H9807"/>
          <cell r="I9807"/>
          <cell r="J9807"/>
          <cell r="K9807"/>
          <cell r="L9807"/>
          <cell r="M9807"/>
          <cell r="N9807"/>
          <cell r="O9807"/>
          <cell r="P9807"/>
          <cell r="Q9807"/>
          <cell r="R9807"/>
          <cell r="S9807"/>
          <cell r="T9807"/>
          <cell r="U9807"/>
          <cell r="V9807"/>
          <cell r="W9807"/>
          <cell r="X9807"/>
          <cell r="Y9807" t="str">
            <v xml:space="preserve"> </v>
          </cell>
        </row>
        <row r="9808"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/>
          <cell r="Q9808"/>
          <cell r="R9808"/>
          <cell r="S9808"/>
          <cell r="T9808"/>
          <cell r="U9808"/>
          <cell r="V9808"/>
          <cell r="W9808"/>
          <cell r="X9808"/>
          <cell r="Y9808" t="str">
            <v xml:space="preserve"> </v>
          </cell>
        </row>
        <row r="9809">
          <cell r="C9809"/>
          <cell r="D9809"/>
          <cell r="E9809"/>
          <cell r="F9809"/>
          <cell r="G9809"/>
          <cell r="H9809"/>
          <cell r="I9809"/>
          <cell r="J9809"/>
          <cell r="K9809"/>
          <cell r="L9809"/>
          <cell r="M9809"/>
          <cell r="N9809"/>
          <cell r="O9809"/>
          <cell r="P9809"/>
          <cell r="Q9809"/>
          <cell r="R9809"/>
          <cell r="S9809"/>
          <cell r="T9809"/>
          <cell r="U9809"/>
          <cell r="V9809"/>
          <cell r="W9809"/>
          <cell r="X9809"/>
          <cell r="Y9809" t="str">
            <v xml:space="preserve"> </v>
          </cell>
        </row>
        <row r="9810">
          <cell r="C9810"/>
          <cell r="D9810"/>
          <cell r="E9810"/>
          <cell r="F9810"/>
          <cell r="G9810"/>
          <cell r="H9810"/>
          <cell r="I9810"/>
          <cell r="J9810"/>
          <cell r="K9810"/>
          <cell r="L9810"/>
          <cell r="M9810"/>
          <cell r="N9810"/>
          <cell r="O9810"/>
          <cell r="P9810"/>
          <cell r="Q9810"/>
          <cell r="R9810"/>
          <cell r="S9810"/>
          <cell r="T9810"/>
          <cell r="U9810"/>
          <cell r="V9810"/>
          <cell r="W9810"/>
          <cell r="X9810"/>
          <cell r="Y9810" t="str">
            <v xml:space="preserve"> </v>
          </cell>
        </row>
        <row r="9811">
          <cell r="C9811"/>
          <cell r="D9811"/>
          <cell r="E9811"/>
          <cell r="F9811"/>
          <cell r="G9811"/>
          <cell r="H9811"/>
          <cell r="I9811"/>
          <cell r="J9811"/>
          <cell r="K9811"/>
          <cell r="L9811"/>
          <cell r="M9811"/>
          <cell r="N9811"/>
          <cell r="O9811"/>
          <cell r="P9811"/>
          <cell r="Q9811"/>
          <cell r="R9811"/>
          <cell r="S9811"/>
          <cell r="T9811"/>
          <cell r="U9811"/>
          <cell r="V9811"/>
          <cell r="W9811"/>
          <cell r="X9811"/>
          <cell r="Y9811" t="str">
            <v xml:space="preserve"> </v>
          </cell>
        </row>
        <row r="9812">
          <cell r="C9812"/>
          <cell r="D9812"/>
          <cell r="E9812"/>
          <cell r="F9812"/>
          <cell r="G9812"/>
          <cell r="H9812"/>
          <cell r="I9812"/>
          <cell r="J9812"/>
          <cell r="K9812"/>
          <cell r="L9812"/>
          <cell r="M9812"/>
          <cell r="N9812"/>
          <cell r="O9812"/>
          <cell r="P9812"/>
          <cell r="Q9812"/>
          <cell r="R9812"/>
          <cell r="S9812"/>
          <cell r="T9812"/>
          <cell r="U9812"/>
          <cell r="V9812"/>
          <cell r="W9812"/>
          <cell r="X9812"/>
          <cell r="Y9812" t="str">
            <v xml:space="preserve"> </v>
          </cell>
        </row>
        <row r="9813">
          <cell r="C9813"/>
          <cell r="D9813"/>
          <cell r="E9813"/>
          <cell r="F9813"/>
          <cell r="G9813"/>
          <cell r="H9813"/>
          <cell r="I9813"/>
          <cell r="J9813"/>
          <cell r="K9813"/>
          <cell r="L9813"/>
          <cell r="M9813"/>
          <cell r="N9813"/>
          <cell r="O9813"/>
          <cell r="P9813"/>
          <cell r="Q9813"/>
          <cell r="R9813"/>
          <cell r="S9813"/>
          <cell r="T9813"/>
          <cell r="U9813"/>
          <cell r="V9813"/>
          <cell r="W9813"/>
          <cell r="X9813"/>
          <cell r="Y9813" t="str">
            <v xml:space="preserve"> </v>
          </cell>
        </row>
        <row r="9814">
          <cell r="C9814"/>
          <cell r="D9814"/>
          <cell r="E9814"/>
          <cell r="F9814"/>
          <cell r="G9814"/>
          <cell r="H9814"/>
          <cell r="I9814"/>
          <cell r="J9814"/>
          <cell r="K9814"/>
          <cell r="L9814"/>
          <cell r="M9814"/>
          <cell r="N9814"/>
          <cell r="O9814"/>
          <cell r="P9814"/>
          <cell r="Q9814"/>
          <cell r="R9814"/>
          <cell r="S9814"/>
          <cell r="T9814"/>
          <cell r="U9814"/>
          <cell r="V9814"/>
          <cell r="W9814"/>
          <cell r="X9814"/>
          <cell r="Y9814" t="str">
            <v xml:space="preserve"> </v>
          </cell>
        </row>
        <row r="9815">
          <cell r="C9815"/>
          <cell r="D9815"/>
          <cell r="E9815"/>
          <cell r="F9815"/>
          <cell r="G9815"/>
          <cell r="H9815"/>
          <cell r="I9815"/>
          <cell r="J9815"/>
          <cell r="K9815"/>
          <cell r="L9815"/>
          <cell r="M9815"/>
          <cell r="N9815"/>
          <cell r="O9815"/>
          <cell r="P9815"/>
          <cell r="Q9815"/>
          <cell r="R9815"/>
          <cell r="S9815"/>
          <cell r="T9815"/>
          <cell r="U9815"/>
          <cell r="V9815"/>
          <cell r="W9815"/>
          <cell r="X9815"/>
          <cell r="Y9815" t="str">
            <v xml:space="preserve"> </v>
          </cell>
        </row>
        <row r="9816">
          <cell r="C9816"/>
          <cell r="D9816"/>
          <cell r="E9816"/>
          <cell r="F9816"/>
          <cell r="G9816"/>
          <cell r="H9816"/>
          <cell r="I9816"/>
          <cell r="J9816"/>
          <cell r="K9816"/>
          <cell r="L9816"/>
          <cell r="M9816"/>
          <cell r="N9816"/>
          <cell r="O9816"/>
          <cell r="P9816"/>
          <cell r="Q9816"/>
          <cell r="R9816"/>
          <cell r="S9816"/>
          <cell r="T9816"/>
          <cell r="U9816"/>
          <cell r="V9816"/>
          <cell r="W9816"/>
          <cell r="X9816"/>
          <cell r="Y9816" t="str">
            <v xml:space="preserve"> </v>
          </cell>
        </row>
        <row r="9817">
          <cell r="C9817"/>
          <cell r="D9817"/>
          <cell r="E9817"/>
          <cell r="F9817"/>
          <cell r="G9817"/>
          <cell r="H9817"/>
          <cell r="I9817"/>
          <cell r="J9817"/>
          <cell r="K9817"/>
          <cell r="L9817"/>
          <cell r="M9817"/>
          <cell r="N9817"/>
          <cell r="O9817"/>
          <cell r="P9817"/>
          <cell r="Q9817"/>
          <cell r="R9817"/>
          <cell r="S9817"/>
          <cell r="T9817"/>
          <cell r="U9817"/>
          <cell r="V9817"/>
          <cell r="W9817"/>
          <cell r="X9817"/>
          <cell r="Y9817" t="str">
            <v xml:space="preserve"> </v>
          </cell>
        </row>
        <row r="9818">
          <cell r="C9818"/>
          <cell r="D9818"/>
          <cell r="E9818"/>
          <cell r="F9818"/>
          <cell r="G9818"/>
          <cell r="H9818"/>
          <cell r="I9818"/>
          <cell r="J9818"/>
          <cell r="K9818"/>
          <cell r="L9818"/>
          <cell r="M9818"/>
          <cell r="N9818"/>
          <cell r="O9818"/>
          <cell r="P9818"/>
          <cell r="Q9818"/>
          <cell r="R9818"/>
          <cell r="S9818"/>
          <cell r="T9818"/>
          <cell r="U9818"/>
          <cell r="V9818"/>
          <cell r="W9818"/>
          <cell r="X9818"/>
          <cell r="Y9818" t="str">
            <v xml:space="preserve"> </v>
          </cell>
        </row>
        <row r="9819">
          <cell r="C9819"/>
          <cell r="D9819"/>
          <cell r="E9819"/>
          <cell r="F9819"/>
          <cell r="G9819"/>
          <cell r="H9819"/>
          <cell r="I9819"/>
          <cell r="J9819"/>
          <cell r="K9819"/>
          <cell r="L9819"/>
          <cell r="M9819"/>
          <cell r="N9819"/>
          <cell r="O9819"/>
          <cell r="P9819"/>
          <cell r="Q9819"/>
          <cell r="R9819"/>
          <cell r="S9819"/>
          <cell r="T9819"/>
          <cell r="U9819"/>
          <cell r="V9819"/>
          <cell r="W9819"/>
          <cell r="X9819"/>
          <cell r="Y9819" t="str">
            <v xml:space="preserve"> </v>
          </cell>
        </row>
        <row r="9820">
          <cell r="C9820"/>
          <cell r="D9820"/>
          <cell r="E9820"/>
          <cell r="F9820"/>
          <cell r="G9820"/>
          <cell r="H9820"/>
          <cell r="I9820"/>
          <cell r="J9820"/>
          <cell r="K9820"/>
          <cell r="L9820"/>
          <cell r="M9820"/>
          <cell r="N9820"/>
          <cell r="O9820"/>
          <cell r="P9820"/>
          <cell r="Q9820"/>
          <cell r="R9820"/>
          <cell r="S9820"/>
          <cell r="T9820"/>
          <cell r="U9820"/>
          <cell r="V9820"/>
          <cell r="W9820"/>
          <cell r="X9820"/>
          <cell r="Y9820" t="str">
            <v xml:space="preserve"> </v>
          </cell>
        </row>
        <row r="9821">
          <cell r="C9821"/>
          <cell r="D9821"/>
          <cell r="E9821"/>
          <cell r="F9821"/>
          <cell r="G9821"/>
          <cell r="H9821"/>
          <cell r="I9821"/>
          <cell r="J9821"/>
          <cell r="K9821"/>
          <cell r="L9821"/>
          <cell r="M9821"/>
          <cell r="N9821"/>
          <cell r="O9821"/>
          <cell r="P9821"/>
          <cell r="Q9821"/>
          <cell r="R9821"/>
          <cell r="S9821"/>
          <cell r="T9821"/>
          <cell r="U9821"/>
          <cell r="V9821"/>
          <cell r="W9821"/>
          <cell r="X9821"/>
          <cell r="Y9821" t="str">
            <v xml:space="preserve"> </v>
          </cell>
        </row>
        <row r="9822">
          <cell r="C9822"/>
          <cell r="D9822"/>
          <cell r="E9822"/>
          <cell r="F9822"/>
          <cell r="G9822"/>
          <cell r="H9822"/>
          <cell r="I9822"/>
          <cell r="J9822"/>
          <cell r="K9822"/>
          <cell r="L9822"/>
          <cell r="M9822"/>
          <cell r="N9822"/>
          <cell r="O9822"/>
          <cell r="P9822"/>
          <cell r="Q9822"/>
          <cell r="R9822"/>
          <cell r="S9822"/>
          <cell r="T9822"/>
          <cell r="U9822"/>
          <cell r="V9822"/>
          <cell r="W9822"/>
          <cell r="X9822"/>
          <cell r="Y9822" t="str">
            <v xml:space="preserve"> </v>
          </cell>
        </row>
        <row r="9823">
          <cell r="C9823"/>
          <cell r="D9823"/>
          <cell r="E9823"/>
          <cell r="F9823"/>
          <cell r="G9823"/>
          <cell r="H9823"/>
          <cell r="I9823"/>
          <cell r="J9823"/>
          <cell r="K9823"/>
          <cell r="L9823"/>
          <cell r="M9823"/>
          <cell r="N9823"/>
          <cell r="O9823"/>
          <cell r="P9823"/>
          <cell r="Q9823"/>
          <cell r="R9823"/>
          <cell r="S9823"/>
          <cell r="T9823"/>
          <cell r="U9823"/>
          <cell r="V9823"/>
          <cell r="W9823"/>
          <cell r="X9823"/>
          <cell r="Y9823" t="str">
            <v xml:space="preserve"> </v>
          </cell>
        </row>
        <row r="9824">
          <cell r="C9824"/>
          <cell r="D9824"/>
          <cell r="E9824"/>
          <cell r="F9824"/>
          <cell r="G9824"/>
          <cell r="H9824"/>
          <cell r="I9824"/>
          <cell r="J9824"/>
          <cell r="K9824"/>
          <cell r="L9824"/>
          <cell r="M9824"/>
          <cell r="N9824"/>
          <cell r="O9824"/>
          <cell r="P9824"/>
          <cell r="Q9824"/>
          <cell r="R9824"/>
          <cell r="S9824"/>
          <cell r="T9824"/>
          <cell r="U9824"/>
          <cell r="V9824"/>
          <cell r="W9824"/>
          <cell r="X9824"/>
          <cell r="Y9824" t="str">
            <v xml:space="preserve"> </v>
          </cell>
        </row>
        <row r="9825">
          <cell r="C9825"/>
          <cell r="D9825"/>
          <cell r="E9825"/>
          <cell r="F9825"/>
          <cell r="G9825"/>
          <cell r="H9825"/>
          <cell r="I9825"/>
          <cell r="J9825"/>
          <cell r="K9825"/>
          <cell r="L9825"/>
          <cell r="M9825"/>
          <cell r="N9825"/>
          <cell r="O9825"/>
          <cell r="P9825"/>
          <cell r="Q9825"/>
          <cell r="R9825"/>
          <cell r="S9825"/>
          <cell r="T9825"/>
          <cell r="U9825"/>
          <cell r="V9825"/>
          <cell r="W9825"/>
          <cell r="X9825"/>
          <cell r="Y9825" t="str">
            <v xml:space="preserve"> </v>
          </cell>
        </row>
        <row r="9826">
          <cell r="C9826"/>
          <cell r="D9826"/>
          <cell r="E9826"/>
          <cell r="F9826"/>
          <cell r="G9826"/>
          <cell r="H9826"/>
          <cell r="I9826"/>
          <cell r="J9826"/>
          <cell r="K9826"/>
          <cell r="L9826"/>
          <cell r="M9826"/>
          <cell r="N9826"/>
          <cell r="O9826"/>
          <cell r="P9826"/>
          <cell r="Q9826"/>
          <cell r="R9826"/>
          <cell r="S9826"/>
          <cell r="T9826"/>
          <cell r="U9826"/>
          <cell r="V9826"/>
          <cell r="W9826"/>
          <cell r="X9826"/>
          <cell r="Y9826" t="str">
            <v xml:space="preserve"> </v>
          </cell>
        </row>
        <row r="9827">
          <cell r="C9827"/>
          <cell r="D9827"/>
          <cell r="E9827"/>
          <cell r="F9827"/>
          <cell r="G9827"/>
          <cell r="H9827"/>
          <cell r="I9827"/>
          <cell r="J9827"/>
          <cell r="K9827"/>
          <cell r="L9827"/>
          <cell r="M9827"/>
          <cell r="N9827"/>
          <cell r="O9827"/>
          <cell r="P9827"/>
          <cell r="Q9827"/>
          <cell r="R9827"/>
          <cell r="S9827"/>
          <cell r="T9827"/>
          <cell r="U9827"/>
          <cell r="V9827"/>
          <cell r="W9827"/>
          <cell r="X9827"/>
          <cell r="Y9827" t="str">
            <v xml:space="preserve"> </v>
          </cell>
        </row>
        <row r="9828">
          <cell r="C9828"/>
          <cell r="D9828"/>
          <cell r="E9828"/>
          <cell r="F9828"/>
          <cell r="G9828"/>
          <cell r="H9828"/>
          <cell r="I9828"/>
          <cell r="J9828"/>
          <cell r="K9828"/>
          <cell r="L9828"/>
          <cell r="M9828"/>
          <cell r="N9828"/>
          <cell r="O9828"/>
          <cell r="P9828"/>
          <cell r="Q9828"/>
          <cell r="R9828"/>
          <cell r="S9828"/>
          <cell r="T9828"/>
          <cell r="U9828"/>
          <cell r="V9828"/>
          <cell r="W9828"/>
          <cell r="X9828"/>
          <cell r="Y9828" t="str">
            <v xml:space="preserve"> </v>
          </cell>
        </row>
        <row r="9829">
          <cell r="C9829"/>
          <cell r="D9829"/>
          <cell r="E9829"/>
          <cell r="F9829"/>
          <cell r="G9829"/>
          <cell r="H9829"/>
          <cell r="I9829"/>
          <cell r="J9829"/>
          <cell r="K9829"/>
          <cell r="L9829"/>
          <cell r="M9829"/>
          <cell r="N9829"/>
          <cell r="O9829"/>
          <cell r="P9829"/>
          <cell r="Q9829"/>
          <cell r="R9829"/>
          <cell r="S9829"/>
          <cell r="T9829"/>
          <cell r="U9829"/>
          <cell r="V9829"/>
          <cell r="W9829"/>
          <cell r="X9829"/>
          <cell r="Y9829" t="str">
            <v xml:space="preserve"> </v>
          </cell>
        </row>
        <row r="9830">
          <cell r="C9830"/>
          <cell r="D9830"/>
          <cell r="E9830"/>
          <cell r="F9830"/>
          <cell r="G9830"/>
          <cell r="H9830"/>
          <cell r="I9830"/>
          <cell r="J9830"/>
          <cell r="K9830"/>
          <cell r="L9830"/>
          <cell r="M9830"/>
          <cell r="N9830"/>
          <cell r="O9830"/>
          <cell r="P9830"/>
          <cell r="Q9830"/>
          <cell r="R9830"/>
          <cell r="S9830"/>
          <cell r="T9830"/>
          <cell r="U9830"/>
          <cell r="V9830"/>
          <cell r="W9830"/>
          <cell r="X9830"/>
          <cell r="Y9830" t="str">
            <v xml:space="preserve"> </v>
          </cell>
        </row>
        <row r="9831">
          <cell r="C9831"/>
          <cell r="D9831"/>
          <cell r="E9831"/>
          <cell r="F9831"/>
          <cell r="G9831"/>
          <cell r="H9831"/>
          <cell r="I9831"/>
          <cell r="J9831"/>
          <cell r="K9831"/>
          <cell r="L9831"/>
          <cell r="M9831"/>
          <cell r="N9831"/>
          <cell r="O9831"/>
          <cell r="P9831"/>
          <cell r="Q9831"/>
          <cell r="R9831"/>
          <cell r="S9831"/>
          <cell r="T9831"/>
          <cell r="U9831"/>
          <cell r="V9831"/>
          <cell r="W9831"/>
          <cell r="X9831"/>
          <cell r="Y9831" t="str">
            <v xml:space="preserve"> </v>
          </cell>
        </row>
        <row r="9832">
          <cell r="C9832"/>
          <cell r="D9832"/>
          <cell r="E9832"/>
          <cell r="F9832"/>
          <cell r="G9832"/>
          <cell r="H9832"/>
          <cell r="I9832"/>
          <cell r="J9832"/>
          <cell r="K9832"/>
          <cell r="L9832"/>
          <cell r="M9832"/>
          <cell r="N9832"/>
          <cell r="O9832"/>
          <cell r="P9832"/>
          <cell r="Q9832"/>
          <cell r="R9832"/>
          <cell r="S9832"/>
          <cell r="T9832"/>
          <cell r="U9832"/>
          <cell r="V9832"/>
          <cell r="W9832"/>
          <cell r="X9832"/>
          <cell r="Y9832" t="str">
            <v xml:space="preserve"> </v>
          </cell>
        </row>
        <row r="9833">
          <cell r="C9833"/>
          <cell r="D9833"/>
          <cell r="E9833"/>
          <cell r="F9833"/>
          <cell r="G9833"/>
          <cell r="H9833"/>
          <cell r="I9833"/>
          <cell r="J9833"/>
          <cell r="K9833"/>
          <cell r="L9833"/>
          <cell r="M9833"/>
          <cell r="N9833"/>
          <cell r="O9833"/>
          <cell r="P9833"/>
          <cell r="Q9833"/>
          <cell r="R9833"/>
          <cell r="S9833"/>
          <cell r="T9833"/>
          <cell r="U9833"/>
          <cell r="V9833"/>
          <cell r="W9833"/>
          <cell r="X9833"/>
          <cell r="Y9833" t="str">
            <v xml:space="preserve"> </v>
          </cell>
        </row>
        <row r="9834">
          <cell r="C9834"/>
          <cell r="D9834"/>
          <cell r="E9834"/>
          <cell r="F9834"/>
          <cell r="G9834"/>
          <cell r="H9834"/>
          <cell r="I9834"/>
          <cell r="J9834"/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  <cell r="U9834"/>
          <cell r="V9834"/>
          <cell r="W9834"/>
          <cell r="X9834"/>
          <cell r="Y9834" t="str">
            <v xml:space="preserve"> </v>
          </cell>
        </row>
        <row r="9835">
          <cell r="C9835"/>
          <cell r="D9835"/>
          <cell r="E9835"/>
          <cell r="F9835"/>
          <cell r="G9835"/>
          <cell r="H9835"/>
          <cell r="I9835"/>
          <cell r="J9835"/>
          <cell r="K9835"/>
          <cell r="L9835"/>
          <cell r="M9835"/>
          <cell r="N9835"/>
          <cell r="O9835"/>
          <cell r="P9835"/>
          <cell r="Q9835"/>
          <cell r="R9835"/>
          <cell r="S9835"/>
          <cell r="T9835"/>
          <cell r="U9835"/>
          <cell r="V9835"/>
          <cell r="W9835"/>
          <cell r="X9835"/>
          <cell r="Y9835" t="str">
            <v xml:space="preserve"> </v>
          </cell>
        </row>
        <row r="9836">
          <cell r="C9836"/>
          <cell r="D9836"/>
          <cell r="E9836"/>
          <cell r="F9836"/>
          <cell r="G9836"/>
          <cell r="H9836"/>
          <cell r="I9836"/>
          <cell r="J9836"/>
          <cell r="K9836"/>
          <cell r="L9836"/>
          <cell r="M9836"/>
          <cell r="N9836"/>
          <cell r="O9836"/>
          <cell r="P9836"/>
          <cell r="Q9836"/>
          <cell r="R9836"/>
          <cell r="S9836"/>
          <cell r="T9836"/>
          <cell r="U9836"/>
          <cell r="V9836"/>
          <cell r="W9836"/>
          <cell r="X9836"/>
          <cell r="Y9836" t="str">
            <v xml:space="preserve"> </v>
          </cell>
        </row>
        <row r="9837">
          <cell r="C9837"/>
          <cell r="D9837"/>
          <cell r="E9837"/>
          <cell r="F9837"/>
          <cell r="G9837"/>
          <cell r="H9837"/>
          <cell r="I9837"/>
          <cell r="J9837"/>
          <cell r="K9837"/>
          <cell r="L9837"/>
          <cell r="M9837"/>
          <cell r="N9837"/>
          <cell r="O9837"/>
          <cell r="P9837"/>
          <cell r="Q9837"/>
          <cell r="R9837"/>
          <cell r="S9837"/>
          <cell r="T9837"/>
          <cell r="U9837"/>
          <cell r="V9837"/>
          <cell r="W9837"/>
          <cell r="X9837"/>
          <cell r="Y9837" t="str">
            <v xml:space="preserve"> </v>
          </cell>
        </row>
        <row r="9838">
          <cell r="C9838"/>
          <cell r="D9838"/>
          <cell r="E9838"/>
          <cell r="F9838"/>
          <cell r="G9838"/>
          <cell r="H9838"/>
          <cell r="I9838"/>
          <cell r="J9838"/>
          <cell r="K9838"/>
          <cell r="L9838"/>
          <cell r="M9838"/>
          <cell r="N9838"/>
          <cell r="O9838"/>
          <cell r="P9838"/>
          <cell r="Q9838"/>
          <cell r="R9838"/>
          <cell r="S9838"/>
          <cell r="T9838"/>
          <cell r="U9838"/>
          <cell r="V9838"/>
          <cell r="W9838"/>
          <cell r="X9838"/>
          <cell r="Y9838" t="str">
            <v xml:space="preserve"> </v>
          </cell>
        </row>
        <row r="9839">
          <cell r="C9839"/>
          <cell r="D9839"/>
          <cell r="E9839"/>
          <cell r="F9839"/>
          <cell r="G9839"/>
          <cell r="H9839"/>
          <cell r="I9839"/>
          <cell r="J9839"/>
          <cell r="K9839"/>
          <cell r="L9839"/>
          <cell r="M9839"/>
          <cell r="N9839"/>
          <cell r="O9839"/>
          <cell r="P9839"/>
          <cell r="Q9839"/>
          <cell r="R9839"/>
          <cell r="S9839"/>
          <cell r="T9839"/>
          <cell r="U9839"/>
          <cell r="V9839"/>
          <cell r="W9839"/>
          <cell r="X9839"/>
          <cell r="Y9839" t="str">
            <v xml:space="preserve"> </v>
          </cell>
        </row>
        <row r="9840">
          <cell r="C9840"/>
          <cell r="D9840"/>
          <cell r="E9840"/>
          <cell r="F9840"/>
          <cell r="G9840"/>
          <cell r="H9840"/>
          <cell r="I9840"/>
          <cell r="J9840"/>
          <cell r="K9840"/>
          <cell r="L9840"/>
          <cell r="M9840"/>
          <cell r="N9840"/>
          <cell r="O9840"/>
          <cell r="P9840"/>
          <cell r="Q9840"/>
          <cell r="R9840"/>
          <cell r="S9840"/>
          <cell r="T9840"/>
          <cell r="U9840"/>
          <cell r="V9840"/>
          <cell r="W9840"/>
          <cell r="X9840"/>
          <cell r="Y9840" t="str">
            <v xml:space="preserve"> </v>
          </cell>
        </row>
        <row r="9841">
          <cell r="C9841"/>
          <cell r="D9841"/>
          <cell r="E9841"/>
          <cell r="F9841"/>
          <cell r="G9841"/>
          <cell r="H9841"/>
          <cell r="I9841"/>
          <cell r="J9841"/>
          <cell r="K9841"/>
          <cell r="L9841"/>
          <cell r="M9841"/>
          <cell r="N9841"/>
          <cell r="O9841"/>
          <cell r="P9841"/>
          <cell r="Q9841"/>
          <cell r="R9841"/>
          <cell r="S9841"/>
          <cell r="T9841"/>
          <cell r="U9841"/>
          <cell r="V9841"/>
          <cell r="W9841"/>
          <cell r="X9841"/>
          <cell r="Y9841" t="str">
            <v xml:space="preserve"> </v>
          </cell>
        </row>
        <row r="9842">
          <cell r="C9842"/>
          <cell r="D9842"/>
          <cell r="E9842"/>
          <cell r="F9842"/>
          <cell r="G9842"/>
          <cell r="H9842"/>
          <cell r="I9842"/>
          <cell r="J9842"/>
          <cell r="K9842"/>
          <cell r="L9842"/>
          <cell r="M9842"/>
          <cell r="N9842"/>
          <cell r="O9842"/>
          <cell r="P9842"/>
          <cell r="Q9842"/>
          <cell r="R9842"/>
          <cell r="S9842"/>
          <cell r="T9842"/>
          <cell r="U9842"/>
          <cell r="V9842"/>
          <cell r="W9842"/>
          <cell r="X9842"/>
          <cell r="Y9842" t="str">
            <v xml:space="preserve"> </v>
          </cell>
        </row>
        <row r="9843">
          <cell r="C9843"/>
          <cell r="D9843"/>
          <cell r="E9843"/>
          <cell r="F9843"/>
          <cell r="G9843"/>
          <cell r="H9843"/>
          <cell r="I9843"/>
          <cell r="J9843"/>
          <cell r="K9843"/>
          <cell r="L9843"/>
          <cell r="M9843"/>
          <cell r="N9843"/>
          <cell r="O9843"/>
          <cell r="P9843"/>
          <cell r="Q9843"/>
          <cell r="R9843"/>
          <cell r="S9843"/>
          <cell r="T9843"/>
          <cell r="U9843"/>
          <cell r="V9843"/>
          <cell r="W9843"/>
          <cell r="X9843"/>
          <cell r="Y9843" t="str">
            <v xml:space="preserve"> </v>
          </cell>
        </row>
        <row r="9844">
          <cell r="C9844"/>
          <cell r="D9844"/>
          <cell r="E9844"/>
          <cell r="F9844"/>
          <cell r="G9844"/>
          <cell r="H9844"/>
          <cell r="I9844"/>
          <cell r="J9844"/>
          <cell r="K9844"/>
          <cell r="L9844"/>
          <cell r="M9844"/>
          <cell r="N9844"/>
          <cell r="O9844"/>
          <cell r="P9844"/>
          <cell r="Q9844"/>
          <cell r="R9844"/>
          <cell r="S9844"/>
          <cell r="T9844"/>
          <cell r="U9844"/>
          <cell r="V9844"/>
          <cell r="W9844"/>
          <cell r="X9844"/>
          <cell r="Y9844" t="str">
            <v xml:space="preserve"> </v>
          </cell>
        </row>
        <row r="9845">
          <cell r="C9845"/>
          <cell r="D9845"/>
          <cell r="E9845"/>
          <cell r="F9845"/>
          <cell r="G9845"/>
          <cell r="H9845"/>
          <cell r="I9845"/>
          <cell r="J9845"/>
          <cell r="K9845"/>
          <cell r="L9845"/>
          <cell r="M9845"/>
          <cell r="N9845"/>
          <cell r="O9845"/>
          <cell r="P9845"/>
          <cell r="Q9845"/>
          <cell r="R9845"/>
          <cell r="S9845"/>
          <cell r="T9845"/>
          <cell r="U9845"/>
          <cell r="V9845"/>
          <cell r="W9845"/>
          <cell r="X9845"/>
          <cell r="Y9845" t="str">
            <v xml:space="preserve"> </v>
          </cell>
        </row>
        <row r="9846">
          <cell r="C9846"/>
          <cell r="D9846"/>
          <cell r="E9846"/>
          <cell r="F9846"/>
          <cell r="G9846"/>
          <cell r="H9846"/>
          <cell r="I9846"/>
          <cell r="J9846"/>
          <cell r="K9846"/>
          <cell r="L9846"/>
          <cell r="M9846"/>
          <cell r="N9846"/>
          <cell r="O9846"/>
          <cell r="P9846"/>
          <cell r="Q9846"/>
          <cell r="R9846"/>
          <cell r="S9846"/>
          <cell r="T9846"/>
          <cell r="U9846"/>
          <cell r="V9846"/>
          <cell r="W9846"/>
          <cell r="X9846"/>
          <cell r="Y9846" t="str">
            <v xml:space="preserve"> </v>
          </cell>
        </row>
        <row r="9847">
          <cell r="C9847"/>
          <cell r="D9847"/>
          <cell r="E9847"/>
          <cell r="F9847"/>
          <cell r="G9847"/>
          <cell r="H9847"/>
          <cell r="I9847"/>
          <cell r="J9847"/>
          <cell r="K9847"/>
          <cell r="L9847"/>
          <cell r="M9847"/>
          <cell r="N9847"/>
          <cell r="O9847"/>
          <cell r="P9847"/>
          <cell r="Q9847"/>
          <cell r="R9847"/>
          <cell r="S9847"/>
          <cell r="T9847"/>
          <cell r="U9847"/>
          <cell r="V9847"/>
          <cell r="W9847"/>
          <cell r="X9847"/>
          <cell r="Y9847" t="str">
            <v xml:space="preserve"> </v>
          </cell>
        </row>
        <row r="9848">
          <cell r="C9848"/>
          <cell r="D9848"/>
          <cell r="E9848"/>
          <cell r="F9848"/>
          <cell r="G9848"/>
          <cell r="H9848"/>
          <cell r="I9848"/>
          <cell r="J9848"/>
          <cell r="K9848"/>
          <cell r="L9848"/>
          <cell r="M9848"/>
          <cell r="N9848"/>
          <cell r="O9848"/>
          <cell r="P9848"/>
          <cell r="Q9848"/>
          <cell r="R9848"/>
          <cell r="S9848"/>
          <cell r="T9848"/>
          <cell r="U9848"/>
          <cell r="V9848"/>
          <cell r="W9848"/>
          <cell r="X9848"/>
          <cell r="Y9848" t="str">
            <v xml:space="preserve"> </v>
          </cell>
        </row>
        <row r="9849">
          <cell r="C9849"/>
          <cell r="D9849"/>
          <cell r="E9849"/>
          <cell r="F9849"/>
          <cell r="G9849"/>
          <cell r="H9849"/>
          <cell r="I9849"/>
          <cell r="J9849"/>
          <cell r="K9849"/>
          <cell r="L9849"/>
          <cell r="M9849"/>
          <cell r="N9849"/>
          <cell r="O9849"/>
          <cell r="P9849"/>
          <cell r="Q9849"/>
          <cell r="R9849"/>
          <cell r="S9849"/>
          <cell r="T9849"/>
          <cell r="U9849"/>
          <cell r="V9849"/>
          <cell r="W9849"/>
          <cell r="X9849"/>
          <cell r="Y9849" t="str">
            <v xml:space="preserve"> </v>
          </cell>
        </row>
        <row r="9850">
          <cell r="C9850"/>
          <cell r="D9850"/>
          <cell r="E9850"/>
          <cell r="F9850"/>
          <cell r="G9850"/>
          <cell r="H9850"/>
          <cell r="I9850"/>
          <cell r="J9850"/>
          <cell r="K9850"/>
          <cell r="L9850"/>
          <cell r="M9850"/>
          <cell r="N9850"/>
          <cell r="O9850"/>
          <cell r="P9850"/>
          <cell r="Q9850"/>
          <cell r="R9850"/>
          <cell r="S9850"/>
          <cell r="T9850"/>
          <cell r="U9850"/>
          <cell r="V9850"/>
          <cell r="W9850"/>
          <cell r="X9850"/>
          <cell r="Y9850" t="str">
            <v xml:space="preserve"> </v>
          </cell>
        </row>
        <row r="9851">
          <cell r="C9851"/>
          <cell r="D9851"/>
          <cell r="E9851"/>
          <cell r="F9851"/>
          <cell r="G9851"/>
          <cell r="H9851"/>
          <cell r="I9851"/>
          <cell r="J9851"/>
          <cell r="K9851"/>
          <cell r="L9851"/>
          <cell r="M9851"/>
          <cell r="N9851"/>
          <cell r="O9851"/>
          <cell r="P9851"/>
          <cell r="Q9851"/>
          <cell r="R9851"/>
          <cell r="S9851"/>
          <cell r="T9851"/>
          <cell r="U9851"/>
          <cell r="V9851"/>
          <cell r="W9851"/>
          <cell r="X9851"/>
          <cell r="Y9851" t="str">
            <v xml:space="preserve"> </v>
          </cell>
        </row>
        <row r="9852">
          <cell r="C9852"/>
          <cell r="D9852"/>
          <cell r="E9852"/>
          <cell r="F9852"/>
          <cell r="G9852"/>
          <cell r="H9852"/>
          <cell r="I9852"/>
          <cell r="J9852"/>
          <cell r="K9852"/>
          <cell r="L9852"/>
          <cell r="M9852"/>
          <cell r="N9852"/>
          <cell r="O9852"/>
          <cell r="P9852"/>
          <cell r="Q9852"/>
          <cell r="R9852"/>
          <cell r="S9852"/>
          <cell r="T9852"/>
          <cell r="U9852"/>
          <cell r="V9852"/>
          <cell r="W9852"/>
          <cell r="X9852"/>
          <cell r="Y9852" t="str">
            <v xml:space="preserve"> </v>
          </cell>
        </row>
        <row r="9853">
          <cell r="C9853"/>
          <cell r="D9853"/>
          <cell r="E9853"/>
          <cell r="F9853"/>
          <cell r="G9853"/>
          <cell r="H9853"/>
          <cell r="I9853"/>
          <cell r="J9853"/>
          <cell r="K9853"/>
          <cell r="L9853"/>
          <cell r="M9853"/>
          <cell r="N9853"/>
          <cell r="O9853"/>
          <cell r="P9853"/>
          <cell r="Q9853"/>
          <cell r="R9853"/>
          <cell r="S9853"/>
          <cell r="T9853"/>
          <cell r="U9853"/>
          <cell r="V9853"/>
          <cell r="W9853"/>
          <cell r="X9853"/>
          <cell r="Y9853" t="str">
            <v xml:space="preserve"> </v>
          </cell>
        </row>
        <row r="9854">
          <cell r="C9854"/>
          <cell r="D9854"/>
          <cell r="E9854"/>
          <cell r="F9854"/>
          <cell r="G9854"/>
          <cell r="H9854"/>
          <cell r="I9854"/>
          <cell r="J9854"/>
          <cell r="K9854"/>
          <cell r="L9854"/>
          <cell r="M9854"/>
          <cell r="N9854"/>
          <cell r="O9854"/>
          <cell r="P9854"/>
          <cell r="Q9854"/>
          <cell r="R9854"/>
          <cell r="S9854"/>
          <cell r="T9854"/>
          <cell r="U9854"/>
          <cell r="V9854"/>
          <cell r="W9854"/>
          <cell r="X9854"/>
          <cell r="Y9854" t="str">
            <v xml:space="preserve"> </v>
          </cell>
        </row>
        <row r="9855">
          <cell r="C9855"/>
          <cell r="D9855"/>
          <cell r="E9855"/>
          <cell r="F9855"/>
          <cell r="G9855"/>
          <cell r="H9855"/>
          <cell r="I9855"/>
          <cell r="J9855"/>
          <cell r="K9855"/>
          <cell r="L9855"/>
          <cell r="M9855"/>
          <cell r="N9855"/>
          <cell r="O9855"/>
          <cell r="P9855"/>
          <cell r="Q9855"/>
          <cell r="R9855"/>
          <cell r="S9855"/>
          <cell r="T9855"/>
          <cell r="U9855"/>
          <cell r="V9855"/>
          <cell r="W9855"/>
          <cell r="X9855"/>
          <cell r="Y9855" t="str">
            <v xml:space="preserve"> </v>
          </cell>
        </row>
        <row r="9856">
          <cell r="C9856"/>
          <cell r="D9856"/>
          <cell r="E9856"/>
          <cell r="F9856"/>
          <cell r="G9856"/>
          <cell r="H9856"/>
          <cell r="I9856"/>
          <cell r="J9856"/>
          <cell r="K9856"/>
          <cell r="L9856"/>
          <cell r="M9856"/>
          <cell r="N9856"/>
          <cell r="O9856"/>
          <cell r="P9856"/>
          <cell r="Q9856"/>
          <cell r="R9856"/>
          <cell r="S9856"/>
          <cell r="T9856"/>
          <cell r="U9856"/>
          <cell r="V9856"/>
          <cell r="W9856"/>
          <cell r="X9856"/>
          <cell r="Y9856" t="str">
            <v xml:space="preserve"> </v>
          </cell>
        </row>
        <row r="9857">
          <cell r="C9857"/>
          <cell r="D9857"/>
          <cell r="E9857"/>
          <cell r="F9857"/>
          <cell r="G9857"/>
          <cell r="H9857"/>
          <cell r="I9857"/>
          <cell r="J9857"/>
          <cell r="K9857"/>
          <cell r="L9857"/>
          <cell r="M9857"/>
          <cell r="N9857"/>
          <cell r="O9857"/>
          <cell r="P9857"/>
          <cell r="Q9857"/>
          <cell r="R9857"/>
          <cell r="S9857"/>
          <cell r="T9857"/>
          <cell r="U9857"/>
          <cell r="V9857"/>
          <cell r="W9857"/>
          <cell r="X9857"/>
          <cell r="Y9857" t="str">
            <v xml:space="preserve"> </v>
          </cell>
        </row>
        <row r="9858">
          <cell r="C9858"/>
          <cell r="D9858"/>
          <cell r="E9858"/>
          <cell r="F9858"/>
          <cell r="G9858"/>
          <cell r="H9858"/>
          <cell r="I9858"/>
          <cell r="J9858"/>
          <cell r="K9858"/>
          <cell r="L9858"/>
          <cell r="M9858"/>
          <cell r="N9858"/>
          <cell r="O9858"/>
          <cell r="P9858"/>
          <cell r="Q9858"/>
          <cell r="R9858"/>
          <cell r="S9858"/>
          <cell r="T9858"/>
          <cell r="U9858"/>
          <cell r="V9858"/>
          <cell r="W9858"/>
          <cell r="X9858"/>
          <cell r="Y9858" t="str">
            <v xml:space="preserve"> </v>
          </cell>
        </row>
        <row r="9859">
          <cell r="C9859"/>
          <cell r="D9859"/>
          <cell r="E9859"/>
          <cell r="F9859"/>
          <cell r="G9859"/>
          <cell r="H9859"/>
          <cell r="I9859"/>
          <cell r="J9859"/>
          <cell r="K9859"/>
          <cell r="L9859"/>
          <cell r="M9859"/>
          <cell r="N9859"/>
          <cell r="O9859"/>
          <cell r="P9859"/>
          <cell r="Q9859"/>
          <cell r="R9859"/>
          <cell r="S9859"/>
          <cell r="T9859"/>
          <cell r="U9859"/>
          <cell r="V9859"/>
          <cell r="W9859"/>
          <cell r="X9859"/>
          <cell r="Y9859" t="str">
            <v xml:space="preserve"> </v>
          </cell>
        </row>
        <row r="9860">
          <cell r="C9860"/>
          <cell r="D9860"/>
          <cell r="E9860"/>
          <cell r="F9860"/>
          <cell r="G9860"/>
          <cell r="H9860"/>
          <cell r="I9860"/>
          <cell r="J9860"/>
          <cell r="K9860"/>
          <cell r="L9860"/>
          <cell r="M9860"/>
          <cell r="N9860"/>
          <cell r="O9860"/>
          <cell r="P9860"/>
          <cell r="Q9860"/>
          <cell r="R9860"/>
          <cell r="S9860"/>
          <cell r="T9860"/>
          <cell r="U9860"/>
          <cell r="V9860"/>
          <cell r="W9860"/>
          <cell r="X9860"/>
          <cell r="Y9860" t="str">
            <v xml:space="preserve"> </v>
          </cell>
        </row>
        <row r="9861">
          <cell r="C9861"/>
          <cell r="D9861"/>
          <cell r="E9861"/>
          <cell r="F9861"/>
          <cell r="G9861"/>
          <cell r="H9861"/>
          <cell r="I9861"/>
          <cell r="J9861"/>
          <cell r="K9861"/>
          <cell r="L9861"/>
          <cell r="M9861"/>
          <cell r="N9861"/>
          <cell r="O9861"/>
          <cell r="P9861"/>
          <cell r="Q9861"/>
          <cell r="R9861"/>
          <cell r="S9861"/>
          <cell r="T9861"/>
          <cell r="U9861"/>
          <cell r="V9861"/>
          <cell r="W9861"/>
          <cell r="X9861"/>
          <cell r="Y9861" t="str">
            <v xml:space="preserve"> </v>
          </cell>
        </row>
        <row r="9862">
          <cell r="C9862"/>
          <cell r="D9862"/>
          <cell r="E9862"/>
          <cell r="F9862"/>
          <cell r="G9862"/>
          <cell r="H9862"/>
          <cell r="I9862"/>
          <cell r="J9862"/>
          <cell r="K9862"/>
          <cell r="L9862"/>
          <cell r="M9862"/>
          <cell r="N9862"/>
          <cell r="O9862"/>
          <cell r="P9862"/>
          <cell r="Q9862"/>
          <cell r="R9862"/>
          <cell r="S9862"/>
          <cell r="T9862"/>
          <cell r="U9862"/>
          <cell r="V9862"/>
          <cell r="W9862"/>
          <cell r="X9862"/>
          <cell r="Y9862" t="str">
            <v xml:space="preserve"> </v>
          </cell>
        </row>
        <row r="9863">
          <cell r="C9863"/>
          <cell r="D9863"/>
          <cell r="E9863"/>
          <cell r="F9863"/>
          <cell r="G9863"/>
          <cell r="H9863"/>
          <cell r="I9863"/>
          <cell r="J9863"/>
          <cell r="K9863"/>
          <cell r="L9863"/>
          <cell r="M9863"/>
          <cell r="N9863"/>
          <cell r="O9863"/>
          <cell r="P9863"/>
          <cell r="Q9863"/>
          <cell r="R9863"/>
          <cell r="S9863"/>
          <cell r="T9863"/>
          <cell r="U9863"/>
          <cell r="V9863"/>
          <cell r="W9863"/>
          <cell r="X9863"/>
          <cell r="Y9863" t="str">
            <v xml:space="preserve"> </v>
          </cell>
        </row>
        <row r="9864">
          <cell r="C9864"/>
          <cell r="D9864"/>
          <cell r="E9864"/>
          <cell r="F9864"/>
          <cell r="G9864"/>
          <cell r="H9864"/>
          <cell r="I9864"/>
          <cell r="J9864"/>
          <cell r="K9864"/>
          <cell r="L9864"/>
          <cell r="M9864"/>
          <cell r="N9864"/>
          <cell r="O9864"/>
          <cell r="P9864"/>
          <cell r="Q9864"/>
          <cell r="R9864"/>
          <cell r="S9864"/>
          <cell r="T9864"/>
          <cell r="U9864"/>
          <cell r="V9864"/>
          <cell r="W9864"/>
          <cell r="X9864"/>
          <cell r="Y9864" t="str">
            <v xml:space="preserve"> </v>
          </cell>
        </row>
        <row r="9865">
          <cell r="C9865"/>
          <cell r="D9865"/>
          <cell r="E9865"/>
          <cell r="F9865"/>
          <cell r="G9865"/>
          <cell r="H9865"/>
          <cell r="I9865"/>
          <cell r="J9865"/>
          <cell r="K9865"/>
          <cell r="L9865"/>
          <cell r="M9865"/>
          <cell r="N9865"/>
          <cell r="O9865"/>
          <cell r="P9865"/>
          <cell r="Q9865"/>
          <cell r="R9865"/>
          <cell r="S9865"/>
          <cell r="T9865"/>
          <cell r="U9865"/>
          <cell r="V9865"/>
          <cell r="W9865"/>
          <cell r="X9865"/>
          <cell r="Y9865" t="str">
            <v xml:space="preserve"> </v>
          </cell>
        </row>
        <row r="9866">
          <cell r="C9866"/>
          <cell r="D9866"/>
          <cell r="E9866"/>
          <cell r="F9866"/>
          <cell r="G9866"/>
          <cell r="H9866"/>
          <cell r="I9866"/>
          <cell r="J9866"/>
          <cell r="K9866"/>
          <cell r="L9866"/>
          <cell r="M9866"/>
          <cell r="N9866"/>
          <cell r="O9866"/>
          <cell r="P9866"/>
          <cell r="Q9866"/>
          <cell r="R9866"/>
          <cell r="S9866"/>
          <cell r="T9866"/>
          <cell r="U9866"/>
          <cell r="V9866"/>
          <cell r="W9866"/>
          <cell r="X9866"/>
          <cell r="Y9866" t="str">
            <v xml:space="preserve"> </v>
          </cell>
        </row>
        <row r="9867">
          <cell r="C9867"/>
          <cell r="D9867"/>
          <cell r="E9867"/>
          <cell r="F9867"/>
          <cell r="G9867"/>
          <cell r="H9867"/>
          <cell r="I9867"/>
          <cell r="J9867"/>
          <cell r="K9867"/>
          <cell r="L9867"/>
          <cell r="M9867"/>
          <cell r="N9867"/>
          <cell r="O9867"/>
          <cell r="P9867"/>
          <cell r="Q9867"/>
          <cell r="R9867"/>
          <cell r="S9867"/>
          <cell r="T9867"/>
          <cell r="U9867"/>
          <cell r="V9867"/>
          <cell r="W9867"/>
          <cell r="X9867"/>
          <cell r="Y9867" t="str">
            <v xml:space="preserve"> </v>
          </cell>
        </row>
        <row r="9868">
          <cell r="C9868"/>
          <cell r="D9868"/>
          <cell r="E9868"/>
          <cell r="F9868"/>
          <cell r="G9868"/>
          <cell r="H9868"/>
          <cell r="I9868"/>
          <cell r="J9868"/>
          <cell r="K9868"/>
          <cell r="L9868"/>
          <cell r="M9868"/>
          <cell r="N9868"/>
          <cell r="O9868"/>
          <cell r="P9868"/>
          <cell r="Q9868"/>
          <cell r="R9868"/>
          <cell r="S9868"/>
          <cell r="T9868"/>
          <cell r="U9868"/>
          <cell r="V9868"/>
          <cell r="W9868"/>
          <cell r="X9868"/>
          <cell r="Y9868" t="str">
            <v xml:space="preserve"> </v>
          </cell>
        </row>
        <row r="9869">
          <cell r="C9869"/>
          <cell r="D9869"/>
          <cell r="E9869"/>
          <cell r="F9869"/>
          <cell r="G9869"/>
          <cell r="H9869"/>
          <cell r="I9869"/>
          <cell r="J9869"/>
          <cell r="K9869"/>
          <cell r="L9869"/>
          <cell r="M9869"/>
          <cell r="N9869"/>
          <cell r="O9869"/>
          <cell r="P9869"/>
          <cell r="Q9869"/>
          <cell r="R9869"/>
          <cell r="S9869"/>
          <cell r="T9869"/>
          <cell r="U9869"/>
          <cell r="V9869"/>
          <cell r="W9869"/>
          <cell r="X9869"/>
          <cell r="Y9869" t="str">
            <v xml:space="preserve"> </v>
          </cell>
        </row>
        <row r="9870"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/>
          <cell r="Q9870"/>
          <cell r="R9870"/>
          <cell r="S9870"/>
          <cell r="T9870"/>
          <cell r="U9870"/>
          <cell r="V9870"/>
          <cell r="W9870"/>
          <cell r="X9870"/>
          <cell r="Y9870" t="str">
            <v xml:space="preserve"> </v>
          </cell>
        </row>
        <row r="9871">
          <cell r="C9871"/>
          <cell r="D9871"/>
          <cell r="E9871"/>
          <cell r="F9871"/>
          <cell r="G9871"/>
          <cell r="H9871"/>
          <cell r="I9871"/>
          <cell r="J9871"/>
          <cell r="K9871"/>
          <cell r="L9871"/>
          <cell r="M9871"/>
          <cell r="N9871"/>
          <cell r="O9871"/>
          <cell r="P9871"/>
          <cell r="Q9871"/>
          <cell r="R9871"/>
          <cell r="S9871"/>
          <cell r="T9871"/>
          <cell r="U9871"/>
          <cell r="V9871"/>
          <cell r="W9871"/>
          <cell r="X9871"/>
          <cell r="Y9871" t="str">
            <v xml:space="preserve"> </v>
          </cell>
        </row>
        <row r="9872">
          <cell r="C9872"/>
          <cell r="D9872"/>
          <cell r="E9872"/>
          <cell r="F9872"/>
          <cell r="G9872"/>
          <cell r="H9872"/>
          <cell r="I9872"/>
          <cell r="J9872"/>
          <cell r="K9872"/>
          <cell r="L9872"/>
          <cell r="M9872"/>
          <cell r="N9872"/>
          <cell r="O9872"/>
          <cell r="P9872"/>
          <cell r="Q9872"/>
          <cell r="R9872"/>
          <cell r="S9872"/>
          <cell r="T9872"/>
          <cell r="U9872"/>
          <cell r="V9872"/>
          <cell r="W9872"/>
          <cell r="X9872"/>
          <cell r="Y9872" t="str">
            <v xml:space="preserve"> </v>
          </cell>
        </row>
        <row r="9873">
          <cell r="C9873"/>
          <cell r="D9873"/>
          <cell r="E9873"/>
          <cell r="F9873"/>
          <cell r="G9873"/>
          <cell r="H9873"/>
          <cell r="I9873"/>
          <cell r="J9873"/>
          <cell r="K9873"/>
          <cell r="L9873"/>
          <cell r="M9873"/>
          <cell r="N9873"/>
          <cell r="O9873"/>
          <cell r="P9873"/>
          <cell r="Q9873"/>
          <cell r="R9873"/>
          <cell r="S9873"/>
          <cell r="T9873"/>
          <cell r="U9873"/>
          <cell r="V9873"/>
          <cell r="W9873"/>
          <cell r="X9873"/>
          <cell r="Y9873" t="str">
            <v xml:space="preserve"> </v>
          </cell>
        </row>
        <row r="9874"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/>
          <cell r="Q9874"/>
          <cell r="R9874"/>
          <cell r="S9874"/>
          <cell r="T9874"/>
          <cell r="U9874"/>
          <cell r="V9874"/>
          <cell r="W9874"/>
          <cell r="X9874"/>
          <cell r="Y9874" t="str">
            <v xml:space="preserve"> </v>
          </cell>
        </row>
        <row r="9875">
          <cell r="C9875"/>
          <cell r="D9875"/>
          <cell r="E9875"/>
          <cell r="F9875"/>
          <cell r="G9875"/>
          <cell r="H9875"/>
          <cell r="I9875"/>
          <cell r="J9875"/>
          <cell r="K9875"/>
          <cell r="L9875"/>
          <cell r="M9875"/>
          <cell r="N9875"/>
          <cell r="O9875"/>
          <cell r="P9875"/>
          <cell r="Q9875"/>
          <cell r="R9875"/>
          <cell r="S9875"/>
          <cell r="T9875"/>
          <cell r="U9875"/>
          <cell r="V9875"/>
          <cell r="W9875"/>
          <cell r="X9875"/>
          <cell r="Y9875" t="str">
            <v xml:space="preserve"> </v>
          </cell>
        </row>
        <row r="9876">
          <cell r="C9876"/>
          <cell r="D9876"/>
          <cell r="E9876"/>
          <cell r="F9876"/>
          <cell r="G9876"/>
          <cell r="H9876"/>
          <cell r="I9876"/>
          <cell r="J9876"/>
          <cell r="K9876"/>
          <cell r="L9876"/>
          <cell r="M9876"/>
          <cell r="N9876"/>
          <cell r="O9876"/>
          <cell r="P9876"/>
          <cell r="Q9876"/>
          <cell r="R9876"/>
          <cell r="S9876"/>
          <cell r="T9876"/>
          <cell r="U9876"/>
          <cell r="V9876"/>
          <cell r="W9876"/>
          <cell r="X9876"/>
          <cell r="Y9876" t="str">
            <v xml:space="preserve"> </v>
          </cell>
        </row>
        <row r="9877">
          <cell r="C9877"/>
          <cell r="D9877"/>
          <cell r="E9877"/>
          <cell r="F9877"/>
          <cell r="G9877"/>
          <cell r="H9877"/>
          <cell r="I9877"/>
          <cell r="J9877"/>
          <cell r="K9877"/>
          <cell r="L9877"/>
          <cell r="M9877"/>
          <cell r="N9877"/>
          <cell r="O9877"/>
          <cell r="P9877"/>
          <cell r="Q9877"/>
          <cell r="R9877"/>
          <cell r="S9877"/>
          <cell r="T9877"/>
          <cell r="U9877"/>
          <cell r="V9877"/>
          <cell r="W9877"/>
          <cell r="X9877"/>
          <cell r="Y9877" t="str">
            <v xml:space="preserve"> </v>
          </cell>
        </row>
        <row r="9878">
          <cell r="C9878"/>
          <cell r="D9878"/>
          <cell r="E9878"/>
          <cell r="F9878"/>
          <cell r="G9878"/>
          <cell r="H9878"/>
          <cell r="I9878"/>
          <cell r="J9878"/>
          <cell r="K9878"/>
          <cell r="L9878"/>
          <cell r="M9878"/>
          <cell r="N9878"/>
          <cell r="O9878"/>
          <cell r="P9878"/>
          <cell r="Q9878"/>
          <cell r="R9878"/>
          <cell r="S9878"/>
          <cell r="T9878"/>
          <cell r="U9878"/>
          <cell r="V9878"/>
          <cell r="W9878"/>
          <cell r="X9878"/>
          <cell r="Y9878" t="str">
            <v xml:space="preserve"> </v>
          </cell>
        </row>
        <row r="9879">
          <cell r="C9879"/>
          <cell r="D9879"/>
          <cell r="E9879"/>
          <cell r="F9879"/>
          <cell r="G9879"/>
          <cell r="H9879"/>
          <cell r="I9879"/>
          <cell r="J9879"/>
          <cell r="K9879"/>
          <cell r="L9879"/>
          <cell r="M9879"/>
          <cell r="N9879"/>
          <cell r="O9879"/>
          <cell r="P9879"/>
          <cell r="Q9879"/>
          <cell r="R9879"/>
          <cell r="S9879"/>
          <cell r="T9879"/>
          <cell r="U9879"/>
          <cell r="V9879"/>
          <cell r="W9879"/>
          <cell r="X9879"/>
          <cell r="Y9879" t="str">
            <v xml:space="preserve"> </v>
          </cell>
        </row>
        <row r="9880">
          <cell r="C9880"/>
          <cell r="D9880"/>
          <cell r="E9880"/>
          <cell r="F9880"/>
          <cell r="G9880"/>
          <cell r="H9880"/>
          <cell r="I9880"/>
          <cell r="J9880"/>
          <cell r="K9880"/>
          <cell r="L9880"/>
          <cell r="M9880"/>
          <cell r="N9880"/>
          <cell r="O9880"/>
          <cell r="P9880"/>
          <cell r="Q9880"/>
          <cell r="R9880"/>
          <cell r="S9880"/>
          <cell r="T9880"/>
          <cell r="U9880"/>
          <cell r="V9880"/>
          <cell r="W9880"/>
          <cell r="X9880"/>
          <cell r="Y9880" t="str">
            <v xml:space="preserve"> </v>
          </cell>
        </row>
        <row r="9881">
          <cell r="C9881"/>
          <cell r="D9881"/>
          <cell r="E9881"/>
          <cell r="F9881"/>
          <cell r="G9881"/>
          <cell r="H9881"/>
          <cell r="I9881"/>
          <cell r="J9881"/>
          <cell r="K9881"/>
          <cell r="L9881"/>
          <cell r="M9881"/>
          <cell r="N9881"/>
          <cell r="O9881"/>
          <cell r="P9881"/>
          <cell r="Q9881"/>
          <cell r="R9881"/>
          <cell r="S9881"/>
          <cell r="T9881"/>
          <cell r="U9881"/>
          <cell r="V9881"/>
          <cell r="W9881"/>
          <cell r="X9881"/>
          <cell r="Y9881" t="str">
            <v xml:space="preserve"> </v>
          </cell>
        </row>
        <row r="9882">
          <cell r="C9882"/>
          <cell r="D9882"/>
          <cell r="E9882"/>
          <cell r="F9882"/>
          <cell r="G9882"/>
          <cell r="H9882"/>
          <cell r="I9882"/>
          <cell r="J9882"/>
          <cell r="K9882"/>
          <cell r="L9882"/>
          <cell r="M9882"/>
          <cell r="N9882"/>
          <cell r="O9882"/>
          <cell r="P9882"/>
          <cell r="Q9882"/>
          <cell r="R9882"/>
          <cell r="S9882"/>
          <cell r="T9882"/>
          <cell r="U9882"/>
          <cell r="V9882"/>
          <cell r="W9882"/>
          <cell r="X9882"/>
          <cell r="Y9882" t="str">
            <v xml:space="preserve"> </v>
          </cell>
        </row>
        <row r="9883">
          <cell r="C9883"/>
          <cell r="D9883"/>
          <cell r="E9883"/>
          <cell r="F9883"/>
          <cell r="G9883"/>
          <cell r="H9883"/>
          <cell r="I9883"/>
          <cell r="J9883"/>
          <cell r="K9883"/>
          <cell r="L9883"/>
          <cell r="M9883"/>
          <cell r="N9883"/>
          <cell r="O9883"/>
          <cell r="P9883"/>
          <cell r="Q9883"/>
          <cell r="R9883"/>
          <cell r="S9883"/>
          <cell r="T9883"/>
          <cell r="U9883"/>
          <cell r="V9883"/>
          <cell r="W9883"/>
          <cell r="X9883"/>
          <cell r="Y9883" t="str">
            <v xml:space="preserve"> </v>
          </cell>
        </row>
        <row r="9884">
          <cell r="C9884"/>
          <cell r="D9884"/>
          <cell r="E9884"/>
          <cell r="F9884"/>
          <cell r="G9884"/>
          <cell r="H9884"/>
          <cell r="I9884"/>
          <cell r="J9884"/>
          <cell r="K9884"/>
          <cell r="L9884"/>
          <cell r="M9884"/>
          <cell r="N9884"/>
          <cell r="O9884"/>
          <cell r="P9884"/>
          <cell r="Q9884"/>
          <cell r="R9884"/>
          <cell r="S9884"/>
          <cell r="T9884"/>
          <cell r="U9884"/>
          <cell r="V9884"/>
          <cell r="W9884"/>
          <cell r="X9884"/>
          <cell r="Y9884" t="str">
            <v xml:space="preserve"> </v>
          </cell>
        </row>
        <row r="9885">
          <cell r="C9885"/>
          <cell r="D9885"/>
          <cell r="E9885"/>
          <cell r="F9885"/>
          <cell r="G9885"/>
          <cell r="H9885"/>
          <cell r="I9885"/>
          <cell r="J9885"/>
          <cell r="K9885"/>
          <cell r="L9885"/>
          <cell r="M9885"/>
          <cell r="N9885"/>
          <cell r="O9885"/>
          <cell r="P9885"/>
          <cell r="Q9885"/>
          <cell r="R9885"/>
          <cell r="S9885"/>
          <cell r="T9885"/>
          <cell r="U9885"/>
          <cell r="V9885"/>
          <cell r="W9885"/>
          <cell r="X9885"/>
          <cell r="Y9885" t="str">
            <v xml:space="preserve"> </v>
          </cell>
        </row>
        <row r="9886">
          <cell r="C9886"/>
          <cell r="D9886"/>
          <cell r="E9886"/>
          <cell r="F9886"/>
          <cell r="G9886"/>
          <cell r="H9886"/>
          <cell r="I9886"/>
          <cell r="J9886"/>
          <cell r="K9886"/>
          <cell r="L9886"/>
          <cell r="M9886"/>
          <cell r="N9886"/>
          <cell r="O9886"/>
          <cell r="P9886"/>
          <cell r="Q9886"/>
          <cell r="R9886"/>
          <cell r="S9886"/>
          <cell r="T9886"/>
          <cell r="U9886"/>
          <cell r="V9886"/>
          <cell r="W9886"/>
          <cell r="X9886"/>
          <cell r="Y9886" t="str">
            <v xml:space="preserve"> </v>
          </cell>
        </row>
        <row r="9887">
          <cell r="C9887"/>
          <cell r="D9887"/>
          <cell r="E9887"/>
          <cell r="F9887"/>
          <cell r="G9887"/>
          <cell r="H9887"/>
          <cell r="I9887"/>
          <cell r="J9887"/>
          <cell r="K9887"/>
          <cell r="L9887"/>
          <cell r="M9887"/>
          <cell r="N9887"/>
          <cell r="O9887"/>
          <cell r="P9887"/>
          <cell r="Q9887"/>
          <cell r="R9887"/>
          <cell r="S9887"/>
          <cell r="T9887"/>
          <cell r="U9887"/>
          <cell r="V9887"/>
          <cell r="W9887"/>
          <cell r="X9887"/>
          <cell r="Y9887" t="str">
            <v xml:space="preserve"> </v>
          </cell>
        </row>
        <row r="9888">
          <cell r="C9888"/>
          <cell r="D9888"/>
          <cell r="E9888"/>
          <cell r="F9888"/>
          <cell r="G9888"/>
          <cell r="H9888"/>
          <cell r="I9888"/>
          <cell r="J9888"/>
          <cell r="K9888"/>
          <cell r="L9888"/>
          <cell r="M9888"/>
          <cell r="N9888"/>
          <cell r="O9888"/>
          <cell r="P9888"/>
          <cell r="Q9888"/>
          <cell r="R9888"/>
          <cell r="S9888"/>
          <cell r="T9888"/>
          <cell r="U9888"/>
          <cell r="V9888"/>
          <cell r="W9888"/>
          <cell r="X9888"/>
          <cell r="Y9888" t="str">
            <v xml:space="preserve"> </v>
          </cell>
        </row>
        <row r="9889"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/>
          <cell r="Q9889"/>
          <cell r="R9889"/>
          <cell r="S9889"/>
          <cell r="T9889"/>
          <cell r="U9889"/>
          <cell r="V9889"/>
          <cell r="W9889"/>
          <cell r="X9889"/>
          <cell r="Y9889" t="str">
            <v xml:space="preserve"> </v>
          </cell>
        </row>
        <row r="9890"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/>
          <cell r="Q9890"/>
          <cell r="R9890"/>
          <cell r="S9890"/>
          <cell r="T9890"/>
          <cell r="U9890"/>
          <cell r="V9890"/>
          <cell r="W9890"/>
          <cell r="X9890"/>
          <cell r="Y9890" t="str">
            <v xml:space="preserve"> </v>
          </cell>
        </row>
        <row r="9891"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/>
          <cell r="Q9891"/>
          <cell r="R9891"/>
          <cell r="S9891"/>
          <cell r="T9891"/>
          <cell r="U9891"/>
          <cell r="V9891"/>
          <cell r="W9891"/>
          <cell r="X9891"/>
          <cell r="Y9891" t="str">
            <v xml:space="preserve"> </v>
          </cell>
        </row>
        <row r="9892">
          <cell r="C9892"/>
          <cell r="D9892"/>
          <cell r="E9892"/>
          <cell r="F9892"/>
          <cell r="G9892"/>
          <cell r="H9892"/>
          <cell r="I9892"/>
          <cell r="J9892"/>
          <cell r="K9892"/>
          <cell r="L9892"/>
          <cell r="M9892"/>
          <cell r="N9892"/>
          <cell r="O9892"/>
          <cell r="P9892"/>
          <cell r="Q9892"/>
          <cell r="R9892"/>
          <cell r="S9892"/>
          <cell r="T9892"/>
          <cell r="U9892"/>
          <cell r="V9892"/>
          <cell r="W9892"/>
          <cell r="X9892"/>
          <cell r="Y9892" t="str">
            <v xml:space="preserve"> </v>
          </cell>
        </row>
        <row r="9893">
          <cell r="C9893"/>
          <cell r="D9893"/>
          <cell r="E9893"/>
          <cell r="F9893"/>
          <cell r="G9893"/>
          <cell r="H9893"/>
          <cell r="I9893"/>
          <cell r="J9893"/>
          <cell r="K9893"/>
          <cell r="L9893"/>
          <cell r="M9893"/>
          <cell r="N9893"/>
          <cell r="O9893"/>
          <cell r="P9893"/>
          <cell r="Q9893"/>
          <cell r="R9893"/>
          <cell r="S9893"/>
          <cell r="T9893"/>
          <cell r="U9893"/>
          <cell r="V9893"/>
          <cell r="W9893"/>
          <cell r="X9893"/>
          <cell r="Y9893" t="str">
            <v xml:space="preserve"> </v>
          </cell>
        </row>
        <row r="9894">
          <cell r="C9894"/>
          <cell r="D9894"/>
          <cell r="E9894"/>
          <cell r="F9894"/>
          <cell r="G9894"/>
          <cell r="H9894"/>
          <cell r="I9894"/>
          <cell r="J9894"/>
          <cell r="K9894"/>
          <cell r="L9894"/>
          <cell r="M9894"/>
          <cell r="N9894"/>
          <cell r="O9894"/>
          <cell r="P9894"/>
          <cell r="Q9894"/>
          <cell r="R9894"/>
          <cell r="S9894"/>
          <cell r="T9894"/>
          <cell r="U9894"/>
          <cell r="V9894"/>
          <cell r="W9894"/>
          <cell r="X9894"/>
          <cell r="Y9894" t="str">
            <v xml:space="preserve"> </v>
          </cell>
        </row>
        <row r="9895">
          <cell r="C9895"/>
          <cell r="D9895"/>
          <cell r="E9895"/>
          <cell r="F9895"/>
          <cell r="G9895"/>
          <cell r="H9895"/>
          <cell r="I9895"/>
          <cell r="J9895"/>
          <cell r="K9895"/>
          <cell r="L9895"/>
          <cell r="M9895"/>
          <cell r="N9895"/>
          <cell r="O9895"/>
          <cell r="P9895"/>
          <cell r="Q9895"/>
          <cell r="R9895"/>
          <cell r="S9895"/>
          <cell r="T9895"/>
          <cell r="U9895"/>
          <cell r="V9895"/>
          <cell r="W9895"/>
          <cell r="X9895"/>
          <cell r="Y9895" t="str">
            <v xml:space="preserve"> </v>
          </cell>
        </row>
        <row r="9896">
          <cell r="C9896"/>
          <cell r="D9896"/>
          <cell r="E9896"/>
          <cell r="F9896"/>
          <cell r="G9896"/>
          <cell r="H9896"/>
          <cell r="I9896"/>
          <cell r="J9896"/>
          <cell r="K9896"/>
          <cell r="L9896"/>
          <cell r="M9896"/>
          <cell r="N9896"/>
          <cell r="O9896"/>
          <cell r="P9896"/>
          <cell r="Q9896"/>
          <cell r="R9896"/>
          <cell r="S9896"/>
          <cell r="T9896"/>
          <cell r="U9896"/>
          <cell r="V9896"/>
          <cell r="W9896"/>
          <cell r="X9896"/>
          <cell r="Y9896" t="str">
            <v xml:space="preserve"> </v>
          </cell>
        </row>
        <row r="9897">
          <cell r="C9897"/>
          <cell r="D9897"/>
          <cell r="E9897"/>
          <cell r="F9897"/>
          <cell r="G9897"/>
          <cell r="H9897"/>
          <cell r="I9897"/>
          <cell r="J9897"/>
          <cell r="K9897"/>
          <cell r="L9897"/>
          <cell r="M9897"/>
          <cell r="N9897"/>
          <cell r="O9897"/>
          <cell r="P9897"/>
          <cell r="Q9897"/>
          <cell r="R9897"/>
          <cell r="S9897"/>
          <cell r="T9897"/>
          <cell r="U9897"/>
          <cell r="V9897"/>
          <cell r="W9897"/>
          <cell r="X9897"/>
          <cell r="Y9897" t="str">
            <v xml:space="preserve"> </v>
          </cell>
        </row>
        <row r="9898">
          <cell r="C9898"/>
          <cell r="D9898"/>
          <cell r="E9898"/>
          <cell r="F9898"/>
          <cell r="G9898"/>
          <cell r="H9898"/>
          <cell r="I9898"/>
          <cell r="J9898"/>
          <cell r="K9898"/>
          <cell r="L9898"/>
          <cell r="M9898"/>
          <cell r="N9898"/>
          <cell r="O9898"/>
          <cell r="P9898"/>
          <cell r="Q9898"/>
          <cell r="R9898"/>
          <cell r="S9898"/>
          <cell r="T9898"/>
          <cell r="U9898"/>
          <cell r="V9898"/>
          <cell r="W9898"/>
          <cell r="X9898"/>
          <cell r="Y9898" t="str">
            <v xml:space="preserve"> </v>
          </cell>
        </row>
        <row r="9899">
          <cell r="C9899"/>
          <cell r="D9899"/>
          <cell r="E9899"/>
          <cell r="F9899"/>
          <cell r="G9899"/>
          <cell r="H9899"/>
          <cell r="I9899"/>
          <cell r="J9899"/>
          <cell r="K9899"/>
          <cell r="L9899"/>
          <cell r="M9899"/>
          <cell r="N9899"/>
          <cell r="O9899"/>
          <cell r="P9899"/>
          <cell r="Q9899"/>
          <cell r="R9899"/>
          <cell r="S9899"/>
          <cell r="T9899"/>
          <cell r="U9899"/>
          <cell r="V9899"/>
          <cell r="W9899"/>
          <cell r="X9899"/>
          <cell r="Y9899" t="str">
            <v xml:space="preserve"> </v>
          </cell>
        </row>
        <row r="9900">
          <cell r="C9900"/>
          <cell r="D9900"/>
          <cell r="E9900"/>
          <cell r="F9900"/>
          <cell r="G9900"/>
          <cell r="H9900"/>
          <cell r="I9900"/>
          <cell r="J9900"/>
          <cell r="K9900"/>
          <cell r="L9900"/>
          <cell r="M9900"/>
          <cell r="N9900"/>
          <cell r="O9900"/>
          <cell r="P9900"/>
          <cell r="Q9900"/>
          <cell r="R9900"/>
          <cell r="S9900"/>
          <cell r="T9900"/>
          <cell r="U9900"/>
          <cell r="V9900"/>
          <cell r="W9900"/>
          <cell r="X9900"/>
          <cell r="Y9900" t="str">
            <v xml:space="preserve"> </v>
          </cell>
        </row>
        <row r="9901">
          <cell r="C9901"/>
          <cell r="D9901"/>
          <cell r="E9901"/>
          <cell r="F9901"/>
          <cell r="G9901"/>
          <cell r="H9901"/>
          <cell r="I9901"/>
          <cell r="J9901"/>
          <cell r="K9901"/>
          <cell r="L9901"/>
          <cell r="M9901"/>
          <cell r="N9901"/>
          <cell r="O9901"/>
          <cell r="P9901"/>
          <cell r="Q9901"/>
          <cell r="R9901"/>
          <cell r="S9901"/>
          <cell r="T9901"/>
          <cell r="U9901"/>
          <cell r="V9901"/>
          <cell r="W9901"/>
          <cell r="X9901"/>
          <cell r="Y9901" t="str">
            <v xml:space="preserve"> </v>
          </cell>
        </row>
        <row r="9902">
          <cell r="C9902"/>
          <cell r="D9902"/>
          <cell r="E9902"/>
          <cell r="F9902"/>
          <cell r="G9902"/>
          <cell r="H9902"/>
          <cell r="I9902"/>
          <cell r="J9902"/>
          <cell r="K9902"/>
          <cell r="L9902"/>
          <cell r="M9902"/>
          <cell r="N9902"/>
          <cell r="O9902"/>
          <cell r="P9902"/>
          <cell r="Q9902"/>
          <cell r="R9902"/>
          <cell r="S9902"/>
          <cell r="T9902"/>
          <cell r="U9902"/>
          <cell r="V9902"/>
          <cell r="W9902"/>
          <cell r="X9902"/>
          <cell r="Y9902" t="str">
            <v xml:space="preserve"> </v>
          </cell>
        </row>
        <row r="9903">
          <cell r="C9903"/>
          <cell r="D9903"/>
          <cell r="E9903"/>
          <cell r="F9903"/>
          <cell r="G9903"/>
          <cell r="H9903"/>
          <cell r="I9903"/>
          <cell r="J9903"/>
          <cell r="K9903"/>
          <cell r="L9903"/>
          <cell r="M9903"/>
          <cell r="N9903"/>
          <cell r="O9903"/>
          <cell r="P9903"/>
          <cell r="Q9903"/>
          <cell r="R9903"/>
          <cell r="S9903"/>
          <cell r="T9903"/>
          <cell r="U9903"/>
          <cell r="V9903"/>
          <cell r="W9903"/>
          <cell r="X9903"/>
          <cell r="Y9903" t="str">
            <v xml:space="preserve"> </v>
          </cell>
        </row>
        <row r="9904">
          <cell r="C9904"/>
          <cell r="D9904"/>
          <cell r="E9904"/>
          <cell r="F9904"/>
          <cell r="G9904"/>
          <cell r="H9904"/>
          <cell r="I9904"/>
          <cell r="J9904"/>
          <cell r="K9904"/>
          <cell r="L9904"/>
          <cell r="M9904"/>
          <cell r="N9904"/>
          <cell r="O9904"/>
          <cell r="P9904"/>
          <cell r="Q9904"/>
          <cell r="R9904"/>
          <cell r="S9904"/>
          <cell r="T9904"/>
          <cell r="U9904"/>
          <cell r="V9904"/>
          <cell r="W9904"/>
          <cell r="X9904"/>
          <cell r="Y9904" t="str">
            <v xml:space="preserve"> </v>
          </cell>
        </row>
        <row r="9905">
          <cell r="C9905"/>
          <cell r="D9905"/>
          <cell r="E9905"/>
          <cell r="F9905"/>
          <cell r="G9905"/>
          <cell r="H9905"/>
          <cell r="I9905"/>
          <cell r="J9905"/>
          <cell r="K9905"/>
          <cell r="L9905"/>
          <cell r="M9905"/>
          <cell r="N9905"/>
          <cell r="O9905"/>
          <cell r="P9905"/>
          <cell r="Q9905"/>
          <cell r="R9905"/>
          <cell r="S9905"/>
          <cell r="T9905"/>
          <cell r="U9905"/>
          <cell r="V9905"/>
          <cell r="W9905"/>
          <cell r="X9905"/>
          <cell r="Y9905" t="str">
            <v xml:space="preserve"> </v>
          </cell>
        </row>
        <row r="9906">
          <cell r="C9906"/>
          <cell r="D9906"/>
          <cell r="E9906"/>
          <cell r="F9906"/>
          <cell r="G9906"/>
          <cell r="H9906"/>
          <cell r="I9906"/>
          <cell r="J9906"/>
          <cell r="K9906"/>
          <cell r="L9906"/>
          <cell r="M9906"/>
          <cell r="N9906"/>
          <cell r="O9906"/>
          <cell r="P9906"/>
          <cell r="Q9906"/>
          <cell r="R9906"/>
          <cell r="S9906"/>
          <cell r="T9906"/>
          <cell r="U9906"/>
          <cell r="V9906"/>
          <cell r="W9906"/>
          <cell r="X9906"/>
          <cell r="Y9906" t="str">
            <v xml:space="preserve"> </v>
          </cell>
        </row>
        <row r="9907">
          <cell r="C9907"/>
          <cell r="D9907"/>
          <cell r="E9907"/>
          <cell r="F9907"/>
          <cell r="G9907"/>
          <cell r="H9907"/>
          <cell r="I9907"/>
          <cell r="J9907"/>
          <cell r="K9907"/>
          <cell r="L9907"/>
          <cell r="M9907"/>
          <cell r="N9907"/>
          <cell r="O9907"/>
          <cell r="P9907"/>
          <cell r="Q9907"/>
          <cell r="R9907"/>
          <cell r="S9907"/>
          <cell r="T9907"/>
          <cell r="U9907"/>
          <cell r="V9907"/>
          <cell r="W9907"/>
          <cell r="X9907"/>
          <cell r="Y9907" t="str">
            <v xml:space="preserve"> </v>
          </cell>
        </row>
        <row r="9908">
          <cell r="C9908"/>
          <cell r="D9908"/>
          <cell r="E9908"/>
          <cell r="F9908"/>
          <cell r="G9908"/>
          <cell r="H9908"/>
          <cell r="I9908"/>
          <cell r="J9908"/>
          <cell r="K9908"/>
          <cell r="L9908"/>
          <cell r="M9908"/>
          <cell r="N9908"/>
          <cell r="O9908"/>
          <cell r="P9908"/>
          <cell r="Q9908"/>
          <cell r="R9908"/>
          <cell r="S9908"/>
          <cell r="T9908"/>
          <cell r="U9908"/>
          <cell r="V9908"/>
          <cell r="W9908"/>
          <cell r="X9908"/>
          <cell r="Y9908" t="str">
            <v xml:space="preserve"> </v>
          </cell>
        </row>
        <row r="9909">
          <cell r="C9909"/>
          <cell r="D9909"/>
          <cell r="E9909"/>
          <cell r="F9909"/>
          <cell r="G9909"/>
          <cell r="H9909"/>
          <cell r="I9909"/>
          <cell r="J9909"/>
          <cell r="K9909"/>
          <cell r="L9909"/>
          <cell r="M9909"/>
          <cell r="N9909"/>
          <cell r="O9909"/>
          <cell r="P9909"/>
          <cell r="Q9909"/>
          <cell r="R9909"/>
          <cell r="S9909"/>
          <cell r="T9909"/>
          <cell r="U9909"/>
          <cell r="V9909"/>
          <cell r="W9909"/>
          <cell r="X9909"/>
          <cell r="Y9909" t="str">
            <v xml:space="preserve"> </v>
          </cell>
        </row>
        <row r="9910">
          <cell r="C9910"/>
          <cell r="D9910"/>
          <cell r="E9910"/>
          <cell r="F9910"/>
          <cell r="G9910"/>
          <cell r="H9910"/>
          <cell r="I9910"/>
          <cell r="J9910"/>
          <cell r="K9910"/>
          <cell r="L9910"/>
          <cell r="M9910"/>
          <cell r="N9910"/>
          <cell r="O9910"/>
          <cell r="P9910"/>
          <cell r="Q9910"/>
          <cell r="R9910"/>
          <cell r="S9910"/>
          <cell r="T9910"/>
          <cell r="U9910"/>
          <cell r="V9910"/>
          <cell r="W9910"/>
          <cell r="X9910"/>
          <cell r="Y9910" t="str">
            <v xml:space="preserve"> </v>
          </cell>
        </row>
        <row r="9911">
          <cell r="C9911"/>
          <cell r="D9911"/>
          <cell r="E9911"/>
          <cell r="F9911"/>
          <cell r="G9911"/>
          <cell r="H9911"/>
          <cell r="I9911"/>
          <cell r="J9911"/>
          <cell r="K9911"/>
          <cell r="L9911"/>
          <cell r="M9911"/>
          <cell r="N9911"/>
          <cell r="O9911"/>
          <cell r="P9911"/>
          <cell r="Q9911"/>
          <cell r="R9911"/>
          <cell r="S9911"/>
          <cell r="T9911"/>
          <cell r="U9911"/>
          <cell r="V9911"/>
          <cell r="W9911"/>
          <cell r="X9911"/>
          <cell r="Y9911" t="str">
            <v xml:space="preserve"> </v>
          </cell>
        </row>
        <row r="9912">
          <cell r="C9912"/>
          <cell r="D9912"/>
          <cell r="E9912"/>
          <cell r="F9912"/>
          <cell r="G9912"/>
          <cell r="H9912"/>
          <cell r="I9912"/>
          <cell r="J9912"/>
          <cell r="K9912"/>
          <cell r="L9912"/>
          <cell r="M9912"/>
          <cell r="N9912"/>
          <cell r="O9912"/>
          <cell r="P9912"/>
          <cell r="Q9912"/>
          <cell r="R9912"/>
          <cell r="S9912"/>
          <cell r="T9912"/>
          <cell r="U9912"/>
          <cell r="V9912"/>
          <cell r="W9912"/>
          <cell r="X9912"/>
          <cell r="Y9912" t="str">
            <v xml:space="preserve"> </v>
          </cell>
        </row>
        <row r="9913">
          <cell r="C9913"/>
          <cell r="D9913"/>
          <cell r="E9913"/>
          <cell r="F9913"/>
          <cell r="G9913"/>
          <cell r="H9913"/>
          <cell r="I9913"/>
          <cell r="J9913"/>
          <cell r="K9913"/>
          <cell r="L9913"/>
          <cell r="M9913"/>
          <cell r="N9913"/>
          <cell r="O9913"/>
          <cell r="P9913"/>
          <cell r="Q9913"/>
          <cell r="R9913"/>
          <cell r="S9913"/>
          <cell r="T9913"/>
          <cell r="U9913"/>
          <cell r="V9913"/>
          <cell r="W9913"/>
          <cell r="X9913"/>
          <cell r="Y9913" t="str">
            <v xml:space="preserve"> </v>
          </cell>
        </row>
        <row r="9914">
          <cell r="C9914"/>
          <cell r="D9914"/>
          <cell r="E9914"/>
          <cell r="F9914"/>
          <cell r="G9914"/>
          <cell r="H9914"/>
          <cell r="I9914"/>
          <cell r="J9914"/>
          <cell r="K9914"/>
          <cell r="L9914"/>
          <cell r="M9914"/>
          <cell r="N9914"/>
          <cell r="O9914"/>
          <cell r="P9914"/>
          <cell r="Q9914"/>
          <cell r="R9914"/>
          <cell r="S9914"/>
          <cell r="T9914"/>
          <cell r="U9914"/>
          <cell r="V9914"/>
          <cell r="W9914"/>
          <cell r="X9914"/>
          <cell r="Y9914" t="str">
            <v xml:space="preserve"> </v>
          </cell>
        </row>
        <row r="9915">
          <cell r="C9915"/>
          <cell r="D9915"/>
          <cell r="E9915"/>
          <cell r="F9915"/>
          <cell r="G9915"/>
          <cell r="H9915"/>
          <cell r="I9915"/>
          <cell r="J9915"/>
          <cell r="K9915"/>
          <cell r="L9915"/>
          <cell r="M9915"/>
          <cell r="N9915"/>
          <cell r="O9915"/>
          <cell r="P9915"/>
          <cell r="Q9915"/>
          <cell r="R9915"/>
          <cell r="S9915"/>
          <cell r="T9915"/>
          <cell r="U9915"/>
          <cell r="V9915"/>
          <cell r="W9915"/>
          <cell r="X9915"/>
          <cell r="Y9915" t="str">
            <v xml:space="preserve"> </v>
          </cell>
        </row>
        <row r="9916">
          <cell r="C9916"/>
          <cell r="D9916"/>
          <cell r="E9916"/>
          <cell r="F9916"/>
          <cell r="G9916"/>
          <cell r="H9916"/>
          <cell r="I9916"/>
          <cell r="J9916"/>
          <cell r="K9916"/>
          <cell r="L9916"/>
          <cell r="M9916"/>
          <cell r="N9916"/>
          <cell r="O9916"/>
          <cell r="P9916"/>
          <cell r="Q9916"/>
          <cell r="R9916"/>
          <cell r="S9916"/>
          <cell r="T9916"/>
          <cell r="U9916"/>
          <cell r="V9916"/>
          <cell r="W9916"/>
          <cell r="X9916"/>
          <cell r="Y9916" t="str">
            <v xml:space="preserve"> </v>
          </cell>
        </row>
        <row r="9917">
          <cell r="C9917"/>
          <cell r="D9917"/>
          <cell r="E9917"/>
          <cell r="F9917"/>
          <cell r="G9917"/>
          <cell r="H9917"/>
          <cell r="I9917"/>
          <cell r="J9917"/>
          <cell r="K9917"/>
          <cell r="L9917"/>
          <cell r="M9917"/>
          <cell r="N9917"/>
          <cell r="O9917"/>
          <cell r="P9917"/>
          <cell r="Q9917"/>
          <cell r="R9917"/>
          <cell r="S9917"/>
          <cell r="T9917"/>
          <cell r="U9917"/>
          <cell r="V9917"/>
          <cell r="W9917"/>
          <cell r="X9917"/>
          <cell r="Y9917" t="str">
            <v xml:space="preserve"> </v>
          </cell>
        </row>
        <row r="9918">
          <cell r="C9918"/>
          <cell r="D9918"/>
          <cell r="E9918"/>
          <cell r="F9918"/>
          <cell r="G9918"/>
          <cell r="H9918"/>
          <cell r="I9918"/>
          <cell r="J9918"/>
          <cell r="K9918"/>
          <cell r="L9918"/>
          <cell r="M9918"/>
          <cell r="N9918"/>
          <cell r="O9918"/>
          <cell r="P9918"/>
          <cell r="Q9918"/>
          <cell r="R9918"/>
          <cell r="S9918"/>
          <cell r="T9918"/>
          <cell r="U9918"/>
          <cell r="V9918"/>
          <cell r="W9918"/>
          <cell r="X9918"/>
          <cell r="Y9918" t="str">
            <v xml:space="preserve"> </v>
          </cell>
        </row>
        <row r="9919">
          <cell r="C9919"/>
          <cell r="D9919"/>
          <cell r="E9919"/>
          <cell r="F9919"/>
          <cell r="G9919"/>
          <cell r="H9919"/>
          <cell r="I9919"/>
          <cell r="J9919"/>
          <cell r="K9919"/>
          <cell r="L9919"/>
          <cell r="M9919"/>
          <cell r="N9919"/>
          <cell r="O9919"/>
          <cell r="P9919"/>
          <cell r="Q9919"/>
          <cell r="R9919"/>
          <cell r="S9919"/>
          <cell r="T9919"/>
          <cell r="U9919"/>
          <cell r="V9919"/>
          <cell r="W9919"/>
          <cell r="X9919"/>
          <cell r="Y9919" t="str">
            <v xml:space="preserve"> </v>
          </cell>
        </row>
        <row r="9920">
          <cell r="C9920"/>
          <cell r="D9920"/>
          <cell r="E9920"/>
          <cell r="F9920"/>
          <cell r="G9920"/>
          <cell r="H9920"/>
          <cell r="I9920"/>
          <cell r="J9920"/>
          <cell r="K9920"/>
          <cell r="L9920"/>
          <cell r="M9920"/>
          <cell r="N9920"/>
          <cell r="O9920"/>
          <cell r="P9920"/>
          <cell r="Q9920"/>
          <cell r="R9920"/>
          <cell r="S9920"/>
          <cell r="T9920"/>
          <cell r="U9920"/>
          <cell r="V9920"/>
          <cell r="W9920"/>
          <cell r="X9920"/>
          <cell r="Y9920" t="str">
            <v xml:space="preserve"> </v>
          </cell>
        </row>
        <row r="9921">
          <cell r="C9921"/>
          <cell r="D9921"/>
          <cell r="E9921"/>
          <cell r="F9921"/>
          <cell r="G9921"/>
          <cell r="H9921"/>
          <cell r="I9921"/>
          <cell r="J9921"/>
          <cell r="K9921"/>
          <cell r="L9921"/>
          <cell r="M9921"/>
          <cell r="N9921"/>
          <cell r="O9921"/>
          <cell r="P9921"/>
          <cell r="Q9921"/>
          <cell r="R9921"/>
          <cell r="S9921"/>
          <cell r="T9921"/>
          <cell r="U9921"/>
          <cell r="V9921"/>
          <cell r="W9921"/>
          <cell r="X9921"/>
          <cell r="Y9921" t="str">
            <v xml:space="preserve"> </v>
          </cell>
        </row>
        <row r="9922">
          <cell r="C9922"/>
          <cell r="D9922"/>
          <cell r="E9922"/>
          <cell r="F9922"/>
          <cell r="G9922"/>
          <cell r="H9922"/>
          <cell r="I9922"/>
          <cell r="J9922"/>
          <cell r="K9922"/>
          <cell r="L9922"/>
          <cell r="M9922"/>
          <cell r="N9922"/>
          <cell r="O9922"/>
          <cell r="P9922"/>
          <cell r="Q9922"/>
          <cell r="R9922"/>
          <cell r="S9922"/>
          <cell r="T9922"/>
          <cell r="U9922"/>
          <cell r="V9922"/>
          <cell r="W9922"/>
          <cell r="X9922"/>
          <cell r="Y9922" t="str">
            <v xml:space="preserve"> </v>
          </cell>
        </row>
        <row r="9923">
          <cell r="C9923"/>
          <cell r="D9923"/>
          <cell r="E9923"/>
          <cell r="F9923"/>
          <cell r="G9923"/>
          <cell r="H9923"/>
          <cell r="I9923"/>
          <cell r="J9923"/>
          <cell r="K9923"/>
          <cell r="L9923"/>
          <cell r="M9923"/>
          <cell r="N9923"/>
          <cell r="O9923"/>
          <cell r="P9923"/>
          <cell r="Q9923"/>
          <cell r="R9923"/>
          <cell r="S9923"/>
          <cell r="T9923"/>
          <cell r="U9923"/>
          <cell r="V9923"/>
          <cell r="W9923"/>
          <cell r="X9923"/>
          <cell r="Y9923" t="str">
            <v xml:space="preserve"> </v>
          </cell>
        </row>
        <row r="9924">
          <cell r="C9924"/>
          <cell r="D9924"/>
          <cell r="E9924"/>
          <cell r="F9924"/>
          <cell r="G9924"/>
          <cell r="H9924"/>
          <cell r="I9924"/>
          <cell r="J9924"/>
          <cell r="K9924"/>
          <cell r="L9924"/>
          <cell r="M9924"/>
          <cell r="N9924"/>
          <cell r="O9924"/>
          <cell r="P9924"/>
          <cell r="Q9924"/>
          <cell r="R9924"/>
          <cell r="S9924"/>
          <cell r="T9924"/>
          <cell r="U9924"/>
          <cell r="V9924"/>
          <cell r="W9924"/>
          <cell r="X9924"/>
          <cell r="Y9924" t="str">
            <v xml:space="preserve"> </v>
          </cell>
        </row>
        <row r="9925">
          <cell r="C9925"/>
          <cell r="D9925"/>
          <cell r="E9925"/>
          <cell r="F9925"/>
          <cell r="G9925"/>
          <cell r="H9925"/>
          <cell r="I9925"/>
          <cell r="J9925"/>
          <cell r="K9925"/>
          <cell r="L9925"/>
          <cell r="M9925"/>
          <cell r="N9925"/>
          <cell r="O9925"/>
          <cell r="P9925"/>
          <cell r="Q9925"/>
          <cell r="R9925"/>
          <cell r="S9925"/>
          <cell r="T9925"/>
          <cell r="U9925"/>
          <cell r="V9925"/>
          <cell r="W9925"/>
          <cell r="X9925"/>
          <cell r="Y9925" t="str">
            <v xml:space="preserve"> </v>
          </cell>
        </row>
        <row r="9926">
          <cell r="C9926"/>
          <cell r="D9926"/>
          <cell r="E9926"/>
          <cell r="F9926"/>
          <cell r="G9926"/>
          <cell r="H9926"/>
          <cell r="I9926"/>
          <cell r="J9926"/>
          <cell r="K9926"/>
          <cell r="L9926"/>
          <cell r="M9926"/>
          <cell r="N9926"/>
          <cell r="O9926"/>
          <cell r="P9926"/>
          <cell r="Q9926"/>
          <cell r="R9926"/>
          <cell r="S9926"/>
          <cell r="T9926"/>
          <cell r="U9926"/>
          <cell r="V9926"/>
          <cell r="W9926"/>
          <cell r="X9926"/>
          <cell r="Y9926" t="str">
            <v xml:space="preserve"> </v>
          </cell>
        </row>
        <row r="9927">
          <cell r="C9927"/>
          <cell r="D9927"/>
          <cell r="E9927"/>
          <cell r="F9927"/>
          <cell r="G9927"/>
          <cell r="H9927"/>
          <cell r="I9927"/>
          <cell r="J9927"/>
          <cell r="K9927"/>
          <cell r="L9927"/>
          <cell r="M9927"/>
          <cell r="N9927"/>
          <cell r="O9927"/>
          <cell r="P9927"/>
          <cell r="Q9927"/>
          <cell r="R9927"/>
          <cell r="S9927"/>
          <cell r="T9927"/>
          <cell r="U9927"/>
          <cell r="V9927"/>
          <cell r="W9927"/>
          <cell r="X9927"/>
          <cell r="Y9927" t="str">
            <v xml:space="preserve"> </v>
          </cell>
        </row>
        <row r="9928">
          <cell r="C9928"/>
          <cell r="D9928"/>
          <cell r="E9928"/>
          <cell r="F9928"/>
          <cell r="G9928"/>
          <cell r="H9928"/>
          <cell r="I9928"/>
          <cell r="J9928"/>
          <cell r="K9928"/>
          <cell r="L9928"/>
          <cell r="M9928"/>
          <cell r="N9928"/>
          <cell r="O9928"/>
          <cell r="P9928"/>
          <cell r="Q9928"/>
          <cell r="R9928"/>
          <cell r="S9928"/>
          <cell r="T9928"/>
          <cell r="U9928"/>
          <cell r="V9928"/>
          <cell r="W9928"/>
          <cell r="X9928"/>
          <cell r="Y9928" t="str">
            <v xml:space="preserve"> </v>
          </cell>
        </row>
        <row r="9929">
          <cell r="C9929"/>
          <cell r="D9929"/>
          <cell r="E9929"/>
          <cell r="F9929"/>
          <cell r="G9929"/>
          <cell r="H9929"/>
          <cell r="I9929"/>
          <cell r="J9929"/>
          <cell r="K9929"/>
          <cell r="L9929"/>
          <cell r="M9929"/>
          <cell r="N9929"/>
          <cell r="O9929"/>
          <cell r="P9929"/>
          <cell r="Q9929"/>
          <cell r="R9929"/>
          <cell r="S9929"/>
          <cell r="T9929"/>
          <cell r="U9929"/>
          <cell r="V9929"/>
          <cell r="W9929"/>
          <cell r="X9929"/>
          <cell r="Y9929" t="str">
            <v xml:space="preserve"> </v>
          </cell>
        </row>
        <row r="9930">
          <cell r="C9930"/>
          <cell r="D9930"/>
          <cell r="E9930"/>
          <cell r="F9930"/>
          <cell r="G9930"/>
          <cell r="H9930"/>
          <cell r="I9930"/>
          <cell r="J9930"/>
          <cell r="K9930"/>
          <cell r="L9930"/>
          <cell r="M9930"/>
          <cell r="N9930"/>
          <cell r="O9930"/>
          <cell r="P9930"/>
          <cell r="Q9930"/>
          <cell r="R9930"/>
          <cell r="S9930"/>
          <cell r="T9930"/>
          <cell r="U9930"/>
          <cell r="V9930"/>
          <cell r="W9930"/>
          <cell r="X9930"/>
          <cell r="Y9930" t="str">
            <v xml:space="preserve"> </v>
          </cell>
        </row>
        <row r="9931">
          <cell r="C9931"/>
          <cell r="D9931"/>
          <cell r="E9931"/>
          <cell r="F9931"/>
          <cell r="G9931"/>
          <cell r="H9931"/>
          <cell r="I9931"/>
          <cell r="J9931"/>
          <cell r="K9931"/>
          <cell r="L9931"/>
          <cell r="M9931"/>
          <cell r="N9931"/>
          <cell r="O9931"/>
          <cell r="P9931"/>
          <cell r="Q9931"/>
          <cell r="R9931"/>
          <cell r="S9931"/>
          <cell r="T9931"/>
          <cell r="U9931"/>
          <cell r="V9931"/>
          <cell r="W9931"/>
          <cell r="X9931"/>
          <cell r="Y9931" t="str">
            <v xml:space="preserve"> </v>
          </cell>
        </row>
        <row r="9932">
          <cell r="C9932"/>
          <cell r="D9932"/>
          <cell r="E9932"/>
          <cell r="F9932"/>
          <cell r="G9932"/>
          <cell r="H9932"/>
          <cell r="I9932"/>
          <cell r="J9932"/>
          <cell r="K9932"/>
          <cell r="L9932"/>
          <cell r="M9932"/>
          <cell r="N9932"/>
          <cell r="O9932"/>
          <cell r="P9932"/>
          <cell r="Q9932"/>
          <cell r="R9932"/>
          <cell r="S9932"/>
          <cell r="T9932"/>
          <cell r="U9932"/>
          <cell r="V9932"/>
          <cell r="W9932"/>
          <cell r="X9932"/>
          <cell r="Y9932" t="str">
            <v xml:space="preserve"> </v>
          </cell>
        </row>
        <row r="9933">
          <cell r="C9933"/>
          <cell r="D9933"/>
          <cell r="E9933"/>
          <cell r="F9933"/>
          <cell r="G9933"/>
          <cell r="H9933"/>
          <cell r="I9933"/>
          <cell r="J9933"/>
          <cell r="K9933"/>
          <cell r="L9933"/>
          <cell r="M9933"/>
          <cell r="N9933"/>
          <cell r="O9933"/>
          <cell r="P9933"/>
          <cell r="Q9933"/>
          <cell r="R9933"/>
          <cell r="S9933"/>
          <cell r="T9933"/>
          <cell r="U9933"/>
          <cell r="V9933"/>
          <cell r="W9933"/>
          <cell r="X9933"/>
          <cell r="Y9933" t="str">
            <v xml:space="preserve"> </v>
          </cell>
        </row>
        <row r="9934">
          <cell r="C9934"/>
          <cell r="D9934"/>
          <cell r="E9934"/>
          <cell r="F9934"/>
          <cell r="G9934"/>
          <cell r="H9934"/>
          <cell r="I9934"/>
          <cell r="J9934"/>
          <cell r="K9934"/>
          <cell r="L9934"/>
          <cell r="M9934"/>
          <cell r="N9934"/>
          <cell r="O9934"/>
          <cell r="P9934"/>
          <cell r="Q9934"/>
          <cell r="R9934"/>
          <cell r="S9934"/>
          <cell r="T9934"/>
          <cell r="U9934"/>
          <cell r="V9934"/>
          <cell r="W9934"/>
          <cell r="X9934"/>
          <cell r="Y9934" t="str">
            <v xml:space="preserve"> </v>
          </cell>
        </row>
        <row r="9935">
          <cell r="C9935"/>
          <cell r="D9935"/>
          <cell r="E9935"/>
          <cell r="F9935"/>
          <cell r="G9935"/>
          <cell r="H9935"/>
          <cell r="I9935"/>
          <cell r="J9935"/>
          <cell r="K9935"/>
          <cell r="L9935"/>
          <cell r="M9935"/>
          <cell r="N9935"/>
          <cell r="O9935"/>
          <cell r="P9935"/>
          <cell r="Q9935"/>
          <cell r="R9935"/>
          <cell r="S9935"/>
          <cell r="T9935"/>
          <cell r="U9935"/>
          <cell r="V9935"/>
          <cell r="W9935"/>
          <cell r="X9935"/>
          <cell r="Y9935" t="str">
            <v xml:space="preserve"> </v>
          </cell>
        </row>
        <row r="9936">
          <cell r="C9936"/>
          <cell r="D9936"/>
          <cell r="E9936"/>
          <cell r="F9936"/>
          <cell r="G9936"/>
          <cell r="H9936"/>
          <cell r="I9936"/>
          <cell r="J9936"/>
          <cell r="K9936"/>
          <cell r="L9936"/>
          <cell r="M9936"/>
          <cell r="N9936"/>
          <cell r="O9936"/>
          <cell r="P9936"/>
          <cell r="Q9936"/>
          <cell r="R9936"/>
          <cell r="S9936"/>
          <cell r="T9936"/>
          <cell r="U9936"/>
          <cell r="V9936"/>
          <cell r="W9936"/>
          <cell r="X9936"/>
          <cell r="Y9936" t="str">
            <v xml:space="preserve"> </v>
          </cell>
        </row>
        <row r="9937">
          <cell r="C9937"/>
          <cell r="D9937"/>
          <cell r="E9937"/>
          <cell r="F9937"/>
          <cell r="G9937"/>
          <cell r="H9937"/>
          <cell r="I9937"/>
          <cell r="J9937"/>
          <cell r="K9937"/>
          <cell r="L9937"/>
          <cell r="M9937"/>
          <cell r="N9937"/>
          <cell r="O9937"/>
          <cell r="P9937"/>
          <cell r="Q9937"/>
          <cell r="R9937"/>
          <cell r="S9937"/>
          <cell r="T9937"/>
          <cell r="U9937"/>
          <cell r="V9937"/>
          <cell r="W9937"/>
          <cell r="X9937"/>
          <cell r="Y9937" t="str">
            <v xml:space="preserve"> </v>
          </cell>
        </row>
        <row r="9938">
          <cell r="C9938"/>
          <cell r="D9938"/>
          <cell r="E9938"/>
          <cell r="F9938"/>
          <cell r="G9938"/>
          <cell r="H9938"/>
          <cell r="I9938"/>
          <cell r="J9938"/>
          <cell r="K9938"/>
          <cell r="L9938"/>
          <cell r="M9938"/>
          <cell r="N9938"/>
          <cell r="O9938"/>
          <cell r="P9938"/>
          <cell r="Q9938"/>
          <cell r="R9938"/>
          <cell r="S9938"/>
          <cell r="T9938"/>
          <cell r="U9938"/>
          <cell r="V9938"/>
          <cell r="W9938"/>
          <cell r="X9938"/>
          <cell r="Y9938" t="str">
            <v xml:space="preserve"> </v>
          </cell>
        </row>
        <row r="9939">
          <cell r="C9939"/>
          <cell r="D9939"/>
          <cell r="E9939"/>
          <cell r="F9939"/>
          <cell r="G9939"/>
          <cell r="H9939"/>
          <cell r="I9939"/>
          <cell r="J9939"/>
          <cell r="K9939"/>
          <cell r="L9939"/>
          <cell r="M9939"/>
          <cell r="N9939"/>
          <cell r="O9939"/>
          <cell r="P9939"/>
          <cell r="Q9939"/>
          <cell r="R9939"/>
          <cell r="S9939"/>
          <cell r="T9939"/>
          <cell r="U9939"/>
          <cell r="V9939"/>
          <cell r="W9939"/>
          <cell r="X9939"/>
          <cell r="Y9939" t="str">
            <v xml:space="preserve"> </v>
          </cell>
        </row>
        <row r="9940">
          <cell r="C9940"/>
          <cell r="D9940"/>
          <cell r="E9940"/>
          <cell r="F9940"/>
          <cell r="G9940"/>
          <cell r="H9940"/>
          <cell r="I9940"/>
          <cell r="J9940"/>
          <cell r="K9940"/>
          <cell r="L9940"/>
          <cell r="M9940"/>
          <cell r="N9940"/>
          <cell r="O9940"/>
          <cell r="P9940"/>
          <cell r="Q9940"/>
          <cell r="R9940"/>
          <cell r="S9940"/>
          <cell r="T9940"/>
          <cell r="U9940"/>
          <cell r="V9940"/>
          <cell r="W9940"/>
          <cell r="X9940"/>
          <cell r="Y9940" t="str">
            <v xml:space="preserve"> </v>
          </cell>
        </row>
        <row r="9941">
          <cell r="C9941"/>
          <cell r="D9941"/>
          <cell r="E9941"/>
          <cell r="F9941"/>
          <cell r="G9941"/>
          <cell r="H9941"/>
          <cell r="I9941"/>
          <cell r="J9941"/>
          <cell r="K9941"/>
          <cell r="L9941"/>
          <cell r="M9941"/>
          <cell r="N9941"/>
          <cell r="O9941"/>
          <cell r="P9941"/>
          <cell r="Q9941"/>
          <cell r="R9941"/>
          <cell r="S9941"/>
          <cell r="T9941"/>
          <cell r="U9941"/>
          <cell r="V9941"/>
          <cell r="W9941"/>
          <cell r="X9941"/>
          <cell r="Y9941" t="str">
            <v xml:space="preserve"> </v>
          </cell>
        </row>
        <row r="9942">
          <cell r="C9942"/>
          <cell r="D9942"/>
          <cell r="E9942"/>
          <cell r="F9942"/>
          <cell r="G9942"/>
          <cell r="H9942"/>
          <cell r="I9942"/>
          <cell r="J9942"/>
          <cell r="K9942"/>
          <cell r="L9942"/>
          <cell r="M9942"/>
          <cell r="N9942"/>
          <cell r="O9942"/>
          <cell r="P9942"/>
          <cell r="Q9942"/>
          <cell r="R9942"/>
          <cell r="S9942"/>
          <cell r="T9942"/>
          <cell r="U9942"/>
          <cell r="V9942"/>
          <cell r="W9942"/>
          <cell r="X9942"/>
          <cell r="Y9942" t="str">
            <v xml:space="preserve"> </v>
          </cell>
        </row>
        <row r="9943">
          <cell r="C9943"/>
          <cell r="D9943"/>
          <cell r="E9943"/>
          <cell r="F9943"/>
          <cell r="G9943"/>
          <cell r="H9943"/>
          <cell r="I9943"/>
          <cell r="J9943"/>
          <cell r="K9943"/>
          <cell r="L9943"/>
          <cell r="M9943"/>
          <cell r="N9943"/>
          <cell r="O9943"/>
          <cell r="P9943"/>
          <cell r="Q9943"/>
          <cell r="R9943"/>
          <cell r="S9943"/>
          <cell r="T9943"/>
          <cell r="U9943"/>
          <cell r="V9943"/>
          <cell r="W9943"/>
          <cell r="X9943"/>
          <cell r="Y9943" t="str">
            <v xml:space="preserve"> </v>
          </cell>
        </row>
        <row r="9944">
          <cell r="C9944"/>
          <cell r="D9944"/>
          <cell r="E9944"/>
          <cell r="F9944"/>
          <cell r="G9944"/>
          <cell r="H9944"/>
          <cell r="I9944"/>
          <cell r="J9944"/>
          <cell r="K9944"/>
          <cell r="L9944"/>
          <cell r="M9944"/>
          <cell r="N9944"/>
          <cell r="O9944"/>
          <cell r="P9944"/>
          <cell r="Q9944"/>
          <cell r="R9944"/>
          <cell r="S9944"/>
          <cell r="T9944"/>
          <cell r="U9944"/>
          <cell r="V9944"/>
          <cell r="W9944"/>
          <cell r="X9944"/>
          <cell r="Y9944" t="str">
            <v xml:space="preserve"> </v>
          </cell>
        </row>
        <row r="9945">
          <cell r="C9945"/>
          <cell r="D9945"/>
          <cell r="E9945"/>
          <cell r="F9945"/>
          <cell r="G9945"/>
          <cell r="H9945"/>
          <cell r="I9945"/>
          <cell r="J9945"/>
          <cell r="K9945"/>
          <cell r="L9945"/>
          <cell r="M9945"/>
          <cell r="N9945"/>
          <cell r="O9945"/>
          <cell r="P9945"/>
          <cell r="Q9945"/>
          <cell r="R9945"/>
          <cell r="S9945"/>
          <cell r="T9945"/>
          <cell r="U9945"/>
          <cell r="V9945"/>
          <cell r="W9945"/>
          <cell r="X9945"/>
          <cell r="Y9945" t="str">
            <v xml:space="preserve"> </v>
          </cell>
        </row>
        <row r="9946">
          <cell r="C9946"/>
          <cell r="D9946"/>
          <cell r="E9946"/>
          <cell r="F9946"/>
          <cell r="G9946"/>
          <cell r="H9946"/>
          <cell r="I9946"/>
          <cell r="J9946"/>
          <cell r="K9946"/>
          <cell r="L9946"/>
          <cell r="M9946"/>
          <cell r="N9946"/>
          <cell r="O9946"/>
          <cell r="P9946"/>
          <cell r="Q9946"/>
          <cell r="R9946"/>
          <cell r="S9946"/>
          <cell r="T9946"/>
          <cell r="U9946"/>
          <cell r="V9946"/>
          <cell r="W9946"/>
          <cell r="X9946"/>
          <cell r="Y9946" t="str">
            <v xml:space="preserve"> </v>
          </cell>
        </row>
        <row r="9947">
          <cell r="C9947"/>
          <cell r="D9947"/>
          <cell r="E9947"/>
          <cell r="F9947"/>
          <cell r="G9947"/>
          <cell r="H9947"/>
          <cell r="I9947"/>
          <cell r="J9947"/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  <cell r="U9947"/>
          <cell r="V9947"/>
          <cell r="W9947"/>
          <cell r="X9947"/>
          <cell r="Y9947" t="str">
            <v xml:space="preserve"> </v>
          </cell>
        </row>
        <row r="9948">
          <cell r="C9948"/>
          <cell r="D9948"/>
          <cell r="E9948"/>
          <cell r="F9948"/>
          <cell r="G9948"/>
          <cell r="H9948"/>
          <cell r="I9948"/>
          <cell r="J9948"/>
          <cell r="K9948"/>
          <cell r="L9948"/>
          <cell r="M9948"/>
          <cell r="N9948"/>
          <cell r="O9948"/>
          <cell r="P9948"/>
          <cell r="Q9948"/>
          <cell r="R9948"/>
          <cell r="S9948"/>
          <cell r="T9948"/>
          <cell r="U9948"/>
          <cell r="V9948"/>
          <cell r="W9948"/>
          <cell r="X9948"/>
          <cell r="Y9948" t="str">
            <v xml:space="preserve"> </v>
          </cell>
        </row>
        <row r="9949">
          <cell r="C9949"/>
          <cell r="D9949"/>
          <cell r="E9949"/>
          <cell r="F9949"/>
          <cell r="G9949"/>
          <cell r="H9949"/>
          <cell r="I9949"/>
          <cell r="J9949"/>
          <cell r="K9949"/>
          <cell r="L9949"/>
          <cell r="M9949"/>
          <cell r="N9949"/>
          <cell r="O9949"/>
          <cell r="P9949"/>
          <cell r="Q9949"/>
          <cell r="R9949"/>
          <cell r="S9949"/>
          <cell r="T9949"/>
          <cell r="U9949"/>
          <cell r="V9949"/>
          <cell r="W9949"/>
          <cell r="X9949"/>
          <cell r="Y9949" t="str">
            <v xml:space="preserve"> </v>
          </cell>
        </row>
        <row r="9950">
          <cell r="C9950"/>
          <cell r="D9950"/>
          <cell r="E9950"/>
          <cell r="F9950"/>
          <cell r="G9950"/>
          <cell r="H9950"/>
          <cell r="I9950"/>
          <cell r="J9950"/>
          <cell r="K9950"/>
          <cell r="L9950"/>
          <cell r="M9950"/>
          <cell r="N9950"/>
          <cell r="O9950"/>
          <cell r="P9950"/>
          <cell r="Q9950"/>
          <cell r="R9950"/>
          <cell r="S9950"/>
          <cell r="T9950"/>
          <cell r="U9950"/>
          <cell r="V9950"/>
          <cell r="W9950"/>
          <cell r="X9950"/>
          <cell r="Y9950" t="str">
            <v xml:space="preserve"> </v>
          </cell>
        </row>
        <row r="9951">
          <cell r="C9951"/>
          <cell r="D9951"/>
          <cell r="E9951"/>
          <cell r="F9951"/>
          <cell r="G9951"/>
          <cell r="H9951"/>
          <cell r="I9951"/>
          <cell r="J9951"/>
          <cell r="K9951"/>
          <cell r="L9951"/>
          <cell r="M9951"/>
          <cell r="N9951"/>
          <cell r="O9951"/>
          <cell r="P9951"/>
          <cell r="Q9951"/>
          <cell r="R9951"/>
          <cell r="S9951"/>
          <cell r="T9951"/>
          <cell r="U9951"/>
          <cell r="V9951"/>
          <cell r="W9951"/>
          <cell r="X9951"/>
          <cell r="Y9951" t="str">
            <v xml:space="preserve"> </v>
          </cell>
        </row>
        <row r="9952">
          <cell r="C9952"/>
          <cell r="D9952"/>
          <cell r="E9952"/>
          <cell r="F9952"/>
          <cell r="G9952"/>
          <cell r="H9952"/>
          <cell r="I9952"/>
          <cell r="J9952"/>
          <cell r="K9952"/>
          <cell r="L9952"/>
          <cell r="M9952"/>
          <cell r="N9952"/>
          <cell r="O9952"/>
          <cell r="P9952"/>
          <cell r="Q9952"/>
          <cell r="R9952"/>
          <cell r="S9952"/>
          <cell r="T9952"/>
          <cell r="U9952"/>
          <cell r="V9952"/>
          <cell r="W9952"/>
          <cell r="X9952"/>
          <cell r="Y9952" t="str">
            <v xml:space="preserve"> </v>
          </cell>
        </row>
        <row r="9953">
          <cell r="C9953"/>
          <cell r="D9953"/>
          <cell r="E9953"/>
          <cell r="F9953"/>
          <cell r="G9953"/>
          <cell r="H9953"/>
          <cell r="I9953"/>
          <cell r="J9953"/>
          <cell r="K9953"/>
          <cell r="L9953"/>
          <cell r="M9953"/>
          <cell r="N9953"/>
          <cell r="O9953"/>
          <cell r="P9953"/>
          <cell r="Q9953"/>
          <cell r="R9953"/>
          <cell r="S9953"/>
          <cell r="T9953"/>
          <cell r="U9953"/>
          <cell r="V9953"/>
          <cell r="W9953"/>
          <cell r="X9953"/>
          <cell r="Y9953" t="str">
            <v xml:space="preserve"> </v>
          </cell>
        </row>
        <row r="9954">
          <cell r="C9954"/>
          <cell r="D9954"/>
          <cell r="E9954"/>
          <cell r="F9954"/>
          <cell r="G9954"/>
          <cell r="H9954"/>
          <cell r="I9954"/>
          <cell r="J9954"/>
          <cell r="K9954"/>
          <cell r="L9954"/>
          <cell r="M9954"/>
          <cell r="N9954"/>
          <cell r="O9954"/>
          <cell r="P9954"/>
          <cell r="Q9954"/>
          <cell r="R9954"/>
          <cell r="S9954"/>
          <cell r="T9954"/>
          <cell r="U9954"/>
          <cell r="V9954"/>
          <cell r="W9954"/>
          <cell r="X9954"/>
          <cell r="Y9954" t="str">
            <v xml:space="preserve"> </v>
          </cell>
        </row>
        <row r="9955">
          <cell r="C9955"/>
          <cell r="D9955"/>
          <cell r="E9955"/>
          <cell r="F9955"/>
          <cell r="G9955"/>
          <cell r="H9955"/>
          <cell r="I9955"/>
          <cell r="J9955"/>
          <cell r="K9955"/>
          <cell r="L9955"/>
          <cell r="M9955"/>
          <cell r="N9955"/>
          <cell r="O9955"/>
          <cell r="P9955"/>
          <cell r="Q9955"/>
          <cell r="R9955"/>
          <cell r="S9955"/>
          <cell r="T9955"/>
          <cell r="U9955"/>
          <cell r="V9955"/>
          <cell r="W9955"/>
          <cell r="X9955"/>
          <cell r="Y9955" t="str">
            <v xml:space="preserve"> </v>
          </cell>
        </row>
        <row r="9956">
          <cell r="C9956"/>
          <cell r="D9956"/>
          <cell r="E9956"/>
          <cell r="F9956"/>
          <cell r="G9956"/>
          <cell r="H9956"/>
          <cell r="I9956"/>
          <cell r="J9956"/>
          <cell r="K9956"/>
          <cell r="L9956"/>
          <cell r="M9956"/>
          <cell r="N9956"/>
          <cell r="O9956"/>
          <cell r="P9956"/>
          <cell r="Q9956"/>
          <cell r="R9956"/>
          <cell r="S9956"/>
          <cell r="T9956"/>
          <cell r="U9956"/>
          <cell r="V9956"/>
          <cell r="W9956"/>
          <cell r="X9956"/>
          <cell r="Y9956" t="str">
            <v xml:space="preserve"> </v>
          </cell>
        </row>
        <row r="9957">
          <cell r="C9957"/>
          <cell r="D9957"/>
          <cell r="E9957"/>
          <cell r="F9957"/>
          <cell r="G9957"/>
          <cell r="H9957"/>
          <cell r="I9957"/>
          <cell r="J9957"/>
          <cell r="K9957"/>
          <cell r="L9957"/>
          <cell r="M9957"/>
          <cell r="N9957"/>
          <cell r="O9957"/>
          <cell r="P9957"/>
          <cell r="Q9957"/>
          <cell r="R9957"/>
          <cell r="S9957"/>
          <cell r="T9957"/>
          <cell r="U9957"/>
          <cell r="V9957"/>
          <cell r="W9957"/>
          <cell r="X9957"/>
          <cell r="Y9957" t="str">
            <v xml:space="preserve"> </v>
          </cell>
        </row>
        <row r="9958">
          <cell r="C9958"/>
          <cell r="D9958"/>
          <cell r="E9958"/>
          <cell r="F9958"/>
          <cell r="G9958"/>
          <cell r="H9958"/>
          <cell r="I9958"/>
          <cell r="J9958"/>
          <cell r="K9958"/>
          <cell r="L9958"/>
          <cell r="M9958"/>
          <cell r="N9958"/>
          <cell r="O9958"/>
          <cell r="P9958"/>
          <cell r="Q9958"/>
          <cell r="R9958"/>
          <cell r="S9958"/>
          <cell r="T9958"/>
          <cell r="U9958"/>
          <cell r="V9958"/>
          <cell r="W9958"/>
          <cell r="X9958"/>
          <cell r="Y9958" t="str">
            <v xml:space="preserve"> </v>
          </cell>
        </row>
        <row r="9959">
          <cell r="C9959"/>
          <cell r="D9959"/>
          <cell r="E9959"/>
          <cell r="F9959"/>
          <cell r="G9959"/>
          <cell r="H9959"/>
          <cell r="I9959"/>
          <cell r="J9959"/>
          <cell r="K9959"/>
          <cell r="L9959"/>
          <cell r="M9959"/>
          <cell r="N9959"/>
          <cell r="O9959"/>
          <cell r="P9959"/>
          <cell r="Q9959"/>
          <cell r="R9959"/>
          <cell r="S9959"/>
          <cell r="T9959"/>
          <cell r="U9959"/>
          <cell r="V9959"/>
          <cell r="W9959"/>
          <cell r="X9959"/>
          <cell r="Y9959" t="str">
            <v xml:space="preserve"> </v>
          </cell>
        </row>
        <row r="9960">
          <cell r="C9960"/>
          <cell r="D9960"/>
          <cell r="E9960"/>
          <cell r="F9960"/>
          <cell r="G9960"/>
          <cell r="H9960"/>
          <cell r="I9960"/>
          <cell r="J9960"/>
          <cell r="K9960"/>
          <cell r="L9960"/>
          <cell r="M9960"/>
          <cell r="N9960"/>
          <cell r="O9960"/>
          <cell r="P9960"/>
          <cell r="Q9960"/>
          <cell r="R9960"/>
          <cell r="S9960"/>
          <cell r="T9960"/>
          <cell r="U9960"/>
          <cell r="V9960"/>
          <cell r="W9960"/>
          <cell r="X9960"/>
          <cell r="Y9960" t="str">
            <v xml:space="preserve"> </v>
          </cell>
        </row>
        <row r="9961">
          <cell r="C9961"/>
          <cell r="D9961"/>
          <cell r="E9961"/>
          <cell r="F9961"/>
          <cell r="G9961"/>
          <cell r="H9961"/>
          <cell r="I9961"/>
          <cell r="J9961"/>
          <cell r="K9961"/>
          <cell r="L9961"/>
          <cell r="M9961"/>
          <cell r="N9961"/>
          <cell r="O9961"/>
          <cell r="P9961"/>
          <cell r="Q9961"/>
          <cell r="R9961"/>
          <cell r="S9961"/>
          <cell r="T9961"/>
          <cell r="U9961"/>
          <cell r="V9961"/>
          <cell r="W9961"/>
          <cell r="X9961"/>
          <cell r="Y9961" t="str">
            <v xml:space="preserve"> </v>
          </cell>
        </row>
        <row r="9962">
          <cell r="C9962"/>
          <cell r="D9962"/>
          <cell r="E9962"/>
          <cell r="F9962"/>
          <cell r="G9962"/>
          <cell r="H9962"/>
          <cell r="I9962"/>
          <cell r="J9962"/>
          <cell r="K9962"/>
          <cell r="L9962"/>
          <cell r="M9962"/>
          <cell r="N9962"/>
          <cell r="O9962"/>
          <cell r="P9962"/>
          <cell r="Q9962"/>
          <cell r="R9962"/>
          <cell r="S9962"/>
          <cell r="T9962"/>
          <cell r="U9962"/>
          <cell r="V9962"/>
          <cell r="W9962"/>
          <cell r="X9962"/>
          <cell r="Y9962" t="str">
            <v xml:space="preserve"> </v>
          </cell>
        </row>
        <row r="9963">
          <cell r="C9963"/>
          <cell r="D9963"/>
          <cell r="E9963"/>
          <cell r="F9963"/>
          <cell r="G9963"/>
          <cell r="H9963"/>
          <cell r="I9963"/>
          <cell r="J9963"/>
          <cell r="K9963"/>
          <cell r="L9963"/>
          <cell r="M9963"/>
          <cell r="N9963"/>
          <cell r="O9963"/>
          <cell r="P9963"/>
          <cell r="Q9963"/>
          <cell r="R9963"/>
          <cell r="S9963"/>
          <cell r="T9963"/>
          <cell r="U9963"/>
          <cell r="V9963"/>
          <cell r="W9963"/>
          <cell r="X9963"/>
          <cell r="Y9963" t="str">
            <v xml:space="preserve"> </v>
          </cell>
        </row>
        <row r="9964">
          <cell r="C9964"/>
          <cell r="D9964"/>
          <cell r="E9964"/>
          <cell r="F9964"/>
          <cell r="G9964"/>
          <cell r="H9964"/>
          <cell r="I9964"/>
          <cell r="J9964"/>
          <cell r="K9964"/>
          <cell r="L9964"/>
          <cell r="M9964"/>
          <cell r="N9964"/>
          <cell r="O9964"/>
          <cell r="P9964"/>
          <cell r="Q9964"/>
          <cell r="R9964"/>
          <cell r="S9964"/>
          <cell r="T9964"/>
          <cell r="U9964"/>
          <cell r="V9964"/>
          <cell r="W9964"/>
          <cell r="X9964"/>
          <cell r="Y9964" t="str">
            <v xml:space="preserve"> </v>
          </cell>
        </row>
        <row r="9965">
          <cell r="C9965"/>
          <cell r="D9965"/>
          <cell r="E9965"/>
          <cell r="F9965"/>
          <cell r="G9965"/>
          <cell r="H9965"/>
          <cell r="I9965"/>
          <cell r="J9965"/>
          <cell r="K9965"/>
          <cell r="L9965"/>
          <cell r="M9965"/>
          <cell r="N9965"/>
          <cell r="O9965"/>
          <cell r="P9965"/>
          <cell r="Q9965"/>
          <cell r="R9965"/>
          <cell r="S9965"/>
          <cell r="T9965"/>
          <cell r="U9965"/>
          <cell r="V9965"/>
          <cell r="W9965"/>
          <cell r="X9965"/>
          <cell r="Y9965" t="str">
            <v xml:space="preserve"> </v>
          </cell>
        </row>
        <row r="9966">
          <cell r="C9966"/>
          <cell r="D9966"/>
          <cell r="E9966"/>
          <cell r="F9966"/>
          <cell r="G9966"/>
          <cell r="H9966"/>
          <cell r="I9966"/>
          <cell r="J9966"/>
          <cell r="K9966"/>
          <cell r="L9966"/>
          <cell r="M9966"/>
          <cell r="N9966"/>
          <cell r="O9966"/>
          <cell r="P9966"/>
          <cell r="Q9966"/>
          <cell r="R9966"/>
          <cell r="S9966"/>
          <cell r="T9966"/>
          <cell r="U9966"/>
          <cell r="V9966"/>
          <cell r="W9966"/>
          <cell r="X9966"/>
          <cell r="Y9966" t="str">
            <v xml:space="preserve"> </v>
          </cell>
        </row>
        <row r="9967">
          <cell r="C9967"/>
          <cell r="D9967"/>
          <cell r="E9967"/>
          <cell r="F9967"/>
          <cell r="G9967"/>
          <cell r="H9967"/>
          <cell r="I9967"/>
          <cell r="J9967"/>
          <cell r="K9967"/>
          <cell r="L9967"/>
          <cell r="M9967"/>
          <cell r="N9967"/>
          <cell r="O9967"/>
          <cell r="P9967"/>
          <cell r="Q9967"/>
          <cell r="R9967"/>
          <cell r="S9967"/>
          <cell r="T9967"/>
          <cell r="U9967"/>
          <cell r="V9967"/>
          <cell r="W9967"/>
          <cell r="X9967"/>
          <cell r="Y9967" t="str">
            <v xml:space="preserve"> </v>
          </cell>
        </row>
        <row r="9968">
          <cell r="C9968"/>
          <cell r="D9968"/>
          <cell r="E9968"/>
          <cell r="F9968"/>
          <cell r="G9968"/>
          <cell r="H9968"/>
          <cell r="I9968"/>
          <cell r="J9968"/>
          <cell r="K9968"/>
          <cell r="L9968"/>
          <cell r="M9968"/>
          <cell r="N9968"/>
          <cell r="O9968"/>
          <cell r="P9968"/>
          <cell r="Q9968"/>
          <cell r="R9968"/>
          <cell r="S9968"/>
          <cell r="T9968"/>
          <cell r="U9968"/>
          <cell r="V9968"/>
          <cell r="W9968"/>
          <cell r="X9968"/>
          <cell r="Y9968" t="str">
            <v xml:space="preserve"> </v>
          </cell>
        </row>
        <row r="9969">
          <cell r="C9969"/>
          <cell r="D9969"/>
          <cell r="E9969"/>
          <cell r="F9969"/>
          <cell r="G9969"/>
          <cell r="H9969"/>
          <cell r="I9969"/>
          <cell r="J9969"/>
          <cell r="K9969"/>
          <cell r="L9969"/>
          <cell r="M9969"/>
          <cell r="N9969"/>
          <cell r="O9969"/>
          <cell r="P9969"/>
          <cell r="Q9969"/>
          <cell r="R9969"/>
          <cell r="S9969"/>
          <cell r="T9969"/>
          <cell r="U9969"/>
          <cell r="V9969"/>
          <cell r="W9969"/>
          <cell r="X9969"/>
          <cell r="Y9969" t="str">
            <v xml:space="preserve"> </v>
          </cell>
        </row>
        <row r="9970">
          <cell r="C9970"/>
          <cell r="D9970"/>
          <cell r="E9970"/>
          <cell r="F9970"/>
          <cell r="G9970"/>
          <cell r="H9970"/>
          <cell r="I9970"/>
          <cell r="J9970"/>
          <cell r="K9970"/>
          <cell r="L9970"/>
          <cell r="M9970"/>
          <cell r="N9970"/>
          <cell r="O9970"/>
          <cell r="P9970"/>
          <cell r="Q9970"/>
          <cell r="R9970"/>
          <cell r="S9970"/>
          <cell r="T9970"/>
          <cell r="U9970"/>
          <cell r="V9970"/>
          <cell r="W9970"/>
          <cell r="X9970"/>
          <cell r="Y9970" t="str">
            <v xml:space="preserve"> </v>
          </cell>
        </row>
        <row r="9971">
          <cell r="C9971"/>
          <cell r="D9971"/>
          <cell r="E9971"/>
          <cell r="F9971"/>
          <cell r="G9971"/>
          <cell r="H9971"/>
          <cell r="I9971"/>
          <cell r="J9971"/>
          <cell r="K9971"/>
          <cell r="L9971"/>
          <cell r="M9971"/>
          <cell r="N9971"/>
          <cell r="O9971"/>
          <cell r="P9971"/>
          <cell r="Q9971"/>
          <cell r="R9971"/>
          <cell r="S9971"/>
          <cell r="T9971"/>
          <cell r="U9971"/>
          <cell r="V9971"/>
          <cell r="W9971"/>
          <cell r="X9971"/>
          <cell r="Y9971" t="str">
            <v xml:space="preserve"> </v>
          </cell>
        </row>
        <row r="9972">
          <cell r="C9972"/>
          <cell r="D9972"/>
          <cell r="E9972"/>
          <cell r="F9972"/>
          <cell r="G9972"/>
          <cell r="H9972"/>
          <cell r="I9972"/>
          <cell r="J9972"/>
          <cell r="K9972"/>
          <cell r="L9972"/>
          <cell r="M9972"/>
          <cell r="N9972"/>
          <cell r="O9972"/>
          <cell r="P9972"/>
          <cell r="Q9972"/>
          <cell r="R9972"/>
          <cell r="S9972"/>
          <cell r="T9972"/>
          <cell r="U9972"/>
          <cell r="V9972"/>
          <cell r="W9972"/>
          <cell r="X9972"/>
          <cell r="Y9972" t="str">
            <v xml:space="preserve"> </v>
          </cell>
        </row>
        <row r="9973">
          <cell r="C9973"/>
          <cell r="D9973"/>
          <cell r="E9973"/>
          <cell r="F9973"/>
          <cell r="G9973"/>
          <cell r="H9973"/>
          <cell r="I9973"/>
          <cell r="J9973"/>
          <cell r="K9973"/>
          <cell r="L9973"/>
          <cell r="M9973"/>
          <cell r="N9973"/>
          <cell r="O9973"/>
          <cell r="P9973"/>
          <cell r="Q9973"/>
          <cell r="R9973"/>
          <cell r="S9973"/>
          <cell r="T9973"/>
          <cell r="U9973"/>
          <cell r="V9973"/>
          <cell r="W9973"/>
          <cell r="X9973"/>
          <cell r="Y9973" t="str">
            <v xml:space="preserve"> </v>
          </cell>
        </row>
        <row r="9974">
          <cell r="C9974"/>
          <cell r="D9974"/>
          <cell r="E9974"/>
          <cell r="F9974"/>
          <cell r="G9974"/>
          <cell r="H9974"/>
          <cell r="I9974"/>
          <cell r="J9974"/>
          <cell r="K9974"/>
          <cell r="L9974"/>
          <cell r="M9974"/>
          <cell r="N9974"/>
          <cell r="O9974"/>
          <cell r="P9974"/>
          <cell r="Q9974"/>
          <cell r="R9974"/>
          <cell r="S9974"/>
          <cell r="T9974"/>
          <cell r="U9974"/>
          <cell r="V9974"/>
          <cell r="W9974"/>
          <cell r="X9974"/>
          <cell r="Y9974" t="str">
            <v xml:space="preserve"> </v>
          </cell>
        </row>
        <row r="9975">
          <cell r="C9975"/>
          <cell r="D9975"/>
          <cell r="E9975"/>
          <cell r="F9975"/>
          <cell r="G9975"/>
          <cell r="H9975"/>
          <cell r="I9975"/>
          <cell r="J9975"/>
          <cell r="K9975"/>
          <cell r="L9975"/>
          <cell r="M9975"/>
          <cell r="N9975"/>
          <cell r="O9975"/>
          <cell r="P9975"/>
          <cell r="Q9975"/>
          <cell r="R9975"/>
          <cell r="S9975"/>
          <cell r="T9975"/>
          <cell r="U9975"/>
          <cell r="V9975"/>
          <cell r="W9975"/>
          <cell r="X9975"/>
          <cell r="Y9975" t="str">
            <v xml:space="preserve"> </v>
          </cell>
        </row>
        <row r="9976">
          <cell r="C9976"/>
          <cell r="D9976"/>
          <cell r="E9976"/>
          <cell r="F9976"/>
          <cell r="G9976"/>
          <cell r="H9976"/>
          <cell r="I9976"/>
          <cell r="J9976"/>
          <cell r="K9976"/>
          <cell r="L9976"/>
          <cell r="M9976"/>
          <cell r="N9976"/>
          <cell r="O9976"/>
          <cell r="P9976"/>
          <cell r="Q9976"/>
          <cell r="R9976"/>
          <cell r="S9976"/>
          <cell r="T9976"/>
          <cell r="U9976"/>
          <cell r="V9976"/>
          <cell r="W9976"/>
          <cell r="X9976"/>
          <cell r="Y9976" t="str">
            <v xml:space="preserve"> </v>
          </cell>
        </row>
        <row r="9977">
          <cell r="C9977"/>
          <cell r="D9977"/>
          <cell r="E9977"/>
          <cell r="F9977"/>
          <cell r="G9977"/>
          <cell r="H9977"/>
          <cell r="I9977"/>
          <cell r="J9977"/>
          <cell r="K9977"/>
          <cell r="L9977"/>
          <cell r="M9977"/>
          <cell r="N9977"/>
          <cell r="O9977"/>
          <cell r="P9977"/>
          <cell r="Q9977"/>
          <cell r="R9977"/>
          <cell r="S9977"/>
          <cell r="T9977"/>
          <cell r="U9977"/>
          <cell r="V9977"/>
          <cell r="W9977"/>
          <cell r="X9977"/>
          <cell r="Y9977" t="str">
            <v xml:space="preserve"> </v>
          </cell>
        </row>
        <row r="9978">
          <cell r="C9978"/>
          <cell r="D9978"/>
          <cell r="E9978"/>
          <cell r="F9978"/>
          <cell r="G9978"/>
          <cell r="H9978"/>
          <cell r="I9978"/>
          <cell r="J9978"/>
          <cell r="K9978"/>
          <cell r="L9978"/>
          <cell r="M9978"/>
          <cell r="N9978"/>
          <cell r="O9978"/>
          <cell r="P9978"/>
          <cell r="Q9978"/>
          <cell r="R9978"/>
          <cell r="S9978"/>
          <cell r="T9978"/>
          <cell r="U9978"/>
          <cell r="V9978"/>
          <cell r="W9978"/>
          <cell r="X9978"/>
          <cell r="Y9978" t="str">
            <v xml:space="preserve"> </v>
          </cell>
        </row>
        <row r="9979">
          <cell r="C9979"/>
          <cell r="D9979"/>
          <cell r="E9979"/>
          <cell r="F9979"/>
          <cell r="G9979"/>
          <cell r="H9979"/>
          <cell r="I9979"/>
          <cell r="J9979"/>
          <cell r="K9979"/>
          <cell r="L9979"/>
          <cell r="M9979"/>
          <cell r="N9979"/>
          <cell r="O9979"/>
          <cell r="P9979"/>
          <cell r="Q9979"/>
          <cell r="R9979"/>
          <cell r="S9979"/>
          <cell r="T9979"/>
          <cell r="U9979"/>
          <cell r="V9979"/>
          <cell r="W9979"/>
          <cell r="X9979"/>
          <cell r="Y9979" t="str">
            <v xml:space="preserve"> </v>
          </cell>
        </row>
        <row r="9980">
          <cell r="C9980"/>
          <cell r="D9980"/>
          <cell r="E9980"/>
          <cell r="F9980"/>
          <cell r="G9980"/>
          <cell r="H9980"/>
          <cell r="I9980"/>
          <cell r="J9980"/>
          <cell r="K9980"/>
          <cell r="L9980"/>
          <cell r="M9980"/>
          <cell r="N9980"/>
          <cell r="O9980"/>
          <cell r="P9980"/>
          <cell r="Q9980"/>
          <cell r="R9980"/>
          <cell r="S9980"/>
          <cell r="T9980"/>
          <cell r="U9980"/>
          <cell r="V9980"/>
          <cell r="W9980"/>
          <cell r="X9980"/>
          <cell r="Y9980" t="str">
            <v xml:space="preserve"> </v>
          </cell>
        </row>
        <row r="9981">
          <cell r="C9981"/>
          <cell r="D9981"/>
          <cell r="E9981"/>
          <cell r="F9981"/>
          <cell r="G9981"/>
          <cell r="H9981"/>
          <cell r="I9981"/>
          <cell r="J9981"/>
          <cell r="K9981"/>
          <cell r="L9981"/>
          <cell r="M9981"/>
          <cell r="N9981"/>
          <cell r="O9981"/>
          <cell r="P9981"/>
          <cell r="Q9981"/>
          <cell r="R9981"/>
          <cell r="S9981"/>
          <cell r="T9981"/>
          <cell r="U9981"/>
          <cell r="V9981"/>
          <cell r="W9981"/>
          <cell r="X9981"/>
          <cell r="Y9981" t="str">
            <v xml:space="preserve"> </v>
          </cell>
        </row>
        <row r="9982">
          <cell r="C9982"/>
          <cell r="D9982"/>
          <cell r="E9982"/>
          <cell r="F9982"/>
          <cell r="G9982"/>
          <cell r="H9982"/>
          <cell r="I9982"/>
          <cell r="J9982"/>
          <cell r="K9982"/>
          <cell r="L9982"/>
          <cell r="M9982"/>
          <cell r="N9982"/>
          <cell r="O9982"/>
          <cell r="P9982"/>
          <cell r="Q9982"/>
          <cell r="R9982"/>
          <cell r="S9982"/>
          <cell r="T9982"/>
          <cell r="U9982"/>
          <cell r="V9982"/>
          <cell r="W9982"/>
          <cell r="X9982"/>
          <cell r="Y9982" t="str">
            <v xml:space="preserve"> </v>
          </cell>
        </row>
        <row r="9983">
          <cell r="C9983"/>
          <cell r="D9983"/>
          <cell r="E9983"/>
          <cell r="F9983"/>
          <cell r="G9983"/>
          <cell r="H9983"/>
          <cell r="I9983"/>
          <cell r="J9983"/>
          <cell r="K9983"/>
          <cell r="L9983"/>
          <cell r="M9983"/>
          <cell r="N9983"/>
          <cell r="O9983"/>
          <cell r="P9983"/>
          <cell r="Q9983"/>
          <cell r="R9983"/>
          <cell r="S9983"/>
          <cell r="T9983"/>
          <cell r="U9983"/>
          <cell r="V9983"/>
          <cell r="W9983"/>
          <cell r="X9983"/>
          <cell r="Y9983" t="str">
            <v xml:space="preserve"> </v>
          </cell>
        </row>
        <row r="9984">
          <cell r="C9984"/>
          <cell r="D9984"/>
          <cell r="E9984"/>
          <cell r="F9984"/>
          <cell r="G9984"/>
          <cell r="H9984"/>
          <cell r="I9984"/>
          <cell r="J9984"/>
          <cell r="K9984"/>
          <cell r="L9984"/>
          <cell r="M9984"/>
          <cell r="N9984"/>
          <cell r="O9984"/>
          <cell r="P9984"/>
          <cell r="Q9984"/>
          <cell r="R9984"/>
          <cell r="S9984"/>
          <cell r="T9984"/>
          <cell r="U9984"/>
          <cell r="V9984"/>
          <cell r="W9984"/>
          <cell r="X9984"/>
          <cell r="Y9984" t="str">
            <v xml:space="preserve"> </v>
          </cell>
        </row>
        <row r="9985">
          <cell r="C9985"/>
          <cell r="D9985"/>
          <cell r="E9985"/>
          <cell r="F9985"/>
          <cell r="G9985"/>
          <cell r="H9985"/>
          <cell r="I9985"/>
          <cell r="J9985"/>
          <cell r="K9985"/>
          <cell r="L9985"/>
          <cell r="M9985"/>
          <cell r="N9985"/>
          <cell r="O9985"/>
          <cell r="P9985"/>
          <cell r="Q9985"/>
          <cell r="R9985"/>
          <cell r="S9985"/>
          <cell r="T9985"/>
          <cell r="U9985"/>
          <cell r="V9985"/>
          <cell r="W9985"/>
          <cell r="X9985"/>
          <cell r="Y9985" t="str">
            <v xml:space="preserve"> </v>
          </cell>
        </row>
        <row r="9986">
          <cell r="C9986"/>
          <cell r="D9986"/>
          <cell r="E9986"/>
          <cell r="F9986"/>
          <cell r="G9986"/>
          <cell r="H9986"/>
          <cell r="I9986"/>
          <cell r="J9986"/>
          <cell r="K9986"/>
          <cell r="L9986"/>
          <cell r="M9986"/>
          <cell r="N9986"/>
          <cell r="O9986"/>
          <cell r="P9986"/>
          <cell r="Q9986"/>
          <cell r="R9986"/>
          <cell r="S9986"/>
          <cell r="T9986"/>
          <cell r="U9986"/>
          <cell r="V9986"/>
          <cell r="W9986"/>
          <cell r="X9986"/>
          <cell r="Y9986" t="str">
            <v xml:space="preserve"> </v>
          </cell>
        </row>
        <row r="9987">
          <cell r="C9987"/>
          <cell r="D9987"/>
          <cell r="E9987"/>
          <cell r="F9987"/>
          <cell r="G9987"/>
          <cell r="H9987"/>
          <cell r="I9987"/>
          <cell r="J9987"/>
          <cell r="K9987"/>
          <cell r="L9987"/>
          <cell r="M9987"/>
          <cell r="N9987"/>
          <cell r="O9987"/>
          <cell r="P9987"/>
          <cell r="Q9987"/>
          <cell r="R9987"/>
          <cell r="S9987"/>
          <cell r="T9987"/>
          <cell r="U9987"/>
          <cell r="V9987"/>
          <cell r="W9987"/>
          <cell r="X9987"/>
          <cell r="Y9987" t="str">
            <v xml:space="preserve"> </v>
          </cell>
        </row>
        <row r="9988">
          <cell r="C9988"/>
          <cell r="D9988"/>
          <cell r="E9988"/>
          <cell r="F9988"/>
          <cell r="G9988"/>
          <cell r="H9988"/>
          <cell r="I9988"/>
          <cell r="J9988"/>
          <cell r="K9988"/>
          <cell r="L9988"/>
          <cell r="M9988"/>
          <cell r="N9988"/>
          <cell r="O9988"/>
          <cell r="P9988"/>
          <cell r="Q9988"/>
          <cell r="R9988"/>
          <cell r="S9988"/>
          <cell r="T9988"/>
          <cell r="U9988"/>
          <cell r="V9988"/>
          <cell r="W9988"/>
          <cell r="X9988"/>
          <cell r="Y9988" t="str">
            <v xml:space="preserve"> </v>
          </cell>
        </row>
        <row r="9989">
          <cell r="C9989"/>
          <cell r="D9989"/>
          <cell r="E9989"/>
          <cell r="F9989"/>
          <cell r="G9989"/>
          <cell r="H9989"/>
          <cell r="I9989"/>
          <cell r="J9989"/>
          <cell r="K9989"/>
          <cell r="L9989"/>
          <cell r="M9989"/>
          <cell r="N9989"/>
          <cell r="O9989"/>
          <cell r="P9989"/>
          <cell r="Q9989"/>
          <cell r="R9989"/>
          <cell r="S9989"/>
          <cell r="T9989"/>
          <cell r="U9989"/>
          <cell r="V9989"/>
          <cell r="W9989"/>
          <cell r="X9989"/>
          <cell r="Y9989" t="str">
            <v xml:space="preserve"> </v>
          </cell>
        </row>
        <row r="9990">
          <cell r="C9990"/>
          <cell r="D9990"/>
          <cell r="E9990"/>
          <cell r="F9990"/>
          <cell r="G9990"/>
          <cell r="H9990"/>
          <cell r="I9990"/>
          <cell r="J9990"/>
          <cell r="K9990"/>
          <cell r="L9990"/>
          <cell r="M9990"/>
          <cell r="N9990"/>
          <cell r="O9990"/>
          <cell r="P9990"/>
          <cell r="Q9990"/>
          <cell r="R9990"/>
          <cell r="S9990"/>
          <cell r="T9990"/>
          <cell r="U9990"/>
          <cell r="V9990"/>
          <cell r="W9990"/>
          <cell r="X9990"/>
          <cell r="Y9990" t="str">
            <v xml:space="preserve"> </v>
          </cell>
        </row>
        <row r="9991">
          <cell r="C9991"/>
          <cell r="D9991"/>
          <cell r="E9991"/>
          <cell r="F9991"/>
          <cell r="G9991"/>
          <cell r="H9991"/>
          <cell r="I9991"/>
          <cell r="J9991"/>
          <cell r="K9991"/>
          <cell r="L9991"/>
          <cell r="M9991"/>
          <cell r="N9991"/>
          <cell r="O9991"/>
          <cell r="P9991"/>
          <cell r="Q9991"/>
          <cell r="R9991"/>
          <cell r="S9991"/>
          <cell r="T9991"/>
          <cell r="U9991"/>
          <cell r="V9991"/>
          <cell r="W9991"/>
          <cell r="X9991"/>
          <cell r="Y9991" t="str">
            <v xml:space="preserve"> </v>
          </cell>
        </row>
        <row r="9992">
          <cell r="C9992"/>
          <cell r="D9992"/>
          <cell r="E9992"/>
          <cell r="F9992"/>
          <cell r="G9992"/>
          <cell r="H9992"/>
          <cell r="I9992"/>
          <cell r="J9992"/>
          <cell r="K9992"/>
          <cell r="L9992"/>
          <cell r="M9992"/>
          <cell r="N9992"/>
          <cell r="O9992"/>
          <cell r="P9992"/>
          <cell r="Q9992"/>
          <cell r="R9992"/>
          <cell r="S9992"/>
          <cell r="T9992"/>
          <cell r="U9992"/>
          <cell r="V9992"/>
          <cell r="W9992"/>
          <cell r="X9992"/>
          <cell r="Y9992" t="str">
            <v xml:space="preserve"> </v>
          </cell>
        </row>
        <row r="9993">
          <cell r="C9993"/>
          <cell r="D9993"/>
          <cell r="E9993"/>
          <cell r="F9993"/>
          <cell r="G9993"/>
          <cell r="H9993"/>
          <cell r="I9993"/>
          <cell r="J9993"/>
          <cell r="K9993"/>
          <cell r="L9993"/>
          <cell r="M9993"/>
          <cell r="N9993"/>
          <cell r="O9993"/>
          <cell r="P9993"/>
          <cell r="Q9993"/>
          <cell r="R9993"/>
          <cell r="S9993"/>
          <cell r="T9993"/>
          <cell r="U9993"/>
          <cell r="V9993"/>
          <cell r="W9993"/>
          <cell r="X9993"/>
          <cell r="Y9993" t="str">
            <v xml:space="preserve"> </v>
          </cell>
        </row>
        <row r="9994">
          <cell r="C9994"/>
          <cell r="D9994"/>
          <cell r="E9994"/>
          <cell r="F9994"/>
          <cell r="G9994"/>
          <cell r="H9994"/>
          <cell r="I9994"/>
          <cell r="J9994"/>
          <cell r="K9994"/>
          <cell r="L9994"/>
          <cell r="M9994"/>
          <cell r="N9994"/>
          <cell r="O9994"/>
          <cell r="P9994"/>
          <cell r="Q9994"/>
          <cell r="R9994"/>
          <cell r="S9994"/>
          <cell r="T9994"/>
          <cell r="U9994"/>
          <cell r="V9994"/>
          <cell r="W9994"/>
          <cell r="X9994"/>
          <cell r="Y9994" t="str">
            <v xml:space="preserve"> </v>
          </cell>
        </row>
        <row r="9995">
          <cell r="C9995"/>
          <cell r="D9995"/>
          <cell r="E9995"/>
          <cell r="F9995"/>
          <cell r="G9995"/>
          <cell r="H9995"/>
          <cell r="I9995"/>
          <cell r="J9995"/>
          <cell r="K9995"/>
          <cell r="L9995"/>
          <cell r="M9995"/>
          <cell r="N9995"/>
          <cell r="O9995"/>
          <cell r="P9995"/>
          <cell r="Q9995"/>
          <cell r="R9995"/>
          <cell r="S9995"/>
          <cell r="T9995"/>
          <cell r="U9995"/>
          <cell r="V9995"/>
          <cell r="W9995"/>
          <cell r="X9995"/>
          <cell r="Y9995" t="str">
            <v xml:space="preserve"> </v>
          </cell>
        </row>
        <row r="9996">
          <cell r="C9996"/>
          <cell r="D9996"/>
          <cell r="E9996"/>
          <cell r="F9996"/>
          <cell r="G9996"/>
          <cell r="H9996"/>
          <cell r="I9996"/>
          <cell r="J9996"/>
          <cell r="K9996"/>
          <cell r="L9996"/>
          <cell r="M9996"/>
          <cell r="N9996"/>
          <cell r="O9996"/>
          <cell r="P9996"/>
          <cell r="Q9996"/>
          <cell r="R9996"/>
          <cell r="S9996"/>
          <cell r="T9996"/>
          <cell r="U9996"/>
          <cell r="V9996"/>
          <cell r="W9996"/>
          <cell r="X9996"/>
          <cell r="Y9996" t="str">
            <v xml:space="preserve"> </v>
          </cell>
        </row>
        <row r="9997">
          <cell r="C9997"/>
          <cell r="D9997"/>
          <cell r="E9997"/>
          <cell r="F9997"/>
          <cell r="G9997"/>
          <cell r="H9997"/>
          <cell r="I9997"/>
          <cell r="J9997"/>
          <cell r="K9997"/>
          <cell r="L9997"/>
          <cell r="M9997"/>
          <cell r="N9997"/>
          <cell r="O9997"/>
          <cell r="P9997"/>
          <cell r="Q9997"/>
          <cell r="R9997"/>
          <cell r="S9997"/>
          <cell r="T9997"/>
          <cell r="U9997"/>
          <cell r="V9997"/>
          <cell r="W9997"/>
          <cell r="X9997"/>
          <cell r="Y9997" t="str">
            <v xml:space="preserve"> </v>
          </cell>
        </row>
        <row r="9998">
          <cell r="C9998"/>
          <cell r="D9998"/>
          <cell r="E9998"/>
          <cell r="F9998"/>
          <cell r="G9998"/>
          <cell r="H9998"/>
          <cell r="I9998"/>
          <cell r="J9998"/>
          <cell r="K9998"/>
          <cell r="L9998"/>
          <cell r="M9998"/>
          <cell r="N9998"/>
          <cell r="O9998"/>
          <cell r="P9998"/>
          <cell r="Q9998"/>
          <cell r="R9998"/>
          <cell r="S9998"/>
          <cell r="T9998"/>
          <cell r="U9998"/>
          <cell r="V9998"/>
          <cell r="W9998"/>
          <cell r="X9998"/>
          <cell r="Y9998" t="str">
            <v xml:space="preserve"> </v>
          </cell>
        </row>
        <row r="9999">
          <cell r="C9999"/>
          <cell r="D9999"/>
          <cell r="E9999"/>
          <cell r="F9999"/>
          <cell r="G9999"/>
          <cell r="H9999"/>
          <cell r="I9999"/>
          <cell r="J9999"/>
          <cell r="K9999"/>
          <cell r="L9999"/>
          <cell r="M9999"/>
          <cell r="N9999"/>
          <cell r="O9999"/>
          <cell r="P9999"/>
          <cell r="Q9999"/>
          <cell r="R9999"/>
          <cell r="S9999"/>
          <cell r="T9999"/>
          <cell r="U9999"/>
          <cell r="V9999"/>
          <cell r="W9999"/>
          <cell r="X9999"/>
          <cell r="Y9999" t="str">
            <v xml:space="preserve"> </v>
          </cell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  <cell r="K10000"/>
          <cell r="L10000"/>
          <cell r="M10000"/>
          <cell r="N10000"/>
          <cell r="O10000"/>
          <cell r="P10000"/>
          <cell r="Q10000"/>
          <cell r="R10000"/>
          <cell r="S10000"/>
          <cell r="T10000"/>
          <cell r="U10000"/>
          <cell r="V10000"/>
          <cell r="W10000"/>
          <cell r="X10000"/>
          <cell r="Y10000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7"/>
          <cell r="E7"/>
          <cell r="T7" t="str">
            <v/>
          </cell>
          <cell r="AD7" t="str">
            <v/>
          </cell>
          <cell r="AI7">
            <v>0</v>
          </cell>
          <cell r="AJ7">
            <v>0</v>
          </cell>
          <cell r="BF7" t="str">
            <v/>
          </cell>
          <cell r="CA7">
            <v>0</v>
          </cell>
          <cell r="CB7">
            <v>0</v>
          </cell>
          <cell r="CF7" t="str">
            <v/>
          </cell>
        </row>
        <row r="8">
          <cell r="A8"/>
          <cell r="E8"/>
          <cell r="T8" t="str">
            <v/>
          </cell>
          <cell r="AD8" t="str">
            <v/>
          </cell>
          <cell r="AI8">
            <v>0</v>
          </cell>
          <cell r="AJ8">
            <v>0</v>
          </cell>
          <cell r="BF8" t="str">
            <v/>
          </cell>
          <cell r="CA8">
            <v>0</v>
          </cell>
          <cell r="CB8">
            <v>0</v>
          </cell>
          <cell r="CF8" t="str">
            <v/>
          </cell>
        </row>
        <row r="9">
          <cell r="A9"/>
          <cell r="E9"/>
          <cell r="T9" t="str">
            <v/>
          </cell>
          <cell r="AD9" t="str">
            <v/>
          </cell>
          <cell r="AI9">
            <v>0</v>
          </cell>
          <cell r="AJ9">
            <v>0</v>
          </cell>
          <cell r="BF9" t="str">
            <v/>
          </cell>
          <cell r="CA9">
            <v>0</v>
          </cell>
          <cell r="CB9">
            <v>0</v>
          </cell>
          <cell r="CF9" t="str">
            <v/>
          </cell>
        </row>
        <row r="10">
          <cell r="A10" t="str">
            <v>EQUIPO MEDICO</v>
          </cell>
          <cell r="E10">
            <v>10041.879999999999</v>
          </cell>
          <cell r="T10">
            <v>167.36466666666666</v>
          </cell>
          <cell r="AD10">
            <v>10041.879999999999</v>
          </cell>
          <cell r="AI10">
            <v>167.36466666666666</v>
          </cell>
          <cell r="AJ10">
            <v>0</v>
          </cell>
          <cell r="BF10">
            <v>169.27262386666669</v>
          </cell>
          <cell r="CA10">
            <v>169.27262386666669</v>
          </cell>
          <cell r="CB10">
            <v>0</v>
          </cell>
          <cell r="CF10" t="str">
            <v/>
          </cell>
        </row>
        <row r="11">
          <cell r="A11" t="str">
            <v>EQUIPO MEDICO</v>
          </cell>
          <cell r="E11">
            <v>10041.879999999999</v>
          </cell>
          <cell r="T11">
            <v>167.36466666666666</v>
          </cell>
          <cell r="AD11">
            <v>10041.879999999999</v>
          </cell>
          <cell r="AI11">
            <v>167.36466666666666</v>
          </cell>
          <cell r="AJ11">
            <v>0</v>
          </cell>
          <cell r="BF11">
            <v>169.27262386666669</v>
          </cell>
          <cell r="CA11">
            <v>169.27262386666669</v>
          </cell>
          <cell r="CB11">
            <v>0</v>
          </cell>
          <cell r="CF11" t="str">
            <v/>
          </cell>
        </row>
        <row r="12">
          <cell r="A12" t="str">
            <v>EQUIPO MEDICO</v>
          </cell>
          <cell r="E12">
            <v>18463.86</v>
          </cell>
          <cell r="T12">
            <v>307.73099999999999</v>
          </cell>
          <cell r="AD12">
            <v>18463.86</v>
          </cell>
          <cell r="AI12">
            <v>307.73099999999999</v>
          </cell>
          <cell r="AJ12">
            <v>0</v>
          </cell>
          <cell r="BF12">
            <v>311.23913340000001</v>
          </cell>
          <cell r="CA12">
            <v>311.23913340000001</v>
          </cell>
          <cell r="CB12">
            <v>0</v>
          </cell>
          <cell r="CF12" t="str">
            <v/>
          </cell>
        </row>
        <row r="13">
          <cell r="A13" t="str">
            <v>EQUIPO MEDICO</v>
          </cell>
          <cell r="E13">
            <v>18463.86</v>
          </cell>
          <cell r="T13">
            <v>307.73099999999999</v>
          </cell>
          <cell r="AD13">
            <v>18463.86</v>
          </cell>
          <cell r="AI13">
            <v>307.73099999999999</v>
          </cell>
          <cell r="AJ13">
            <v>0</v>
          </cell>
          <cell r="BF13">
            <v>311.23913340000001</v>
          </cell>
          <cell r="CA13">
            <v>311.23913340000001</v>
          </cell>
          <cell r="CB13">
            <v>0</v>
          </cell>
          <cell r="CF13" t="str">
            <v/>
          </cell>
        </row>
        <row r="14">
          <cell r="A14" t="str">
            <v>EQUIPO MEDICO</v>
          </cell>
          <cell r="E14">
            <v>17852.34</v>
          </cell>
          <cell r="T14">
            <v>297.53899999999999</v>
          </cell>
          <cell r="AD14">
            <v>17852.34</v>
          </cell>
          <cell r="AI14">
            <v>297.53899999999999</v>
          </cell>
          <cell r="AJ14">
            <v>0</v>
          </cell>
          <cell r="BF14">
            <v>300.93094460000003</v>
          </cell>
          <cell r="CA14">
            <v>300.93094460000003</v>
          </cell>
          <cell r="CB14">
            <v>0</v>
          </cell>
          <cell r="CF14" t="str">
            <v/>
          </cell>
        </row>
        <row r="15">
          <cell r="A15" t="str">
            <v>EQUIPO MEDICO</v>
          </cell>
          <cell r="E15">
            <v>13323.27</v>
          </cell>
          <cell r="T15">
            <v>222.05450000000002</v>
          </cell>
          <cell r="AD15">
            <v>13323.27</v>
          </cell>
          <cell r="AI15">
            <v>222.05450000000002</v>
          </cell>
          <cell r="AJ15">
            <v>0</v>
          </cell>
          <cell r="BF15">
            <v>224.58592130000002</v>
          </cell>
          <cell r="CA15">
            <v>224.58592130000002</v>
          </cell>
          <cell r="CB15">
            <v>0</v>
          </cell>
          <cell r="CF15" t="str">
            <v/>
          </cell>
        </row>
        <row r="16">
          <cell r="A16" t="str">
            <v>EQUIPO MEDICO</v>
          </cell>
          <cell r="E16">
            <v>14450.54</v>
          </cell>
          <cell r="T16">
            <v>240.84233333333336</v>
          </cell>
          <cell r="AD16">
            <v>14450.54</v>
          </cell>
          <cell r="AI16">
            <v>240.84233333333336</v>
          </cell>
          <cell r="AJ16">
            <v>0</v>
          </cell>
          <cell r="BF16">
            <v>243.58793593333337</v>
          </cell>
          <cell r="CA16">
            <v>243.58793593333337</v>
          </cell>
          <cell r="CB16">
            <v>0</v>
          </cell>
          <cell r="CF16" t="str">
            <v/>
          </cell>
        </row>
        <row r="17">
          <cell r="A17" t="str">
            <v>EQUIPO MEDICO</v>
          </cell>
          <cell r="E17">
            <v>18586.169999999998</v>
          </cell>
          <cell r="T17">
            <v>154.88475</v>
          </cell>
          <cell r="AD17">
            <v>18586.169999999998</v>
          </cell>
          <cell r="AI17">
            <v>154.88475</v>
          </cell>
          <cell r="AJ17">
            <v>0</v>
          </cell>
          <cell r="BF17">
            <v>154.88475</v>
          </cell>
          <cell r="CA17">
            <v>154.88475</v>
          </cell>
          <cell r="CB17">
            <v>0</v>
          </cell>
          <cell r="CF17" t="str">
            <v/>
          </cell>
        </row>
        <row r="18">
          <cell r="A18" t="str">
            <v>EQUIPO MEDICO</v>
          </cell>
          <cell r="E18">
            <v>14450.54</v>
          </cell>
          <cell r="T18">
            <v>120.42116666666668</v>
          </cell>
          <cell r="AD18">
            <v>14450.54</v>
          </cell>
          <cell r="AI18">
            <v>120.42116666666668</v>
          </cell>
          <cell r="AJ18">
            <v>0</v>
          </cell>
          <cell r="BF18">
            <v>120.42116666666668</v>
          </cell>
          <cell r="CA18">
            <v>120.42116666666668</v>
          </cell>
          <cell r="CB18">
            <v>0</v>
          </cell>
          <cell r="CF18" t="str">
            <v/>
          </cell>
        </row>
        <row r="19">
          <cell r="A19" t="str">
            <v>EQUIPO MEDICO</v>
          </cell>
          <cell r="E19">
            <v>14450.54</v>
          </cell>
          <cell r="T19">
            <v>120.42116666666668</v>
          </cell>
          <cell r="AD19">
            <v>14450.54</v>
          </cell>
          <cell r="AI19">
            <v>120.42116666666668</v>
          </cell>
          <cell r="AJ19">
            <v>0</v>
          </cell>
          <cell r="BF19">
            <v>120.42116666666668</v>
          </cell>
          <cell r="CA19">
            <v>120.42116666666668</v>
          </cell>
          <cell r="CB19">
            <v>0</v>
          </cell>
          <cell r="CF19" t="str">
            <v/>
          </cell>
        </row>
        <row r="20">
          <cell r="A20"/>
          <cell r="E20"/>
          <cell r="T20" t="str">
            <v/>
          </cell>
          <cell r="AD20" t="str">
            <v/>
          </cell>
          <cell r="AI20">
            <v>0</v>
          </cell>
          <cell r="AJ20">
            <v>0</v>
          </cell>
          <cell r="BF20" t="str">
            <v/>
          </cell>
          <cell r="CA20">
            <v>0</v>
          </cell>
          <cell r="CB20">
            <v>0</v>
          </cell>
          <cell r="CF20" t="str">
            <v/>
          </cell>
        </row>
        <row r="21">
          <cell r="A21"/>
          <cell r="E21"/>
          <cell r="T21" t="str">
            <v/>
          </cell>
          <cell r="AD21" t="str">
            <v/>
          </cell>
          <cell r="AI21">
            <v>0</v>
          </cell>
          <cell r="AJ21">
            <v>0</v>
          </cell>
          <cell r="BF21" t="str">
            <v/>
          </cell>
          <cell r="CA21">
            <v>0</v>
          </cell>
          <cell r="CB21">
            <v>0</v>
          </cell>
          <cell r="CF21" t="str">
            <v/>
          </cell>
        </row>
        <row r="22">
          <cell r="A22"/>
          <cell r="E22"/>
          <cell r="T22" t="str">
            <v/>
          </cell>
          <cell r="AD22" t="str">
            <v/>
          </cell>
          <cell r="AI22">
            <v>0</v>
          </cell>
          <cell r="AJ22">
            <v>0</v>
          </cell>
          <cell r="BF22" t="str">
            <v/>
          </cell>
          <cell r="CA22">
            <v>0</v>
          </cell>
          <cell r="CB22">
            <v>0</v>
          </cell>
          <cell r="CF22" t="str">
            <v/>
          </cell>
        </row>
        <row r="23">
          <cell r="A23"/>
          <cell r="E23"/>
          <cell r="T23" t="str">
            <v/>
          </cell>
          <cell r="AD23" t="str">
            <v/>
          </cell>
          <cell r="AI23">
            <v>0</v>
          </cell>
          <cell r="AJ23">
            <v>0</v>
          </cell>
          <cell r="BF23" t="str">
            <v/>
          </cell>
          <cell r="CA23">
            <v>0</v>
          </cell>
          <cell r="CB23">
            <v>0</v>
          </cell>
          <cell r="CF23" t="str">
            <v/>
          </cell>
        </row>
        <row r="24">
          <cell r="A24"/>
          <cell r="E24"/>
          <cell r="T24" t="str">
            <v/>
          </cell>
          <cell r="AD24" t="str">
            <v/>
          </cell>
          <cell r="AI24">
            <v>0</v>
          </cell>
          <cell r="AJ24">
            <v>0</v>
          </cell>
          <cell r="BF24" t="str">
            <v/>
          </cell>
          <cell r="CA24">
            <v>0</v>
          </cell>
          <cell r="CB24">
            <v>0</v>
          </cell>
          <cell r="CF24" t="str">
            <v/>
          </cell>
        </row>
        <row r="25">
          <cell r="A25"/>
          <cell r="E25"/>
          <cell r="T25" t="str">
            <v/>
          </cell>
          <cell r="AD25" t="str">
            <v/>
          </cell>
          <cell r="AI25">
            <v>0</v>
          </cell>
          <cell r="AJ25">
            <v>0</v>
          </cell>
          <cell r="BF25" t="str">
            <v/>
          </cell>
          <cell r="CA25">
            <v>0</v>
          </cell>
          <cell r="CB25">
            <v>0</v>
          </cell>
          <cell r="CF25" t="str">
            <v/>
          </cell>
        </row>
        <row r="26">
          <cell r="A26"/>
          <cell r="E26"/>
          <cell r="T26" t="str">
            <v/>
          </cell>
          <cell r="AD26" t="str">
            <v/>
          </cell>
          <cell r="AI26">
            <v>0</v>
          </cell>
          <cell r="AJ26">
            <v>0</v>
          </cell>
          <cell r="BF26" t="str">
            <v/>
          </cell>
          <cell r="CA26">
            <v>0</v>
          </cell>
          <cell r="CB26">
            <v>0</v>
          </cell>
          <cell r="CF26" t="str">
            <v/>
          </cell>
        </row>
        <row r="27">
          <cell r="A27"/>
          <cell r="E27"/>
          <cell r="T27" t="str">
            <v/>
          </cell>
          <cell r="AD27" t="str">
            <v/>
          </cell>
          <cell r="AI27">
            <v>0</v>
          </cell>
          <cell r="AJ27">
            <v>0</v>
          </cell>
          <cell r="BF27" t="str">
            <v/>
          </cell>
          <cell r="CA27">
            <v>0</v>
          </cell>
          <cell r="CB27">
            <v>0</v>
          </cell>
          <cell r="CF27" t="str">
            <v/>
          </cell>
        </row>
        <row r="28">
          <cell r="A28"/>
          <cell r="E28"/>
          <cell r="T28" t="str">
            <v/>
          </cell>
          <cell r="AD28" t="str">
            <v/>
          </cell>
          <cell r="AI28">
            <v>0</v>
          </cell>
          <cell r="AJ28">
            <v>0</v>
          </cell>
          <cell r="BF28" t="str">
            <v/>
          </cell>
          <cell r="CA28">
            <v>0</v>
          </cell>
          <cell r="CB28">
            <v>0</v>
          </cell>
          <cell r="CF28" t="str">
            <v/>
          </cell>
        </row>
        <row r="29">
          <cell r="A29"/>
          <cell r="E29"/>
          <cell r="T29" t="str">
            <v/>
          </cell>
          <cell r="AD29" t="str">
            <v/>
          </cell>
          <cell r="AI29">
            <v>0</v>
          </cell>
          <cell r="AJ29">
            <v>0</v>
          </cell>
          <cell r="BF29" t="str">
            <v/>
          </cell>
          <cell r="CA29">
            <v>0</v>
          </cell>
          <cell r="CB29">
            <v>0</v>
          </cell>
          <cell r="CF29" t="str">
            <v/>
          </cell>
        </row>
        <row r="30">
          <cell r="A30"/>
          <cell r="E30"/>
          <cell r="T30" t="str">
            <v/>
          </cell>
          <cell r="AD30" t="str">
            <v/>
          </cell>
          <cell r="AI30">
            <v>0</v>
          </cell>
          <cell r="AJ30">
            <v>0</v>
          </cell>
          <cell r="BF30" t="str">
            <v/>
          </cell>
          <cell r="CA30">
            <v>0</v>
          </cell>
          <cell r="CB30">
            <v>0</v>
          </cell>
          <cell r="CF30" t="str">
            <v/>
          </cell>
        </row>
        <row r="31">
          <cell r="A31"/>
          <cell r="E31"/>
          <cell r="T31" t="str">
            <v/>
          </cell>
          <cell r="AD31" t="str">
            <v/>
          </cell>
          <cell r="AI31">
            <v>0</v>
          </cell>
          <cell r="AJ31">
            <v>0</v>
          </cell>
          <cell r="BF31" t="str">
            <v/>
          </cell>
          <cell r="CA31">
            <v>0</v>
          </cell>
          <cell r="CB31">
            <v>0</v>
          </cell>
          <cell r="CF31" t="str">
            <v/>
          </cell>
        </row>
        <row r="32">
          <cell r="A32"/>
          <cell r="E32"/>
          <cell r="T32" t="str">
            <v/>
          </cell>
          <cell r="AD32" t="str">
            <v/>
          </cell>
          <cell r="AI32">
            <v>0</v>
          </cell>
          <cell r="AJ32">
            <v>0</v>
          </cell>
          <cell r="BF32" t="str">
            <v/>
          </cell>
          <cell r="CA32">
            <v>0</v>
          </cell>
          <cell r="CB32">
            <v>0</v>
          </cell>
          <cell r="CF32" t="str">
            <v/>
          </cell>
        </row>
        <row r="33">
          <cell r="A33"/>
          <cell r="E33"/>
          <cell r="T33" t="str">
            <v/>
          </cell>
          <cell r="AD33" t="str">
            <v/>
          </cell>
          <cell r="AI33">
            <v>0</v>
          </cell>
          <cell r="AJ33">
            <v>0</v>
          </cell>
          <cell r="BF33" t="str">
            <v/>
          </cell>
          <cell r="CA33">
            <v>0</v>
          </cell>
          <cell r="CB33">
            <v>0</v>
          </cell>
          <cell r="CF33" t="str">
            <v/>
          </cell>
        </row>
        <row r="34">
          <cell r="A34"/>
          <cell r="E34"/>
          <cell r="T34" t="str">
            <v/>
          </cell>
          <cell r="AD34" t="str">
            <v/>
          </cell>
          <cell r="AI34">
            <v>0</v>
          </cell>
          <cell r="AJ34">
            <v>0</v>
          </cell>
          <cell r="BF34" t="str">
            <v/>
          </cell>
          <cell r="CA34">
            <v>0</v>
          </cell>
          <cell r="CB34">
            <v>0</v>
          </cell>
          <cell r="CF34" t="str">
            <v/>
          </cell>
        </row>
        <row r="35">
          <cell r="A35"/>
          <cell r="E35"/>
          <cell r="T35" t="str">
            <v/>
          </cell>
          <cell r="AD35" t="str">
            <v/>
          </cell>
          <cell r="AI35">
            <v>0</v>
          </cell>
          <cell r="AJ35">
            <v>0</v>
          </cell>
          <cell r="BF35" t="str">
            <v/>
          </cell>
          <cell r="CA35">
            <v>0</v>
          </cell>
          <cell r="CB35">
            <v>0</v>
          </cell>
          <cell r="CF35" t="str">
            <v/>
          </cell>
        </row>
        <row r="36">
          <cell r="A36"/>
          <cell r="E36"/>
          <cell r="T36" t="str">
            <v/>
          </cell>
          <cell r="AD36" t="str">
            <v/>
          </cell>
          <cell r="AI36">
            <v>0</v>
          </cell>
          <cell r="AJ36">
            <v>0</v>
          </cell>
          <cell r="BF36" t="str">
            <v/>
          </cell>
          <cell r="CA36">
            <v>0</v>
          </cell>
          <cell r="CB36">
            <v>0</v>
          </cell>
          <cell r="CF36" t="str">
            <v/>
          </cell>
        </row>
        <row r="37">
          <cell r="A37"/>
          <cell r="E37"/>
          <cell r="T37" t="str">
            <v/>
          </cell>
          <cell r="AD37" t="str">
            <v/>
          </cell>
          <cell r="AI37">
            <v>0</v>
          </cell>
          <cell r="AJ37">
            <v>0</v>
          </cell>
          <cell r="BF37" t="str">
            <v/>
          </cell>
          <cell r="CA37">
            <v>0</v>
          </cell>
          <cell r="CB37">
            <v>0</v>
          </cell>
          <cell r="CF37" t="str">
            <v/>
          </cell>
        </row>
        <row r="38">
          <cell r="A38"/>
          <cell r="E38"/>
          <cell r="T38" t="str">
            <v/>
          </cell>
          <cell r="AD38" t="str">
            <v/>
          </cell>
          <cell r="AI38">
            <v>0</v>
          </cell>
          <cell r="AJ38">
            <v>0</v>
          </cell>
          <cell r="BF38" t="str">
            <v/>
          </cell>
          <cell r="CA38">
            <v>0</v>
          </cell>
          <cell r="CB38">
            <v>0</v>
          </cell>
          <cell r="CF38" t="str">
            <v/>
          </cell>
        </row>
        <row r="39">
          <cell r="A39"/>
          <cell r="E39"/>
          <cell r="T39" t="str">
            <v/>
          </cell>
          <cell r="AD39" t="str">
            <v/>
          </cell>
          <cell r="AI39">
            <v>0</v>
          </cell>
          <cell r="AJ39">
            <v>0</v>
          </cell>
          <cell r="BF39" t="str">
            <v/>
          </cell>
          <cell r="CA39">
            <v>0</v>
          </cell>
          <cell r="CB39">
            <v>0</v>
          </cell>
          <cell r="CF39" t="str">
            <v/>
          </cell>
        </row>
        <row r="40">
          <cell r="A40"/>
          <cell r="E40"/>
          <cell r="T40" t="str">
            <v/>
          </cell>
          <cell r="AD40" t="str">
            <v/>
          </cell>
          <cell r="AI40">
            <v>0</v>
          </cell>
          <cell r="AJ40">
            <v>0</v>
          </cell>
          <cell r="BF40" t="str">
            <v/>
          </cell>
          <cell r="CA40">
            <v>0</v>
          </cell>
          <cell r="CB40">
            <v>0</v>
          </cell>
          <cell r="CF40" t="str">
            <v/>
          </cell>
        </row>
        <row r="41">
          <cell r="A41"/>
          <cell r="E41"/>
          <cell r="T41" t="str">
            <v/>
          </cell>
          <cell r="AD41" t="str">
            <v/>
          </cell>
          <cell r="AI41">
            <v>0</v>
          </cell>
          <cell r="AJ41">
            <v>0</v>
          </cell>
          <cell r="BF41" t="str">
            <v/>
          </cell>
          <cell r="CA41">
            <v>0</v>
          </cell>
          <cell r="CB41">
            <v>0</v>
          </cell>
          <cell r="CF41" t="str">
            <v/>
          </cell>
        </row>
        <row r="42">
          <cell r="A42"/>
          <cell r="E42"/>
          <cell r="T42" t="str">
            <v/>
          </cell>
          <cell r="AD42" t="str">
            <v/>
          </cell>
          <cell r="AI42">
            <v>0</v>
          </cell>
          <cell r="AJ42">
            <v>0</v>
          </cell>
          <cell r="BF42" t="str">
            <v/>
          </cell>
          <cell r="CA42">
            <v>0</v>
          </cell>
          <cell r="CB42">
            <v>0</v>
          </cell>
          <cell r="CF42" t="str">
            <v/>
          </cell>
        </row>
        <row r="43">
          <cell r="A43"/>
          <cell r="E43"/>
          <cell r="T43" t="str">
            <v/>
          </cell>
          <cell r="AD43" t="str">
            <v/>
          </cell>
          <cell r="AI43">
            <v>0</v>
          </cell>
          <cell r="AJ43">
            <v>0</v>
          </cell>
          <cell r="BF43" t="str">
            <v/>
          </cell>
          <cell r="CA43">
            <v>0</v>
          </cell>
          <cell r="CB43">
            <v>0</v>
          </cell>
          <cell r="CF43" t="str">
            <v/>
          </cell>
        </row>
        <row r="44">
          <cell r="A44"/>
          <cell r="E44"/>
          <cell r="T44" t="str">
            <v/>
          </cell>
          <cell r="AD44" t="str">
            <v/>
          </cell>
          <cell r="AI44">
            <v>0</v>
          </cell>
          <cell r="AJ44">
            <v>0</v>
          </cell>
          <cell r="BF44" t="str">
            <v/>
          </cell>
          <cell r="CA44">
            <v>0</v>
          </cell>
          <cell r="CB44">
            <v>0</v>
          </cell>
          <cell r="CF44" t="str">
            <v/>
          </cell>
        </row>
        <row r="45">
          <cell r="A45"/>
          <cell r="E45"/>
          <cell r="T45" t="str">
            <v/>
          </cell>
          <cell r="AD45" t="str">
            <v/>
          </cell>
          <cell r="AI45">
            <v>0</v>
          </cell>
          <cell r="AJ45">
            <v>0</v>
          </cell>
          <cell r="BF45" t="str">
            <v/>
          </cell>
          <cell r="CA45">
            <v>0</v>
          </cell>
          <cell r="CB45">
            <v>0</v>
          </cell>
          <cell r="CF45" t="str">
            <v/>
          </cell>
        </row>
        <row r="46">
          <cell r="A46"/>
          <cell r="E46"/>
          <cell r="T46" t="str">
            <v/>
          </cell>
          <cell r="AD46" t="str">
            <v/>
          </cell>
          <cell r="AI46">
            <v>0</v>
          </cell>
          <cell r="AJ46">
            <v>0</v>
          </cell>
          <cell r="BF46" t="str">
            <v/>
          </cell>
          <cell r="CA46">
            <v>0</v>
          </cell>
          <cell r="CB46">
            <v>0</v>
          </cell>
          <cell r="CF46" t="str">
            <v/>
          </cell>
        </row>
        <row r="47">
          <cell r="A47"/>
          <cell r="E47"/>
          <cell r="T47" t="str">
            <v/>
          </cell>
          <cell r="AD47" t="str">
            <v/>
          </cell>
          <cell r="AI47">
            <v>0</v>
          </cell>
          <cell r="AJ47">
            <v>0</v>
          </cell>
          <cell r="BF47" t="str">
            <v/>
          </cell>
          <cell r="CA47">
            <v>0</v>
          </cell>
          <cell r="CB47">
            <v>0</v>
          </cell>
          <cell r="CF47" t="str">
            <v/>
          </cell>
        </row>
        <row r="48">
          <cell r="A48"/>
          <cell r="E48"/>
          <cell r="T48" t="str">
            <v/>
          </cell>
          <cell r="AD48" t="str">
            <v/>
          </cell>
          <cell r="AI48">
            <v>0</v>
          </cell>
          <cell r="AJ48">
            <v>0</v>
          </cell>
          <cell r="BF48" t="str">
            <v/>
          </cell>
          <cell r="CA48">
            <v>0</v>
          </cell>
          <cell r="CB48">
            <v>0</v>
          </cell>
          <cell r="CF48" t="str">
            <v/>
          </cell>
        </row>
        <row r="49">
          <cell r="A49"/>
          <cell r="E49"/>
          <cell r="T49" t="str">
            <v/>
          </cell>
          <cell r="AD49" t="str">
            <v/>
          </cell>
          <cell r="AI49">
            <v>0</v>
          </cell>
          <cell r="AJ49">
            <v>0</v>
          </cell>
          <cell r="BF49" t="str">
            <v/>
          </cell>
          <cell r="CA49">
            <v>0</v>
          </cell>
          <cell r="CB49">
            <v>0</v>
          </cell>
          <cell r="CF49" t="str">
            <v/>
          </cell>
        </row>
        <row r="50">
          <cell r="A50"/>
          <cell r="E50"/>
          <cell r="T50" t="str">
            <v/>
          </cell>
          <cell r="AD50" t="str">
            <v/>
          </cell>
          <cell r="AI50">
            <v>0</v>
          </cell>
          <cell r="AJ50">
            <v>0</v>
          </cell>
          <cell r="BF50" t="str">
            <v/>
          </cell>
          <cell r="CA50">
            <v>0</v>
          </cell>
          <cell r="CB50">
            <v>0</v>
          </cell>
          <cell r="CF50" t="str">
            <v/>
          </cell>
        </row>
        <row r="51">
          <cell r="A51"/>
          <cell r="E51"/>
          <cell r="T51" t="str">
            <v/>
          </cell>
          <cell r="AD51" t="str">
            <v/>
          </cell>
          <cell r="AI51">
            <v>0</v>
          </cell>
          <cell r="AJ51">
            <v>0</v>
          </cell>
          <cell r="BF51" t="str">
            <v/>
          </cell>
          <cell r="CA51">
            <v>0</v>
          </cell>
          <cell r="CB51">
            <v>0</v>
          </cell>
          <cell r="CF51" t="str">
            <v/>
          </cell>
        </row>
        <row r="52">
          <cell r="A52"/>
          <cell r="E52"/>
          <cell r="T52" t="str">
            <v/>
          </cell>
          <cell r="AD52" t="str">
            <v/>
          </cell>
          <cell r="AI52">
            <v>0</v>
          </cell>
          <cell r="AJ52">
            <v>0</v>
          </cell>
          <cell r="BF52" t="str">
            <v/>
          </cell>
          <cell r="CA52">
            <v>0</v>
          </cell>
          <cell r="CB52">
            <v>0</v>
          </cell>
          <cell r="CF52" t="str">
            <v/>
          </cell>
        </row>
        <row r="53">
          <cell r="A53"/>
          <cell r="E53"/>
          <cell r="T53" t="str">
            <v/>
          </cell>
          <cell r="AD53" t="str">
            <v/>
          </cell>
          <cell r="AI53">
            <v>0</v>
          </cell>
          <cell r="AJ53">
            <v>0</v>
          </cell>
          <cell r="BF53" t="str">
            <v/>
          </cell>
          <cell r="CA53">
            <v>0</v>
          </cell>
          <cell r="CB53">
            <v>0</v>
          </cell>
          <cell r="CF53" t="str">
            <v/>
          </cell>
        </row>
        <row r="54">
          <cell r="A54"/>
          <cell r="E54"/>
          <cell r="T54" t="str">
            <v/>
          </cell>
          <cell r="AD54" t="str">
            <v/>
          </cell>
          <cell r="AI54">
            <v>0</v>
          </cell>
          <cell r="AJ54">
            <v>0</v>
          </cell>
          <cell r="BF54" t="str">
            <v/>
          </cell>
          <cell r="CA54">
            <v>0</v>
          </cell>
          <cell r="CB54">
            <v>0</v>
          </cell>
          <cell r="CF54" t="str">
            <v/>
          </cell>
        </row>
        <row r="55">
          <cell r="A55"/>
          <cell r="E55"/>
          <cell r="T55" t="str">
            <v/>
          </cell>
          <cell r="AD55" t="str">
            <v/>
          </cell>
          <cell r="AI55">
            <v>0</v>
          </cell>
          <cell r="AJ55">
            <v>0</v>
          </cell>
          <cell r="BF55" t="str">
            <v/>
          </cell>
          <cell r="CA55">
            <v>0</v>
          </cell>
          <cell r="CB55">
            <v>0</v>
          </cell>
          <cell r="CF55" t="str">
            <v/>
          </cell>
        </row>
        <row r="56">
          <cell r="A56"/>
          <cell r="E56"/>
          <cell r="T56" t="str">
            <v/>
          </cell>
          <cell r="AD56" t="str">
            <v/>
          </cell>
          <cell r="AI56">
            <v>0</v>
          </cell>
          <cell r="AJ56">
            <v>0</v>
          </cell>
          <cell r="BF56" t="str">
            <v/>
          </cell>
          <cell r="CA56">
            <v>0</v>
          </cell>
          <cell r="CB56">
            <v>0</v>
          </cell>
          <cell r="CF56" t="str">
            <v/>
          </cell>
        </row>
        <row r="57">
          <cell r="A57"/>
          <cell r="E57"/>
          <cell r="T57" t="str">
            <v/>
          </cell>
          <cell r="AD57" t="str">
            <v/>
          </cell>
          <cell r="AI57">
            <v>0</v>
          </cell>
          <cell r="AJ57">
            <v>0</v>
          </cell>
          <cell r="BF57" t="str">
            <v/>
          </cell>
          <cell r="CA57">
            <v>0</v>
          </cell>
          <cell r="CB57">
            <v>0</v>
          </cell>
          <cell r="CF57" t="str">
            <v/>
          </cell>
        </row>
        <row r="58">
          <cell r="A58"/>
          <cell r="E58"/>
          <cell r="T58" t="str">
            <v/>
          </cell>
          <cell r="AD58" t="str">
            <v/>
          </cell>
          <cell r="AI58">
            <v>0</v>
          </cell>
          <cell r="AJ58">
            <v>0</v>
          </cell>
          <cell r="BF58" t="str">
            <v/>
          </cell>
          <cell r="CA58">
            <v>0</v>
          </cell>
          <cell r="CB58">
            <v>0</v>
          </cell>
          <cell r="CF58" t="str">
            <v/>
          </cell>
        </row>
        <row r="59">
          <cell r="A59"/>
          <cell r="E59"/>
          <cell r="T59" t="str">
            <v/>
          </cell>
          <cell r="AD59" t="str">
            <v/>
          </cell>
          <cell r="AI59">
            <v>0</v>
          </cell>
          <cell r="AJ59">
            <v>0</v>
          </cell>
          <cell r="BF59" t="str">
            <v/>
          </cell>
          <cell r="CA59">
            <v>0</v>
          </cell>
          <cell r="CB59">
            <v>0</v>
          </cell>
          <cell r="CF59" t="str">
            <v/>
          </cell>
        </row>
        <row r="60">
          <cell r="A60"/>
          <cell r="E60"/>
          <cell r="T60" t="str">
            <v/>
          </cell>
          <cell r="AD60" t="str">
            <v/>
          </cell>
          <cell r="AI60">
            <v>0</v>
          </cell>
          <cell r="AJ60">
            <v>0</v>
          </cell>
          <cell r="BF60" t="str">
            <v/>
          </cell>
          <cell r="CA60">
            <v>0</v>
          </cell>
          <cell r="CB60">
            <v>0</v>
          </cell>
          <cell r="CF60" t="str">
            <v/>
          </cell>
        </row>
        <row r="61">
          <cell r="A61"/>
          <cell r="E61"/>
          <cell r="T61" t="str">
            <v/>
          </cell>
          <cell r="AD61" t="str">
            <v/>
          </cell>
          <cell r="AI61">
            <v>0</v>
          </cell>
          <cell r="AJ61">
            <v>0</v>
          </cell>
          <cell r="BF61" t="str">
            <v/>
          </cell>
          <cell r="CA61">
            <v>0</v>
          </cell>
          <cell r="CB61">
            <v>0</v>
          </cell>
          <cell r="CF61" t="str">
            <v/>
          </cell>
        </row>
        <row r="62">
          <cell r="A62"/>
          <cell r="E62"/>
          <cell r="T62" t="str">
            <v/>
          </cell>
          <cell r="AD62" t="str">
            <v/>
          </cell>
          <cell r="AI62">
            <v>0</v>
          </cell>
          <cell r="AJ62">
            <v>0</v>
          </cell>
          <cell r="BF62" t="str">
            <v/>
          </cell>
          <cell r="CA62">
            <v>0</v>
          </cell>
          <cell r="CB62">
            <v>0</v>
          </cell>
          <cell r="CF62" t="str">
            <v/>
          </cell>
        </row>
        <row r="63">
          <cell r="A63"/>
          <cell r="E63"/>
          <cell r="T63" t="str">
            <v/>
          </cell>
          <cell r="AD63" t="str">
            <v/>
          </cell>
          <cell r="AI63">
            <v>0</v>
          </cell>
          <cell r="AJ63">
            <v>0</v>
          </cell>
          <cell r="BF63" t="str">
            <v/>
          </cell>
          <cell r="CA63">
            <v>0</v>
          </cell>
          <cell r="CB63">
            <v>0</v>
          </cell>
          <cell r="CF63" t="str">
            <v/>
          </cell>
        </row>
        <row r="64">
          <cell r="A64"/>
          <cell r="E64"/>
          <cell r="T64" t="str">
            <v/>
          </cell>
          <cell r="AD64" t="str">
            <v/>
          </cell>
          <cell r="AI64">
            <v>0</v>
          </cell>
          <cell r="AJ64">
            <v>0</v>
          </cell>
          <cell r="BF64" t="str">
            <v/>
          </cell>
          <cell r="CA64">
            <v>0</v>
          </cell>
          <cell r="CB64">
            <v>0</v>
          </cell>
          <cell r="CF64" t="str">
            <v/>
          </cell>
        </row>
        <row r="65">
          <cell r="A65"/>
          <cell r="E65"/>
          <cell r="T65" t="str">
            <v/>
          </cell>
          <cell r="AD65" t="str">
            <v/>
          </cell>
          <cell r="AI65">
            <v>0</v>
          </cell>
          <cell r="AJ65">
            <v>0</v>
          </cell>
          <cell r="BF65" t="str">
            <v/>
          </cell>
          <cell r="CA65">
            <v>0</v>
          </cell>
          <cell r="CB65">
            <v>0</v>
          </cell>
          <cell r="CF65" t="str">
            <v/>
          </cell>
        </row>
        <row r="66">
          <cell r="A66"/>
          <cell r="E66"/>
          <cell r="T66" t="str">
            <v/>
          </cell>
          <cell r="AD66" t="str">
            <v/>
          </cell>
          <cell r="AI66">
            <v>0</v>
          </cell>
          <cell r="AJ66">
            <v>0</v>
          </cell>
          <cell r="BF66" t="str">
            <v/>
          </cell>
          <cell r="CA66">
            <v>0</v>
          </cell>
          <cell r="CB66">
            <v>0</v>
          </cell>
          <cell r="CF66" t="str">
            <v/>
          </cell>
        </row>
        <row r="67">
          <cell r="A67"/>
          <cell r="E67"/>
          <cell r="T67" t="str">
            <v/>
          </cell>
          <cell r="AD67" t="str">
            <v/>
          </cell>
          <cell r="AI67">
            <v>0</v>
          </cell>
          <cell r="AJ67">
            <v>0</v>
          </cell>
          <cell r="BF67" t="str">
            <v/>
          </cell>
          <cell r="CA67">
            <v>0</v>
          </cell>
          <cell r="CB67">
            <v>0</v>
          </cell>
          <cell r="CF67" t="str">
            <v/>
          </cell>
        </row>
        <row r="68">
          <cell r="A68"/>
          <cell r="E68"/>
          <cell r="T68" t="str">
            <v/>
          </cell>
          <cell r="AD68" t="str">
            <v/>
          </cell>
          <cell r="AI68">
            <v>0</v>
          </cell>
          <cell r="AJ68">
            <v>0</v>
          </cell>
          <cell r="BF68" t="str">
            <v/>
          </cell>
          <cell r="CA68">
            <v>0</v>
          </cell>
          <cell r="CB68">
            <v>0</v>
          </cell>
          <cell r="CF68" t="str">
            <v/>
          </cell>
        </row>
        <row r="69">
          <cell r="A69"/>
          <cell r="E69"/>
          <cell r="T69" t="str">
            <v/>
          </cell>
          <cell r="AD69" t="str">
            <v/>
          </cell>
          <cell r="AI69">
            <v>0</v>
          </cell>
          <cell r="AJ69">
            <v>0</v>
          </cell>
          <cell r="BF69" t="str">
            <v/>
          </cell>
          <cell r="CA69">
            <v>0</v>
          </cell>
          <cell r="CB69">
            <v>0</v>
          </cell>
          <cell r="CF69" t="str">
            <v/>
          </cell>
        </row>
        <row r="70">
          <cell r="A70"/>
          <cell r="E70"/>
          <cell r="T70" t="str">
            <v/>
          </cell>
          <cell r="AD70" t="str">
            <v/>
          </cell>
          <cell r="AI70">
            <v>0</v>
          </cell>
          <cell r="AJ70">
            <v>0</v>
          </cell>
          <cell r="BF70" t="str">
            <v/>
          </cell>
          <cell r="CA70">
            <v>0</v>
          </cell>
          <cell r="CB70">
            <v>0</v>
          </cell>
          <cell r="CF70" t="str">
            <v/>
          </cell>
        </row>
        <row r="71">
          <cell r="A71"/>
          <cell r="E71"/>
          <cell r="T71" t="str">
            <v/>
          </cell>
          <cell r="AD71" t="str">
            <v/>
          </cell>
          <cell r="AI71">
            <v>0</v>
          </cell>
          <cell r="AJ71">
            <v>0</v>
          </cell>
          <cell r="BF71" t="str">
            <v/>
          </cell>
          <cell r="CA71">
            <v>0</v>
          </cell>
          <cell r="CB71">
            <v>0</v>
          </cell>
          <cell r="CF71" t="str">
            <v/>
          </cell>
        </row>
        <row r="72">
          <cell r="A72"/>
          <cell r="E72"/>
          <cell r="T72" t="str">
            <v/>
          </cell>
          <cell r="AD72" t="str">
            <v/>
          </cell>
          <cell r="AI72">
            <v>0</v>
          </cell>
          <cell r="AJ72">
            <v>0</v>
          </cell>
          <cell r="BF72" t="str">
            <v/>
          </cell>
          <cell r="CA72">
            <v>0</v>
          </cell>
          <cell r="CB72">
            <v>0</v>
          </cell>
          <cell r="CF72" t="str">
            <v/>
          </cell>
        </row>
        <row r="73">
          <cell r="A73"/>
          <cell r="E73"/>
          <cell r="T73" t="str">
            <v/>
          </cell>
          <cell r="AD73" t="str">
            <v/>
          </cell>
          <cell r="AI73">
            <v>0</v>
          </cell>
          <cell r="AJ73">
            <v>0</v>
          </cell>
          <cell r="BF73" t="str">
            <v/>
          </cell>
          <cell r="CA73">
            <v>0</v>
          </cell>
          <cell r="CB73">
            <v>0</v>
          </cell>
          <cell r="CF73" t="str">
            <v/>
          </cell>
        </row>
        <row r="74">
          <cell r="A74"/>
          <cell r="E74"/>
          <cell r="T74" t="str">
            <v/>
          </cell>
          <cell r="AD74" t="str">
            <v/>
          </cell>
          <cell r="AI74">
            <v>0</v>
          </cell>
          <cell r="AJ74">
            <v>0</v>
          </cell>
          <cell r="BF74" t="str">
            <v/>
          </cell>
          <cell r="CA74">
            <v>0</v>
          </cell>
          <cell r="CB74">
            <v>0</v>
          </cell>
          <cell r="CF74" t="str">
            <v/>
          </cell>
        </row>
        <row r="75">
          <cell r="A75"/>
          <cell r="E75"/>
          <cell r="T75" t="str">
            <v/>
          </cell>
          <cell r="AD75" t="str">
            <v/>
          </cell>
          <cell r="AI75">
            <v>0</v>
          </cell>
          <cell r="AJ75">
            <v>0</v>
          </cell>
          <cell r="BF75" t="str">
            <v/>
          </cell>
          <cell r="CA75">
            <v>0</v>
          </cell>
          <cell r="CB75">
            <v>0</v>
          </cell>
          <cell r="CF75" t="str">
            <v/>
          </cell>
        </row>
        <row r="76">
          <cell r="A76"/>
          <cell r="E76"/>
          <cell r="T76" t="str">
            <v/>
          </cell>
          <cell r="AD76" t="str">
            <v/>
          </cell>
          <cell r="AI76">
            <v>0</v>
          </cell>
          <cell r="AJ76">
            <v>0</v>
          </cell>
          <cell r="BF76" t="str">
            <v/>
          </cell>
          <cell r="CA76">
            <v>0</v>
          </cell>
          <cell r="CB76">
            <v>0</v>
          </cell>
          <cell r="CF76" t="str">
            <v/>
          </cell>
        </row>
        <row r="77">
          <cell r="A77"/>
          <cell r="E77"/>
          <cell r="T77" t="str">
            <v/>
          </cell>
          <cell r="AD77" t="str">
            <v/>
          </cell>
          <cell r="AI77">
            <v>0</v>
          </cell>
          <cell r="AJ77">
            <v>0</v>
          </cell>
          <cell r="BF77" t="str">
            <v/>
          </cell>
          <cell r="CA77">
            <v>0</v>
          </cell>
          <cell r="CB77">
            <v>0</v>
          </cell>
          <cell r="CF77" t="str">
            <v/>
          </cell>
        </row>
        <row r="78">
          <cell r="A78"/>
          <cell r="E78"/>
          <cell r="T78" t="str">
            <v/>
          </cell>
          <cell r="AD78" t="str">
            <v/>
          </cell>
          <cell r="AI78">
            <v>0</v>
          </cell>
          <cell r="AJ78">
            <v>0</v>
          </cell>
          <cell r="BF78" t="str">
            <v/>
          </cell>
          <cell r="CA78">
            <v>0</v>
          </cell>
          <cell r="CB78">
            <v>0</v>
          </cell>
          <cell r="CF78" t="str">
            <v/>
          </cell>
        </row>
        <row r="79">
          <cell r="A79"/>
          <cell r="E79"/>
          <cell r="T79" t="str">
            <v/>
          </cell>
          <cell r="AD79" t="str">
            <v/>
          </cell>
          <cell r="AI79">
            <v>0</v>
          </cell>
          <cell r="AJ79">
            <v>0</v>
          </cell>
          <cell r="BF79" t="str">
            <v/>
          </cell>
          <cell r="CA79">
            <v>0</v>
          </cell>
          <cell r="CB79">
            <v>0</v>
          </cell>
          <cell r="CF79" t="str">
            <v/>
          </cell>
        </row>
        <row r="80">
          <cell r="A80"/>
          <cell r="E80"/>
          <cell r="T80" t="str">
            <v/>
          </cell>
          <cell r="AD80" t="str">
            <v/>
          </cell>
          <cell r="AI80">
            <v>0</v>
          </cell>
          <cell r="AJ80">
            <v>0</v>
          </cell>
          <cell r="BF80" t="str">
            <v/>
          </cell>
          <cell r="CA80">
            <v>0</v>
          </cell>
          <cell r="CB80">
            <v>0</v>
          </cell>
          <cell r="CF80" t="str">
            <v/>
          </cell>
        </row>
        <row r="81">
          <cell r="A81"/>
          <cell r="E81"/>
          <cell r="T81" t="str">
            <v/>
          </cell>
          <cell r="AD81" t="str">
            <v/>
          </cell>
          <cell r="AI81">
            <v>0</v>
          </cell>
          <cell r="AJ81">
            <v>0</v>
          </cell>
          <cell r="BF81" t="str">
            <v/>
          </cell>
          <cell r="CA81">
            <v>0</v>
          </cell>
          <cell r="CB81">
            <v>0</v>
          </cell>
          <cell r="CF81" t="str">
            <v/>
          </cell>
        </row>
        <row r="82">
          <cell r="A82"/>
          <cell r="E82"/>
          <cell r="T82" t="str">
            <v/>
          </cell>
          <cell r="AD82" t="str">
            <v/>
          </cell>
          <cell r="AI82">
            <v>0</v>
          </cell>
          <cell r="AJ82">
            <v>0</v>
          </cell>
          <cell r="BF82" t="str">
            <v/>
          </cell>
          <cell r="CA82">
            <v>0</v>
          </cell>
          <cell r="CB82">
            <v>0</v>
          </cell>
          <cell r="CF82" t="str">
            <v/>
          </cell>
        </row>
        <row r="83">
          <cell r="A83"/>
          <cell r="E83"/>
          <cell r="T83" t="str">
            <v/>
          </cell>
          <cell r="AD83" t="str">
            <v/>
          </cell>
          <cell r="AI83">
            <v>0</v>
          </cell>
          <cell r="AJ83">
            <v>0</v>
          </cell>
          <cell r="BF83" t="str">
            <v/>
          </cell>
          <cell r="CA83">
            <v>0</v>
          </cell>
          <cell r="CB83">
            <v>0</v>
          </cell>
          <cell r="CF83" t="str">
            <v/>
          </cell>
        </row>
        <row r="84">
          <cell r="A84"/>
          <cell r="E84"/>
          <cell r="T84" t="str">
            <v/>
          </cell>
          <cell r="AD84" t="str">
            <v/>
          </cell>
          <cell r="AI84">
            <v>0</v>
          </cell>
          <cell r="AJ84">
            <v>0</v>
          </cell>
          <cell r="BF84" t="str">
            <v/>
          </cell>
          <cell r="CA84">
            <v>0</v>
          </cell>
          <cell r="CB84">
            <v>0</v>
          </cell>
          <cell r="CF84" t="str">
            <v/>
          </cell>
        </row>
        <row r="85">
          <cell r="A85"/>
          <cell r="E85"/>
          <cell r="T85" t="str">
            <v/>
          </cell>
          <cell r="AD85" t="str">
            <v/>
          </cell>
          <cell r="AI85">
            <v>0</v>
          </cell>
          <cell r="AJ85">
            <v>0</v>
          </cell>
          <cell r="BF85" t="str">
            <v/>
          </cell>
          <cell r="CA85">
            <v>0</v>
          </cell>
          <cell r="CB85">
            <v>0</v>
          </cell>
          <cell r="CF85" t="str">
            <v/>
          </cell>
        </row>
        <row r="86">
          <cell r="A86"/>
          <cell r="E86"/>
          <cell r="T86" t="str">
            <v/>
          </cell>
          <cell r="AD86" t="str">
            <v/>
          </cell>
          <cell r="AI86">
            <v>0</v>
          </cell>
          <cell r="AJ86">
            <v>0</v>
          </cell>
          <cell r="BF86" t="str">
            <v/>
          </cell>
          <cell r="CA86">
            <v>0</v>
          </cell>
          <cell r="CB86">
            <v>0</v>
          </cell>
          <cell r="CF86" t="str">
            <v/>
          </cell>
        </row>
        <row r="87">
          <cell r="A87"/>
          <cell r="E87"/>
          <cell r="T87" t="str">
            <v/>
          </cell>
          <cell r="AD87" t="str">
            <v/>
          </cell>
          <cell r="AI87">
            <v>0</v>
          </cell>
          <cell r="AJ87">
            <v>0</v>
          </cell>
          <cell r="BF87" t="str">
            <v/>
          </cell>
          <cell r="CA87">
            <v>0</v>
          </cell>
          <cell r="CB87">
            <v>0</v>
          </cell>
          <cell r="CF87" t="str">
            <v/>
          </cell>
        </row>
        <row r="88">
          <cell r="A88"/>
          <cell r="E88"/>
          <cell r="T88" t="str">
            <v/>
          </cell>
          <cell r="AD88" t="str">
            <v/>
          </cell>
          <cell r="AI88">
            <v>0</v>
          </cell>
          <cell r="AJ88">
            <v>0</v>
          </cell>
          <cell r="BF88" t="str">
            <v/>
          </cell>
          <cell r="CA88">
            <v>0</v>
          </cell>
          <cell r="CB88">
            <v>0</v>
          </cell>
          <cell r="CF88" t="str">
            <v/>
          </cell>
        </row>
        <row r="89">
          <cell r="A89"/>
          <cell r="E89"/>
          <cell r="T89" t="str">
            <v/>
          </cell>
          <cell r="AD89" t="str">
            <v/>
          </cell>
          <cell r="AI89">
            <v>0</v>
          </cell>
          <cell r="AJ89">
            <v>0</v>
          </cell>
          <cell r="BF89" t="str">
            <v/>
          </cell>
          <cell r="CA89">
            <v>0</v>
          </cell>
          <cell r="CB89">
            <v>0</v>
          </cell>
          <cell r="CF89" t="str">
            <v/>
          </cell>
        </row>
        <row r="90">
          <cell r="A90"/>
          <cell r="E90"/>
          <cell r="T90" t="str">
            <v/>
          </cell>
          <cell r="AD90" t="str">
            <v/>
          </cell>
          <cell r="AI90">
            <v>0</v>
          </cell>
          <cell r="AJ90">
            <v>0</v>
          </cell>
          <cell r="BF90" t="str">
            <v/>
          </cell>
          <cell r="CA90">
            <v>0</v>
          </cell>
          <cell r="CB90">
            <v>0</v>
          </cell>
          <cell r="CF90" t="str">
            <v/>
          </cell>
        </row>
        <row r="91">
          <cell r="A91"/>
          <cell r="E91"/>
          <cell r="T91" t="str">
            <v/>
          </cell>
          <cell r="AD91" t="str">
            <v/>
          </cell>
          <cell r="AI91">
            <v>0</v>
          </cell>
          <cell r="AJ91">
            <v>0</v>
          </cell>
          <cell r="BF91" t="str">
            <v/>
          </cell>
          <cell r="CA91">
            <v>0</v>
          </cell>
          <cell r="CB91">
            <v>0</v>
          </cell>
          <cell r="CF91" t="str">
            <v/>
          </cell>
        </row>
        <row r="92">
          <cell r="A92"/>
          <cell r="E92"/>
          <cell r="T92" t="str">
            <v/>
          </cell>
          <cell r="AD92" t="str">
            <v/>
          </cell>
          <cell r="AI92">
            <v>0</v>
          </cell>
          <cell r="AJ92">
            <v>0</v>
          </cell>
          <cell r="BF92" t="str">
            <v/>
          </cell>
          <cell r="CA92">
            <v>0</v>
          </cell>
          <cell r="CB92">
            <v>0</v>
          </cell>
          <cell r="CF92" t="str">
            <v/>
          </cell>
        </row>
        <row r="93">
          <cell r="A93"/>
          <cell r="E93"/>
          <cell r="T93" t="str">
            <v/>
          </cell>
          <cell r="AD93" t="str">
            <v/>
          </cell>
          <cell r="AI93">
            <v>0</v>
          </cell>
          <cell r="AJ93">
            <v>0</v>
          </cell>
          <cell r="BF93" t="str">
            <v/>
          </cell>
          <cell r="CA93">
            <v>0</v>
          </cell>
          <cell r="CB93">
            <v>0</v>
          </cell>
          <cell r="CF93" t="str">
            <v/>
          </cell>
        </row>
        <row r="94">
          <cell r="A94"/>
          <cell r="E94"/>
          <cell r="T94" t="str">
            <v/>
          </cell>
          <cell r="AD94" t="str">
            <v/>
          </cell>
          <cell r="AI94">
            <v>0</v>
          </cell>
          <cell r="AJ94">
            <v>0</v>
          </cell>
          <cell r="BF94" t="str">
            <v/>
          </cell>
          <cell r="CA94">
            <v>0</v>
          </cell>
          <cell r="CB94">
            <v>0</v>
          </cell>
          <cell r="CF94" t="str">
            <v/>
          </cell>
        </row>
        <row r="95">
          <cell r="A95"/>
          <cell r="E95"/>
          <cell r="T95" t="str">
            <v/>
          </cell>
          <cell r="AD95" t="str">
            <v/>
          </cell>
          <cell r="AI95">
            <v>0</v>
          </cell>
          <cell r="AJ95">
            <v>0</v>
          </cell>
          <cell r="BF95" t="str">
            <v/>
          </cell>
          <cell r="CA95">
            <v>0</v>
          </cell>
          <cell r="CB95">
            <v>0</v>
          </cell>
          <cell r="CF95" t="str">
            <v/>
          </cell>
        </row>
        <row r="96">
          <cell r="A96"/>
          <cell r="E96"/>
          <cell r="T96" t="str">
            <v/>
          </cell>
          <cell r="AD96" t="str">
            <v/>
          </cell>
          <cell r="AI96">
            <v>0</v>
          </cell>
          <cell r="AJ96">
            <v>0</v>
          </cell>
          <cell r="BF96" t="str">
            <v/>
          </cell>
          <cell r="CA96">
            <v>0</v>
          </cell>
          <cell r="CB96">
            <v>0</v>
          </cell>
          <cell r="CF96" t="str">
            <v/>
          </cell>
        </row>
        <row r="97">
          <cell r="A97"/>
          <cell r="E97"/>
          <cell r="T97" t="str">
            <v/>
          </cell>
          <cell r="AD97" t="str">
            <v/>
          </cell>
          <cell r="AI97">
            <v>0</v>
          </cell>
          <cell r="AJ97">
            <v>0</v>
          </cell>
          <cell r="BF97" t="str">
            <v/>
          </cell>
          <cell r="CA97">
            <v>0</v>
          </cell>
          <cell r="CB97">
            <v>0</v>
          </cell>
          <cell r="CF97" t="str">
            <v/>
          </cell>
        </row>
        <row r="98">
          <cell r="A98"/>
          <cell r="E98"/>
          <cell r="T98" t="str">
            <v/>
          </cell>
          <cell r="AD98" t="str">
            <v/>
          </cell>
          <cell r="AI98">
            <v>0</v>
          </cell>
          <cell r="AJ98">
            <v>0</v>
          </cell>
          <cell r="BF98" t="str">
            <v/>
          </cell>
          <cell r="CA98">
            <v>0</v>
          </cell>
          <cell r="CB98">
            <v>0</v>
          </cell>
          <cell r="CF98" t="str">
            <v/>
          </cell>
        </row>
        <row r="99">
          <cell r="A99"/>
          <cell r="E99"/>
          <cell r="T99" t="str">
            <v/>
          </cell>
          <cell r="AD99" t="str">
            <v/>
          </cell>
          <cell r="AI99">
            <v>0</v>
          </cell>
          <cell r="AJ99">
            <v>0</v>
          </cell>
          <cell r="BF99" t="str">
            <v/>
          </cell>
          <cell r="CA99">
            <v>0</v>
          </cell>
          <cell r="CB99">
            <v>0</v>
          </cell>
          <cell r="CF99" t="str">
            <v/>
          </cell>
        </row>
        <row r="100">
          <cell r="A100"/>
          <cell r="E100"/>
          <cell r="T100" t="str">
            <v/>
          </cell>
          <cell r="AD100" t="str">
            <v/>
          </cell>
          <cell r="AI100">
            <v>0</v>
          </cell>
          <cell r="AJ100">
            <v>0</v>
          </cell>
          <cell r="BF100" t="str">
            <v/>
          </cell>
          <cell r="CA100">
            <v>0</v>
          </cell>
          <cell r="CB100">
            <v>0</v>
          </cell>
          <cell r="CF100" t="str">
            <v/>
          </cell>
        </row>
        <row r="101">
          <cell r="A101"/>
          <cell r="E101"/>
          <cell r="T101" t="str">
            <v/>
          </cell>
          <cell r="AD101" t="str">
            <v/>
          </cell>
          <cell r="AI101">
            <v>0</v>
          </cell>
          <cell r="AJ101">
            <v>0</v>
          </cell>
          <cell r="BF101" t="str">
            <v/>
          </cell>
          <cell r="CA101">
            <v>0</v>
          </cell>
          <cell r="CB101">
            <v>0</v>
          </cell>
          <cell r="CF101" t="str">
            <v/>
          </cell>
        </row>
        <row r="102">
          <cell r="A102"/>
          <cell r="E102"/>
          <cell r="T102" t="str">
            <v/>
          </cell>
          <cell r="AD102" t="str">
            <v/>
          </cell>
          <cell r="AI102">
            <v>0</v>
          </cell>
          <cell r="AJ102">
            <v>0</v>
          </cell>
          <cell r="BF102" t="str">
            <v/>
          </cell>
          <cell r="CA102">
            <v>0</v>
          </cell>
          <cell r="CB102">
            <v>0</v>
          </cell>
          <cell r="CF102" t="str">
            <v/>
          </cell>
        </row>
        <row r="103">
          <cell r="A103"/>
          <cell r="E103"/>
          <cell r="T103" t="str">
            <v/>
          </cell>
          <cell r="AD103" t="str">
            <v/>
          </cell>
          <cell r="AI103">
            <v>0</v>
          </cell>
          <cell r="AJ103">
            <v>0</v>
          </cell>
          <cell r="BF103" t="str">
            <v/>
          </cell>
          <cell r="CA103">
            <v>0</v>
          </cell>
          <cell r="CB103">
            <v>0</v>
          </cell>
          <cell r="CF103" t="str">
            <v/>
          </cell>
        </row>
        <row r="104">
          <cell r="A104"/>
          <cell r="E104"/>
          <cell r="T104" t="str">
            <v/>
          </cell>
          <cell r="AD104" t="str">
            <v/>
          </cell>
          <cell r="AI104">
            <v>0</v>
          </cell>
          <cell r="AJ104">
            <v>0</v>
          </cell>
          <cell r="BF104" t="str">
            <v/>
          </cell>
          <cell r="CA104">
            <v>0</v>
          </cell>
          <cell r="CB104">
            <v>0</v>
          </cell>
          <cell r="CF104" t="str">
            <v/>
          </cell>
        </row>
        <row r="105">
          <cell r="A105"/>
          <cell r="E105"/>
          <cell r="T105" t="str">
            <v/>
          </cell>
          <cell r="AD105" t="str">
            <v/>
          </cell>
          <cell r="AI105">
            <v>0</v>
          </cell>
          <cell r="AJ105">
            <v>0</v>
          </cell>
          <cell r="BF105" t="str">
            <v/>
          </cell>
          <cell r="CA105">
            <v>0</v>
          </cell>
          <cell r="CB105">
            <v>0</v>
          </cell>
          <cell r="CF105" t="str">
            <v/>
          </cell>
        </row>
        <row r="106">
          <cell r="A106"/>
          <cell r="E106"/>
          <cell r="T106" t="str">
            <v/>
          </cell>
          <cell r="AD106" t="str">
            <v/>
          </cell>
          <cell r="AI106">
            <v>0</v>
          </cell>
          <cell r="AJ106">
            <v>0</v>
          </cell>
          <cell r="BF106" t="str">
            <v/>
          </cell>
          <cell r="CA106">
            <v>0</v>
          </cell>
          <cell r="CB106">
            <v>0</v>
          </cell>
          <cell r="CF106" t="str">
            <v/>
          </cell>
        </row>
        <row r="107">
          <cell r="A107"/>
          <cell r="E107"/>
          <cell r="T107" t="str">
            <v/>
          </cell>
          <cell r="AD107" t="str">
            <v/>
          </cell>
          <cell r="AI107">
            <v>0</v>
          </cell>
          <cell r="AJ107">
            <v>0</v>
          </cell>
          <cell r="BF107" t="str">
            <v/>
          </cell>
          <cell r="CA107">
            <v>0</v>
          </cell>
          <cell r="CB107">
            <v>0</v>
          </cell>
          <cell r="CF107" t="str">
            <v/>
          </cell>
        </row>
        <row r="108">
          <cell r="A108"/>
          <cell r="E108"/>
          <cell r="T108" t="str">
            <v/>
          </cell>
          <cell r="AD108" t="str">
            <v/>
          </cell>
          <cell r="AI108">
            <v>0</v>
          </cell>
          <cell r="AJ108">
            <v>0</v>
          </cell>
          <cell r="BF108" t="str">
            <v/>
          </cell>
          <cell r="CA108">
            <v>0</v>
          </cell>
          <cell r="CB108">
            <v>0</v>
          </cell>
          <cell r="CF108" t="str">
            <v/>
          </cell>
        </row>
        <row r="109">
          <cell r="A109"/>
          <cell r="E109"/>
          <cell r="T109" t="str">
            <v/>
          </cell>
          <cell r="AD109" t="str">
            <v/>
          </cell>
          <cell r="AI109">
            <v>0</v>
          </cell>
          <cell r="AJ109">
            <v>0</v>
          </cell>
          <cell r="BF109" t="str">
            <v/>
          </cell>
          <cell r="CA109">
            <v>0</v>
          </cell>
          <cell r="CB109">
            <v>0</v>
          </cell>
          <cell r="CF109" t="str">
            <v/>
          </cell>
        </row>
        <row r="110">
          <cell r="A110"/>
          <cell r="E110"/>
          <cell r="T110" t="str">
            <v/>
          </cell>
          <cell r="AD110" t="str">
            <v/>
          </cell>
          <cell r="AI110">
            <v>0</v>
          </cell>
          <cell r="AJ110">
            <v>0</v>
          </cell>
          <cell r="BF110" t="str">
            <v/>
          </cell>
          <cell r="CA110">
            <v>0</v>
          </cell>
          <cell r="CB110">
            <v>0</v>
          </cell>
          <cell r="CF110" t="str">
            <v/>
          </cell>
        </row>
        <row r="111">
          <cell r="A111"/>
          <cell r="E111"/>
          <cell r="T111" t="str">
            <v/>
          </cell>
          <cell r="AD111" t="str">
            <v/>
          </cell>
          <cell r="AI111">
            <v>0</v>
          </cell>
          <cell r="AJ111">
            <v>0</v>
          </cell>
          <cell r="BF111" t="str">
            <v/>
          </cell>
          <cell r="CA111">
            <v>0</v>
          </cell>
          <cell r="CB111">
            <v>0</v>
          </cell>
          <cell r="CF111" t="str">
            <v/>
          </cell>
        </row>
        <row r="112">
          <cell r="A112"/>
          <cell r="E112"/>
          <cell r="T112" t="str">
            <v/>
          </cell>
          <cell r="AD112" t="str">
            <v/>
          </cell>
          <cell r="AI112">
            <v>0</v>
          </cell>
          <cell r="AJ112">
            <v>0</v>
          </cell>
          <cell r="BF112" t="str">
            <v/>
          </cell>
          <cell r="CA112">
            <v>0</v>
          </cell>
          <cell r="CB112">
            <v>0</v>
          </cell>
          <cell r="CF112" t="str">
            <v/>
          </cell>
        </row>
        <row r="113">
          <cell r="A113"/>
          <cell r="E113"/>
          <cell r="T113" t="str">
            <v/>
          </cell>
          <cell r="AD113" t="str">
            <v/>
          </cell>
          <cell r="AI113">
            <v>0</v>
          </cell>
          <cell r="AJ113">
            <v>0</v>
          </cell>
          <cell r="BF113" t="str">
            <v/>
          </cell>
          <cell r="CA113">
            <v>0</v>
          </cell>
          <cell r="CB113">
            <v>0</v>
          </cell>
          <cell r="CF113" t="str">
            <v/>
          </cell>
        </row>
        <row r="114">
          <cell r="A114"/>
          <cell r="E114"/>
          <cell r="T114" t="str">
            <v/>
          </cell>
          <cell r="AD114" t="str">
            <v/>
          </cell>
          <cell r="AI114">
            <v>0</v>
          </cell>
          <cell r="AJ114">
            <v>0</v>
          </cell>
          <cell r="BF114" t="str">
            <v/>
          </cell>
          <cell r="CA114">
            <v>0</v>
          </cell>
          <cell r="CB114">
            <v>0</v>
          </cell>
          <cell r="CF114" t="str">
            <v/>
          </cell>
        </row>
        <row r="115">
          <cell r="A115"/>
          <cell r="E115"/>
          <cell r="T115" t="str">
            <v/>
          </cell>
          <cell r="AD115" t="str">
            <v/>
          </cell>
          <cell r="AI115">
            <v>0</v>
          </cell>
          <cell r="AJ115">
            <v>0</v>
          </cell>
          <cell r="BF115" t="str">
            <v/>
          </cell>
          <cell r="CA115">
            <v>0</v>
          </cell>
          <cell r="CB115">
            <v>0</v>
          </cell>
          <cell r="CF115" t="str">
            <v/>
          </cell>
        </row>
        <row r="116">
          <cell r="A116"/>
          <cell r="E116"/>
          <cell r="T116" t="str">
            <v/>
          </cell>
          <cell r="AD116" t="str">
            <v/>
          </cell>
          <cell r="AI116">
            <v>0</v>
          </cell>
          <cell r="AJ116">
            <v>0</v>
          </cell>
          <cell r="BF116" t="str">
            <v/>
          </cell>
          <cell r="CA116">
            <v>0</v>
          </cell>
          <cell r="CB116">
            <v>0</v>
          </cell>
          <cell r="CF116" t="str">
            <v/>
          </cell>
        </row>
        <row r="117">
          <cell r="A117"/>
          <cell r="E117"/>
          <cell r="T117" t="str">
            <v/>
          </cell>
          <cell r="AD117" t="str">
            <v/>
          </cell>
          <cell r="AI117">
            <v>0</v>
          </cell>
          <cell r="AJ117">
            <v>0</v>
          </cell>
          <cell r="BF117" t="str">
            <v/>
          </cell>
          <cell r="CA117">
            <v>0</v>
          </cell>
          <cell r="CB117">
            <v>0</v>
          </cell>
          <cell r="CF117" t="str">
            <v/>
          </cell>
        </row>
        <row r="118">
          <cell r="A118"/>
          <cell r="E118"/>
          <cell r="T118" t="str">
            <v/>
          </cell>
          <cell r="AD118" t="str">
            <v/>
          </cell>
          <cell r="AI118">
            <v>0</v>
          </cell>
          <cell r="AJ118">
            <v>0</v>
          </cell>
          <cell r="BF118" t="str">
            <v/>
          </cell>
          <cell r="CA118">
            <v>0</v>
          </cell>
          <cell r="CB118">
            <v>0</v>
          </cell>
          <cell r="CF118" t="str">
            <v/>
          </cell>
        </row>
        <row r="119">
          <cell r="A119"/>
          <cell r="E119"/>
          <cell r="T119" t="str">
            <v/>
          </cell>
          <cell r="AD119" t="str">
            <v/>
          </cell>
          <cell r="AI119">
            <v>0</v>
          </cell>
          <cell r="AJ119">
            <v>0</v>
          </cell>
          <cell r="BF119" t="str">
            <v/>
          </cell>
          <cell r="CA119">
            <v>0</v>
          </cell>
          <cell r="CB119">
            <v>0</v>
          </cell>
          <cell r="CF119" t="str">
            <v/>
          </cell>
        </row>
        <row r="120">
          <cell r="A120"/>
          <cell r="E120"/>
          <cell r="T120" t="str">
            <v/>
          </cell>
          <cell r="AD120" t="str">
            <v/>
          </cell>
          <cell r="AI120">
            <v>0</v>
          </cell>
          <cell r="AJ120">
            <v>0</v>
          </cell>
          <cell r="BF120" t="str">
            <v/>
          </cell>
          <cell r="CA120">
            <v>0</v>
          </cell>
          <cell r="CB120">
            <v>0</v>
          </cell>
          <cell r="CF120" t="str">
            <v/>
          </cell>
        </row>
        <row r="121">
          <cell r="A121"/>
          <cell r="E121"/>
          <cell r="T121" t="str">
            <v/>
          </cell>
          <cell r="AD121" t="str">
            <v/>
          </cell>
          <cell r="AI121">
            <v>0</v>
          </cell>
          <cell r="AJ121">
            <v>0</v>
          </cell>
          <cell r="BF121" t="str">
            <v/>
          </cell>
          <cell r="CA121">
            <v>0</v>
          </cell>
          <cell r="CB121">
            <v>0</v>
          </cell>
          <cell r="CF121" t="str">
            <v/>
          </cell>
        </row>
        <row r="122">
          <cell r="A122"/>
          <cell r="E122"/>
          <cell r="T122" t="str">
            <v/>
          </cell>
          <cell r="AD122" t="str">
            <v/>
          </cell>
          <cell r="AI122">
            <v>0</v>
          </cell>
          <cell r="AJ122">
            <v>0</v>
          </cell>
          <cell r="BF122" t="str">
            <v/>
          </cell>
          <cell r="CA122">
            <v>0</v>
          </cell>
          <cell r="CB122">
            <v>0</v>
          </cell>
          <cell r="CF122" t="str">
            <v/>
          </cell>
        </row>
        <row r="123">
          <cell r="A123"/>
          <cell r="E123"/>
          <cell r="T123" t="str">
            <v/>
          </cell>
          <cell r="AD123" t="str">
            <v/>
          </cell>
          <cell r="AI123">
            <v>0</v>
          </cell>
          <cell r="AJ123">
            <v>0</v>
          </cell>
          <cell r="BF123" t="str">
            <v/>
          </cell>
          <cell r="CA123">
            <v>0</v>
          </cell>
          <cell r="CB123">
            <v>0</v>
          </cell>
          <cell r="CF123" t="str">
            <v/>
          </cell>
        </row>
        <row r="124">
          <cell r="A124"/>
          <cell r="E124"/>
          <cell r="T124" t="str">
            <v/>
          </cell>
          <cell r="AD124" t="str">
            <v/>
          </cell>
          <cell r="AI124">
            <v>0</v>
          </cell>
          <cell r="AJ124">
            <v>0</v>
          </cell>
          <cell r="BF124" t="str">
            <v/>
          </cell>
          <cell r="CA124">
            <v>0</v>
          </cell>
          <cell r="CB124">
            <v>0</v>
          </cell>
          <cell r="CF124" t="str">
            <v/>
          </cell>
        </row>
        <row r="125">
          <cell r="A125"/>
          <cell r="E125"/>
          <cell r="T125" t="str">
            <v/>
          </cell>
          <cell r="AD125" t="str">
            <v/>
          </cell>
          <cell r="AI125">
            <v>0</v>
          </cell>
          <cell r="AJ125">
            <v>0</v>
          </cell>
          <cell r="BF125" t="str">
            <v/>
          </cell>
          <cell r="CA125">
            <v>0</v>
          </cell>
          <cell r="CB125">
            <v>0</v>
          </cell>
          <cell r="CF125" t="str">
            <v/>
          </cell>
        </row>
        <row r="126">
          <cell r="A126"/>
          <cell r="E126"/>
          <cell r="T126" t="str">
            <v/>
          </cell>
          <cell r="AD126" t="str">
            <v/>
          </cell>
          <cell r="AI126">
            <v>0</v>
          </cell>
          <cell r="AJ126">
            <v>0</v>
          </cell>
          <cell r="BF126" t="str">
            <v/>
          </cell>
          <cell r="CA126">
            <v>0</v>
          </cell>
          <cell r="CB126">
            <v>0</v>
          </cell>
          <cell r="CF126" t="str">
            <v/>
          </cell>
        </row>
        <row r="127">
          <cell r="A127"/>
          <cell r="E127"/>
          <cell r="T127" t="str">
            <v/>
          </cell>
          <cell r="AD127" t="str">
            <v/>
          </cell>
          <cell r="AI127">
            <v>0</v>
          </cell>
          <cell r="AJ127">
            <v>0</v>
          </cell>
          <cell r="BF127" t="str">
            <v/>
          </cell>
          <cell r="CA127">
            <v>0</v>
          </cell>
          <cell r="CB127">
            <v>0</v>
          </cell>
          <cell r="CF127" t="str">
            <v/>
          </cell>
        </row>
        <row r="128">
          <cell r="A128"/>
          <cell r="E128"/>
          <cell r="T128" t="str">
            <v/>
          </cell>
          <cell r="AD128" t="str">
            <v/>
          </cell>
          <cell r="AI128">
            <v>0</v>
          </cell>
          <cell r="AJ128">
            <v>0</v>
          </cell>
          <cell r="BF128" t="str">
            <v/>
          </cell>
          <cell r="CA128">
            <v>0</v>
          </cell>
          <cell r="CB128">
            <v>0</v>
          </cell>
          <cell r="CF128" t="str">
            <v/>
          </cell>
        </row>
        <row r="129">
          <cell r="A129"/>
          <cell r="E129"/>
          <cell r="T129" t="str">
            <v/>
          </cell>
          <cell r="AD129" t="str">
            <v/>
          </cell>
          <cell r="AI129">
            <v>0</v>
          </cell>
          <cell r="AJ129">
            <v>0</v>
          </cell>
          <cell r="BF129" t="str">
            <v/>
          </cell>
          <cell r="CA129">
            <v>0</v>
          </cell>
          <cell r="CB129">
            <v>0</v>
          </cell>
          <cell r="CF129" t="str">
            <v/>
          </cell>
        </row>
        <row r="130">
          <cell r="A130"/>
          <cell r="E130"/>
          <cell r="T130" t="str">
            <v/>
          </cell>
          <cell r="AD130" t="str">
            <v/>
          </cell>
          <cell r="AI130">
            <v>0</v>
          </cell>
          <cell r="AJ130">
            <v>0</v>
          </cell>
          <cell r="BF130" t="str">
            <v/>
          </cell>
          <cell r="CA130">
            <v>0</v>
          </cell>
          <cell r="CB130">
            <v>0</v>
          </cell>
          <cell r="CF130" t="str">
            <v/>
          </cell>
        </row>
        <row r="131">
          <cell r="A131"/>
          <cell r="E131"/>
          <cell r="T131" t="str">
            <v/>
          </cell>
          <cell r="AD131" t="str">
            <v/>
          </cell>
          <cell r="AI131">
            <v>0</v>
          </cell>
          <cell r="AJ131">
            <v>0</v>
          </cell>
          <cell r="BF131" t="str">
            <v/>
          </cell>
          <cell r="CA131">
            <v>0</v>
          </cell>
          <cell r="CB131">
            <v>0</v>
          </cell>
          <cell r="CF131" t="str">
            <v/>
          </cell>
        </row>
        <row r="132">
          <cell r="A132"/>
          <cell r="E132"/>
          <cell r="T132" t="str">
            <v/>
          </cell>
          <cell r="AD132" t="str">
            <v/>
          </cell>
          <cell r="AI132">
            <v>0</v>
          </cell>
          <cell r="AJ132">
            <v>0</v>
          </cell>
          <cell r="BF132" t="str">
            <v/>
          </cell>
          <cell r="CA132">
            <v>0</v>
          </cell>
          <cell r="CB132">
            <v>0</v>
          </cell>
          <cell r="CF132" t="str">
            <v/>
          </cell>
        </row>
        <row r="133">
          <cell r="A133"/>
          <cell r="E133"/>
          <cell r="T133" t="str">
            <v/>
          </cell>
          <cell r="AD133" t="str">
            <v/>
          </cell>
          <cell r="AI133">
            <v>0</v>
          </cell>
          <cell r="AJ133">
            <v>0</v>
          </cell>
          <cell r="BF133" t="str">
            <v/>
          </cell>
          <cell r="CA133">
            <v>0</v>
          </cell>
          <cell r="CB133">
            <v>0</v>
          </cell>
          <cell r="CF133" t="str">
            <v/>
          </cell>
        </row>
        <row r="134">
          <cell r="A134"/>
          <cell r="E134"/>
          <cell r="T134" t="str">
            <v/>
          </cell>
          <cell r="AD134" t="str">
            <v/>
          </cell>
          <cell r="AI134">
            <v>0</v>
          </cell>
          <cell r="AJ134">
            <v>0</v>
          </cell>
          <cell r="BF134" t="str">
            <v/>
          </cell>
          <cell r="CA134">
            <v>0</v>
          </cell>
          <cell r="CB134">
            <v>0</v>
          </cell>
          <cell r="CF134" t="str">
            <v/>
          </cell>
        </row>
        <row r="135">
          <cell r="A135"/>
          <cell r="E135"/>
          <cell r="T135" t="str">
            <v/>
          </cell>
          <cell r="AD135" t="str">
            <v/>
          </cell>
          <cell r="AI135">
            <v>0</v>
          </cell>
          <cell r="AJ135">
            <v>0</v>
          </cell>
          <cell r="BF135" t="str">
            <v/>
          </cell>
          <cell r="CA135">
            <v>0</v>
          </cell>
          <cell r="CB135">
            <v>0</v>
          </cell>
          <cell r="CF135" t="str">
            <v/>
          </cell>
        </row>
        <row r="136">
          <cell r="A136"/>
          <cell r="E136"/>
          <cell r="T136" t="str">
            <v/>
          </cell>
          <cell r="AD136" t="str">
            <v/>
          </cell>
          <cell r="AI136">
            <v>0</v>
          </cell>
          <cell r="AJ136">
            <v>0</v>
          </cell>
          <cell r="BF136" t="str">
            <v/>
          </cell>
          <cell r="CA136">
            <v>0</v>
          </cell>
          <cell r="CB136">
            <v>0</v>
          </cell>
          <cell r="CF136" t="str">
            <v/>
          </cell>
        </row>
        <row r="137">
          <cell r="A137"/>
          <cell r="E137"/>
          <cell r="T137" t="str">
            <v/>
          </cell>
          <cell r="AD137" t="str">
            <v/>
          </cell>
          <cell r="AI137">
            <v>0</v>
          </cell>
          <cell r="AJ137">
            <v>0</v>
          </cell>
          <cell r="BF137" t="str">
            <v/>
          </cell>
          <cell r="CA137">
            <v>0</v>
          </cell>
          <cell r="CB137">
            <v>0</v>
          </cell>
          <cell r="CF137" t="str">
            <v/>
          </cell>
        </row>
        <row r="138">
          <cell r="A138"/>
          <cell r="E138"/>
          <cell r="T138" t="str">
            <v/>
          </cell>
          <cell r="AD138" t="str">
            <v/>
          </cell>
          <cell r="AI138">
            <v>0</v>
          </cell>
          <cell r="AJ138">
            <v>0</v>
          </cell>
          <cell r="BF138" t="str">
            <v/>
          </cell>
          <cell r="CA138">
            <v>0</v>
          </cell>
          <cell r="CB138">
            <v>0</v>
          </cell>
          <cell r="CF138" t="str">
            <v/>
          </cell>
        </row>
        <row r="139">
          <cell r="A139"/>
          <cell r="E139"/>
          <cell r="T139" t="str">
            <v/>
          </cell>
          <cell r="AD139" t="str">
            <v/>
          </cell>
          <cell r="AI139">
            <v>0</v>
          </cell>
          <cell r="AJ139">
            <v>0</v>
          </cell>
          <cell r="BF139" t="str">
            <v/>
          </cell>
          <cell r="CA139">
            <v>0</v>
          </cell>
          <cell r="CB139">
            <v>0</v>
          </cell>
          <cell r="CF139" t="str">
            <v/>
          </cell>
        </row>
        <row r="140">
          <cell r="A140"/>
          <cell r="E140"/>
          <cell r="T140" t="str">
            <v/>
          </cell>
          <cell r="AD140" t="str">
            <v/>
          </cell>
          <cell r="AI140">
            <v>0</v>
          </cell>
          <cell r="AJ140">
            <v>0</v>
          </cell>
          <cell r="BF140" t="str">
            <v/>
          </cell>
          <cell r="CA140">
            <v>0</v>
          </cell>
          <cell r="CB140">
            <v>0</v>
          </cell>
          <cell r="CF140" t="str">
            <v/>
          </cell>
        </row>
        <row r="141">
          <cell r="A141"/>
          <cell r="E141"/>
          <cell r="T141" t="str">
            <v/>
          </cell>
          <cell r="AD141" t="str">
            <v/>
          </cell>
          <cell r="AI141">
            <v>0</v>
          </cell>
          <cell r="AJ141">
            <v>0</v>
          </cell>
          <cell r="BF141" t="str">
            <v/>
          </cell>
          <cell r="CA141">
            <v>0</v>
          </cell>
          <cell r="CB141">
            <v>0</v>
          </cell>
          <cell r="CF141" t="str">
            <v/>
          </cell>
        </row>
        <row r="142">
          <cell r="A142"/>
          <cell r="E142"/>
          <cell r="T142" t="str">
            <v/>
          </cell>
          <cell r="AD142" t="str">
            <v/>
          </cell>
          <cell r="AI142">
            <v>0</v>
          </cell>
          <cell r="AJ142">
            <v>0</v>
          </cell>
          <cell r="BF142" t="str">
            <v/>
          </cell>
          <cell r="CA142">
            <v>0</v>
          </cell>
          <cell r="CB142">
            <v>0</v>
          </cell>
          <cell r="CF142" t="str">
            <v/>
          </cell>
        </row>
        <row r="143">
          <cell r="A143"/>
          <cell r="E143"/>
          <cell r="T143" t="str">
            <v/>
          </cell>
          <cell r="AD143" t="str">
            <v/>
          </cell>
          <cell r="AI143">
            <v>0</v>
          </cell>
          <cell r="AJ143">
            <v>0</v>
          </cell>
          <cell r="BF143" t="str">
            <v/>
          </cell>
          <cell r="CA143">
            <v>0</v>
          </cell>
          <cell r="CB143">
            <v>0</v>
          </cell>
          <cell r="CF143" t="str">
            <v/>
          </cell>
        </row>
        <row r="144">
          <cell r="A144"/>
          <cell r="E144"/>
          <cell r="T144" t="str">
            <v/>
          </cell>
          <cell r="AD144" t="str">
            <v/>
          </cell>
          <cell r="AI144">
            <v>0</v>
          </cell>
          <cell r="AJ144">
            <v>0</v>
          </cell>
          <cell r="BF144" t="str">
            <v/>
          </cell>
          <cell r="CA144">
            <v>0</v>
          </cell>
          <cell r="CB144">
            <v>0</v>
          </cell>
          <cell r="CF144" t="str">
            <v/>
          </cell>
        </row>
        <row r="145">
          <cell r="A145"/>
          <cell r="E145"/>
          <cell r="T145" t="str">
            <v/>
          </cell>
          <cell r="AD145" t="str">
            <v/>
          </cell>
          <cell r="AI145">
            <v>0</v>
          </cell>
          <cell r="AJ145">
            <v>0</v>
          </cell>
          <cell r="BF145" t="str">
            <v/>
          </cell>
          <cell r="CA145">
            <v>0</v>
          </cell>
          <cell r="CB145">
            <v>0</v>
          </cell>
          <cell r="CF145" t="str">
            <v/>
          </cell>
        </row>
        <row r="146">
          <cell r="A146"/>
          <cell r="E146"/>
          <cell r="T146" t="str">
            <v/>
          </cell>
          <cell r="AD146" t="str">
            <v/>
          </cell>
          <cell r="AI146">
            <v>0</v>
          </cell>
          <cell r="AJ146">
            <v>0</v>
          </cell>
          <cell r="BF146" t="str">
            <v/>
          </cell>
          <cell r="CA146">
            <v>0</v>
          </cell>
          <cell r="CB146">
            <v>0</v>
          </cell>
          <cell r="CF146" t="str">
            <v/>
          </cell>
        </row>
        <row r="147">
          <cell r="A147"/>
          <cell r="E147"/>
          <cell r="T147" t="str">
            <v/>
          </cell>
          <cell r="AD147" t="str">
            <v/>
          </cell>
          <cell r="AI147">
            <v>0</v>
          </cell>
          <cell r="AJ147">
            <v>0</v>
          </cell>
          <cell r="BF147" t="str">
            <v/>
          </cell>
          <cell r="CA147">
            <v>0</v>
          </cell>
          <cell r="CB147">
            <v>0</v>
          </cell>
          <cell r="CF147" t="str">
            <v/>
          </cell>
        </row>
        <row r="148">
          <cell r="A148"/>
          <cell r="E148"/>
          <cell r="T148" t="str">
            <v/>
          </cell>
          <cell r="AD148" t="str">
            <v/>
          </cell>
          <cell r="AI148">
            <v>0</v>
          </cell>
          <cell r="AJ148">
            <v>0</v>
          </cell>
          <cell r="BF148" t="str">
            <v/>
          </cell>
          <cell r="CA148">
            <v>0</v>
          </cell>
          <cell r="CB148">
            <v>0</v>
          </cell>
          <cell r="CF148" t="str">
            <v/>
          </cell>
        </row>
        <row r="149">
          <cell r="A149"/>
          <cell r="E149"/>
          <cell r="T149" t="str">
            <v/>
          </cell>
          <cell r="AD149" t="str">
            <v/>
          </cell>
          <cell r="AI149">
            <v>0</v>
          </cell>
          <cell r="AJ149">
            <v>0</v>
          </cell>
          <cell r="BF149" t="str">
            <v/>
          </cell>
          <cell r="CA149">
            <v>0</v>
          </cell>
          <cell r="CB149">
            <v>0</v>
          </cell>
          <cell r="CF149" t="str">
            <v/>
          </cell>
        </row>
        <row r="150">
          <cell r="A150"/>
          <cell r="E150"/>
          <cell r="T150" t="str">
            <v/>
          </cell>
          <cell r="AD150" t="str">
            <v/>
          </cell>
          <cell r="AI150">
            <v>0</v>
          </cell>
          <cell r="AJ150">
            <v>0</v>
          </cell>
          <cell r="BF150" t="str">
            <v/>
          </cell>
          <cell r="CA150">
            <v>0</v>
          </cell>
          <cell r="CB150">
            <v>0</v>
          </cell>
          <cell r="CF150" t="str">
            <v/>
          </cell>
        </row>
        <row r="151">
          <cell r="A151"/>
          <cell r="E151"/>
          <cell r="T151" t="str">
            <v/>
          </cell>
          <cell r="AD151" t="str">
            <v/>
          </cell>
          <cell r="AI151">
            <v>0</v>
          </cell>
          <cell r="AJ151">
            <v>0</v>
          </cell>
          <cell r="BF151" t="str">
            <v/>
          </cell>
          <cell r="CA151">
            <v>0</v>
          </cell>
          <cell r="CB151">
            <v>0</v>
          </cell>
          <cell r="CF151" t="str">
            <v/>
          </cell>
        </row>
        <row r="152">
          <cell r="A152"/>
          <cell r="E152"/>
          <cell r="T152" t="str">
            <v/>
          </cell>
          <cell r="AD152" t="str">
            <v/>
          </cell>
          <cell r="AI152">
            <v>0</v>
          </cell>
          <cell r="AJ152">
            <v>0</v>
          </cell>
          <cell r="BF152" t="str">
            <v/>
          </cell>
          <cell r="CA152">
            <v>0</v>
          </cell>
          <cell r="CB152">
            <v>0</v>
          </cell>
          <cell r="CF152" t="str">
            <v/>
          </cell>
        </row>
        <row r="153">
          <cell r="A153"/>
          <cell r="E153"/>
          <cell r="T153" t="str">
            <v/>
          </cell>
          <cell r="AD153" t="str">
            <v/>
          </cell>
          <cell r="AI153">
            <v>0</v>
          </cell>
          <cell r="AJ153">
            <v>0</v>
          </cell>
          <cell r="BF153" t="str">
            <v/>
          </cell>
          <cell r="CA153">
            <v>0</v>
          </cell>
          <cell r="CB153">
            <v>0</v>
          </cell>
          <cell r="CF153" t="str">
            <v/>
          </cell>
        </row>
        <row r="154">
          <cell r="A154"/>
          <cell r="E154"/>
          <cell r="T154" t="str">
            <v/>
          </cell>
          <cell r="AD154" t="str">
            <v/>
          </cell>
          <cell r="AI154">
            <v>0</v>
          </cell>
          <cell r="AJ154">
            <v>0</v>
          </cell>
          <cell r="BF154" t="str">
            <v/>
          </cell>
          <cell r="CA154">
            <v>0</v>
          </cell>
          <cell r="CB154">
            <v>0</v>
          </cell>
          <cell r="CF154" t="str">
            <v/>
          </cell>
        </row>
        <row r="155">
          <cell r="A155"/>
          <cell r="E155"/>
          <cell r="T155" t="str">
            <v/>
          </cell>
          <cell r="AD155" t="str">
            <v/>
          </cell>
          <cell r="AI155">
            <v>0</v>
          </cell>
          <cell r="AJ155">
            <v>0</v>
          </cell>
          <cell r="BF155" t="str">
            <v/>
          </cell>
          <cell r="CA155">
            <v>0</v>
          </cell>
          <cell r="CB155">
            <v>0</v>
          </cell>
          <cell r="CF155" t="str">
            <v/>
          </cell>
        </row>
        <row r="156">
          <cell r="A156"/>
          <cell r="E156"/>
          <cell r="T156" t="str">
            <v/>
          </cell>
          <cell r="AD156" t="str">
            <v/>
          </cell>
          <cell r="AI156">
            <v>0</v>
          </cell>
          <cell r="AJ156">
            <v>0</v>
          </cell>
          <cell r="BF156" t="str">
            <v/>
          </cell>
          <cell r="CA156">
            <v>0</v>
          </cell>
          <cell r="CB156">
            <v>0</v>
          </cell>
          <cell r="CF156" t="str">
            <v/>
          </cell>
        </row>
        <row r="157">
          <cell r="A157"/>
          <cell r="E157"/>
          <cell r="T157" t="str">
            <v/>
          </cell>
          <cell r="AD157" t="str">
            <v/>
          </cell>
          <cell r="AI157">
            <v>0</v>
          </cell>
          <cell r="AJ157">
            <v>0</v>
          </cell>
          <cell r="BF157" t="str">
            <v/>
          </cell>
          <cell r="CA157">
            <v>0</v>
          </cell>
          <cell r="CB157">
            <v>0</v>
          </cell>
          <cell r="CF157" t="str">
            <v/>
          </cell>
        </row>
        <row r="158">
          <cell r="A158"/>
          <cell r="E158"/>
          <cell r="T158" t="str">
            <v/>
          </cell>
          <cell r="AD158" t="str">
            <v/>
          </cell>
          <cell r="AI158">
            <v>0</v>
          </cell>
          <cell r="AJ158">
            <v>0</v>
          </cell>
          <cell r="BF158" t="str">
            <v/>
          </cell>
          <cell r="CA158">
            <v>0</v>
          </cell>
          <cell r="CB158">
            <v>0</v>
          </cell>
          <cell r="CF158" t="str">
            <v/>
          </cell>
        </row>
        <row r="159">
          <cell r="A159"/>
          <cell r="E159"/>
          <cell r="T159" t="str">
            <v/>
          </cell>
          <cell r="AD159" t="str">
            <v/>
          </cell>
          <cell r="AI159">
            <v>0</v>
          </cell>
          <cell r="AJ159">
            <v>0</v>
          </cell>
          <cell r="BF159" t="str">
            <v/>
          </cell>
          <cell r="CA159">
            <v>0</v>
          </cell>
          <cell r="CB159">
            <v>0</v>
          </cell>
          <cell r="CF159" t="str">
            <v/>
          </cell>
        </row>
        <row r="160">
          <cell r="A160"/>
          <cell r="E160"/>
          <cell r="T160" t="str">
            <v/>
          </cell>
          <cell r="AD160" t="str">
            <v/>
          </cell>
          <cell r="AI160">
            <v>0</v>
          </cell>
          <cell r="AJ160">
            <v>0</v>
          </cell>
          <cell r="BF160" t="str">
            <v/>
          </cell>
          <cell r="CA160">
            <v>0</v>
          </cell>
          <cell r="CB160">
            <v>0</v>
          </cell>
          <cell r="CF160" t="str">
            <v/>
          </cell>
        </row>
        <row r="161">
          <cell r="A161"/>
          <cell r="E161"/>
          <cell r="T161" t="str">
            <v/>
          </cell>
          <cell r="AD161" t="str">
            <v/>
          </cell>
          <cell r="AI161">
            <v>0</v>
          </cell>
          <cell r="AJ161">
            <v>0</v>
          </cell>
          <cell r="BF161" t="str">
            <v/>
          </cell>
          <cell r="CA161">
            <v>0</v>
          </cell>
          <cell r="CB161">
            <v>0</v>
          </cell>
          <cell r="CF161" t="str">
            <v/>
          </cell>
        </row>
        <row r="162">
          <cell r="A162"/>
          <cell r="E162"/>
          <cell r="T162" t="str">
            <v/>
          </cell>
          <cell r="AD162" t="str">
            <v/>
          </cell>
          <cell r="AI162">
            <v>0</v>
          </cell>
          <cell r="AJ162">
            <v>0</v>
          </cell>
          <cell r="BF162" t="str">
            <v/>
          </cell>
          <cell r="CA162">
            <v>0</v>
          </cell>
          <cell r="CB162">
            <v>0</v>
          </cell>
          <cell r="CF162" t="str">
            <v/>
          </cell>
        </row>
        <row r="163">
          <cell r="A163"/>
          <cell r="E163"/>
          <cell r="T163" t="str">
            <v/>
          </cell>
          <cell r="AD163" t="str">
            <v/>
          </cell>
          <cell r="AI163">
            <v>0</v>
          </cell>
          <cell r="AJ163">
            <v>0</v>
          </cell>
          <cell r="BF163" t="str">
            <v/>
          </cell>
          <cell r="CA163">
            <v>0</v>
          </cell>
          <cell r="CB163">
            <v>0</v>
          </cell>
          <cell r="CF163" t="str">
            <v/>
          </cell>
        </row>
        <row r="164">
          <cell r="A164"/>
          <cell r="E164"/>
          <cell r="T164" t="str">
            <v/>
          </cell>
          <cell r="AD164" t="str">
            <v/>
          </cell>
          <cell r="AI164">
            <v>0</v>
          </cell>
          <cell r="AJ164">
            <v>0</v>
          </cell>
          <cell r="BF164" t="str">
            <v/>
          </cell>
          <cell r="CA164">
            <v>0</v>
          </cell>
          <cell r="CB164">
            <v>0</v>
          </cell>
          <cell r="CF164" t="str">
            <v/>
          </cell>
        </row>
        <row r="165">
          <cell r="A165"/>
          <cell r="E165"/>
          <cell r="T165" t="str">
            <v/>
          </cell>
          <cell r="AD165" t="str">
            <v/>
          </cell>
          <cell r="AI165">
            <v>0</v>
          </cell>
          <cell r="AJ165">
            <v>0</v>
          </cell>
          <cell r="BF165" t="str">
            <v/>
          </cell>
          <cell r="CA165">
            <v>0</v>
          </cell>
          <cell r="CB165">
            <v>0</v>
          </cell>
          <cell r="CF165" t="str">
            <v/>
          </cell>
        </row>
        <row r="166">
          <cell r="A166"/>
          <cell r="E166"/>
          <cell r="T166" t="str">
            <v/>
          </cell>
          <cell r="AD166" t="str">
            <v/>
          </cell>
          <cell r="AI166">
            <v>0</v>
          </cell>
          <cell r="AJ166">
            <v>0</v>
          </cell>
          <cell r="BF166" t="str">
            <v/>
          </cell>
          <cell r="CA166">
            <v>0</v>
          </cell>
          <cell r="CB166">
            <v>0</v>
          </cell>
          <cell r="CF166" t="str">
            <v/>
          </cell>
        </row>
        <row r="167">
          <cell r="A167"/>
          <cell r="E167"/>
          <cell r="T167" t="str">
            <v/>
          </cell>
          <cell r="AD167" t="str">
            <v/>
          </cell>
          <cell r="AI167">
            <v>0</v>
          </cell>
          <cell r="AJ167">
            <v>0</v>
          </cell>
          <cell r="BF167" t="str">
            <v/>
          </cell>
          <cell r="CA167">
            <v>0</v>
          </cell>
          <cell r="CB167">
            <v>0</v>
          </cell>
          <cell r="CF167" t="str">
            <v/>
          </cell>
        </row>
        <row r="168">
          <cell r="A168"/>
          <cell r="E168"/>
          <cell r="T168" t="str">
            <v/>
          </cell>
          <cell r="AD168" t="str">
            <v/>
          </cell>
          <cell r="AI168">
            <v>0</v>
          </cell>
          <cell r="AJ168">
            <v>0</v>
          </cell>
          <cell r="BF168" t="str">
            <v/>
          </cell>
          <cell r="CA168">
            <v>0</v>
          </cell>
          <cell r="CB168">
            <v>0</v>
          </cell>
          <cell r="CF168" t="str">
            <v/>
          </cell>
        </row>
        <row r="169">
          <cell r="A169"/>
          <cell r="E169"/>
          <cell r="T169" t="str">
            <v/>
          </cell>
          <cell r="AD169" t="str">
            <v/>
          </cell>
          <cell r="AI169">
            <v>0</v>
          </cell>
          <cell r="AJ169">
            <v>0</v>
          </cell>
          <cell r="BF169" t="str">
            <v/>
          </cell>
          <cell r="CA169">
            <v>0</v>
          </cell>
          <cell r="CB169">
            <v>0</v>
          </cell>
          <cell r="CF169" t="str">
            <v/>
          </cell>
        </row>
        <row r="170">
          <cell r="A170"/>
          <cell r="E170"/>
          <cell r="T170" t="str">
            <v/>
          </cell>
          <cell r="AD170" t="str">
            <v/>
          </cell>
          <cell r="AI170">
            <v>0</v>
          </cell>
          <cell r="AJ170">
            <v>0</v>
          </cell>
          <cell r="BF170" t="str">
            <v/>
          </cell>
          <cell r="CA170">
            <v>0</v>
          </cell>
          <cell r="CB170">
            <v>0</v>
          </cell>
          <cell r="CF170" t="str">
            <v/>
          </cell>
        </row>
        <row r="171">
          <cell r="A171"/>
          <cell r="E171"/>
          <cell r="T171" t="str">
            <v/>
          </cell>
          <cell r="AD171" t="str">
            <v/>
          </cell>
          <cell r="AI171">
            <v>0</v>
          </cell>
          <cell r="AJ171">
            <v>0</v>
          </cell>
          <cell r="BF171" t="str">
            <v/>
          </cell>
          <cell r="CA171">
            <v>0</v>
          </cell>
          <cell r="CB171">
            <v>0</v>
          </cell>
          <cell r="CF171" t="str">
            <v/>
          </cell>
        </row>
        <row r="172">
          <cell r="A172"/>
          <cell r="E172"/>
          <cell r="T172" t="str">
            <v/>
          </cell>
          <cell r="AD172" t="str">
            <v/>
          </cell>
          <cell r="AI172">
            <v>0</v>
          </cell>
          <cell r="AJ172">
            <v>0</v>
          </cell>
          <cell r="BF172" t="str">
            <v/>
          </cell>
          <cell r="CA172">
            <v>0</v>
          </cell>
          <cell r="CB172">
            <v>0</v>
          </cell>
          <cell r="CF172" t="str">
            <v/>
          </cell>
        </row>
        <row r="173">
          <cell r="A173"/>
          <cell r="E173"/>
          <cell r="T173" t="str">
            <v/>
          </cell>
          <cell r="AD173" t="str">
            <v/>
          </cell>
          <cell r="AI173">
            <v>0</v>
          </cell>
          <cell r="AJ173">
            <v>0</v>
          </cell>
          <cell r="BF173" t="str">
            <v/>
          </cell>
          <cell r="CA173">
            <v>0</v>
          </cell>
          <cell r="CB173">
            <v>0</v>
          </cell>
          <cell r="CF173" t="str">
            <v/>
          </cell>
        </row>
        <row r="174">
          <cell r="A174"/>
          <cell r="E174"/>
          <cell r="T174" t="str">
            <v/>
          </cell>
          <cell r="AD174" t="str">
            <v/>
          </cell>
          <cell r="AI174">
            <v>0</v>
          </cell>
          <cell r="AJ174">
            <v>0</v>
          </cell>
          <cell r="BF174" t="str">
            <v/>
          </cell>
          <cell r="CA174">
            <v>0</v>
          </cell>
          <cell r="CB174">
            <v>0</v>
          </cell>
          <cell r="CF174" t="str">
            <v/>
          </cell>
        </row>
        <row r="175">
          <cell r="A175"/>
          <cell r="E175"/>
          <cell r="T175" t="str">
            <v/>
          </cell>
          <cell r="AD175" t="str">
            <v/>
          </cell>
          <cell r="AI175">
            <v>0</v>
          </cell>
          <cell r="AJ175">
            <v>0</v>
          </cell>
          <cell r="BF175" t="str">
            <v/>
          </cell>
          <cell r="CA175">
            <v>0</v>
          </cell>
          <cell r="CB175">
            <v>0</v>
          </cell>
          <cell r="CF175" t="str">
            <v/>
          </cell>
        </row>
        <row r="176">
          <cell r="A176"/>
          <cell r="E176"/>
          <cell r="T176" t="str">
            <v/>
          </cell>
          <cell r="AD176" t="str">
            <v/>
          </cell>
          <cell r="AI176">
            <v>0</v>
          </cell>
          <cell r="AJ176">
            <v>0</v>
          </cell>
          <cell r="BF176" t="str">
            <v/>
          </cell>
          <cell r="CA176">
            <v>0</v>
          </cell>
          <cell r="CB176">
            <v>0</v>
          </cell>
          <cell r="CF176" t="str">
            <v/>
          </cell>
        </row>
        <row r="177">
          <cell r="A177"/>
          <cell r="E177"/>
          <cell r="T177" t="str">
            <v/>
          </cell>
          <cell r="AD177" t="str">
            <v/>
          </cell>
          <cell r="AI177">
            <v>0</v>
          </cell>
          <cell r="AJ177">
            <v>0</v>
          </cell>
          <cell r="BF177" t="str">
            <v/>
          </cell>
          <cell r="CA177">
            <v>0</v>
          </cell>
          <cell r="CB177">
            <v>0</v>
          </cell>
          <cell r="CF177" t="str">
            <v/>
          </cell>
        </row>
        <row r="178">
          <cell r="A178"/>
          <cell r="E178"/>
          <cell r="T178" t="str">
            <v/>
          </cell>
          <cell r="AD178" t="str">
            <v/>
          </cell>
          <cell r="AI178">
            <v>0</v>
          </cell>
          <cell r="AJ178">
            <v>0</v>
          </cell>
          <cell r="BF178" t="str">
            <v/>
          </cell>
          <cell r="CA178">
            <v>0</v>
          </cell>
          <cell r="CB178">
            <v>0</v>
          </cell>
          <cell r="CF178" t="str">
            <v/>
          </cell>
        </row>
        <row r="179">
          <cell r="A179"/>
          <cell r="E179"/>
          <cell r="T179" t="str">
            <v/>
          </cell>
          <cell r="AD179" t="str">
            <v/>
          </cell>
          <cell r="AI179">
            <v>0</v>
          </cell>
          <cell r="AJ179">
            <v>0</v>
          </cell>
          <cell r="BF179" t="str">
            <v/>
          </cell>
          <cell r="CA179">
            <v>0</v>
          </cell>
          <cell r="CB179">
            <v>0</v>
          </cell>
          <cell r="CF179" t="str">
            <v/>
          </cell>
        </row>
        <row r="180">
          <cell r="A180"/>
          <cell r="E180"/>
          <cell r="T180" t="str">
            <v/>
          </cell>
          <cell r="AD180" t="str">
            <v/>
          </cell>
          <cell r="AI180">
            <v>0</v>
          </cell>
          <cell r="AJ180">
            <v>0</v>
          </cell>
          <cell r="BF180" t="str">
            <v/>
          </cell>
          <cell r="CA180">
            <v>0</v>
          </cell>
          <cell r="CB180">
            <v>0</v>
          </cell>
          <cell r="CF180" t="str">
            <v/>
          </cell>
        </row>
        <row r="181">
          <cell r="A181"/>
          <cell r="E181"/>
          <cell r="T181" t="str">
            <v/>
          </cell>
          <cell r="AD181" t="str">
            <v/>
          </cell>
          <cell r="AI181">
            <v>0</v>
          </cell>
          <cell r="AJ181">
            <v>0</v>
          </cell>
          <cell r="BF181" t="str">
            <v/>
          </cell>
          <cell r="CA181">
            <v>0</v>
          </cell>
          <cell r="CB181">
            <v>0</v>
          </cell>
          <cell r="CF181" t="str">
            <v/>
          </cell>
        </row>
        <row r="182">
          <cell r="A182"/>
          <cell r="E182"/>
          <cell r="T182" t="str">
            <v/>
          </cell>
          <cell r="AD182" t="str">
            <v/>
          </cell>
          <cell r="AI182">
            <v>0</v>
          </cell>
          <cell r="AJ182">
            <v>0</v>
          </cell>
          <cell r="BF182" t="str">
            <v/>
          </cell>
          <cell r="CA182">
            <v>0</v>
          </cell>
          <cell r="CB182">
            <v>0</v>
          </cell>
          <cell r="CF182" t="str">
            <v/>
          </cell>
        </row>
        <row r="183">
          <cell r="A183"/>
          <cell r="E183"/>
          <cell r="T183" t="str">
            <v/>
          </cell>
          <cell r="AD183" t="str">
            <v/>
          </cell>
          <cell r="AI183">
            <v>0</v>
          </cell>
          <cell r="AJ183">
            <v>0</v>
          </cell>
          <cell r="BF183" t="str">
            <v/>
          </cell>
          <cell r="CA183">
            <v>0</v>
          </cell>
          <cell r="CB183">
            <v>0</v>
          </cell>
          <cell r="CF183" t="str">
            <v/>
          </cell>
        </row>
        <row r="184">
          <cell r="A184"/>
          <cell r="E184"/>
          <cell r="T184" t="str">
            <v/>
          </cell>
          <cell r="AD184" t="str">
            <v/>
          </cell>
          <cell r="AI184">
            <v>0</v>
          </cell>
          <cell r="AJ184">
            <v>0</v>
          </cell>
          <cell r="BF184" t="str">
            <v/>
          </cell>
          <cell r="CA184">
            <v>0</v>
          </cell>
          <cell r="CB184">
            <v>0</v>
          </cell>
          <cell r="CF184" t="str">
            <v/>
          </cell>
        </row>
        <row r="185">
          <cell r="A185"/>
          <cell r="E185"/>
          <cell r="T185" t="str">
            <v/>
          </cell>
          <cell r="AD185" t="str">
            <v/>
          </cell>
          <cell r="AI185">
            <v>0</v>
          </cell>
          <cell r="AJ185">
            <v>0</v>
          </cell>
          <cell r="BF185" t="str">
            <v/>
          </cell>
          <cell r="CA185">
            <v>0</v>
          </cell>
          <cell r="CB185">
            <v>0</v>
          </cell>
          <cell r="CF185" t="str">
            <v/>
          </cell>
        </row>
        <row r="186">
          <cell r="A186"/>
          <cell r="E186"/>
          <cell r="T186" t="str">
            <v/>
          </cell>
          <cell r="AD186" t="str">
            <v/>
          </cell>
          <cell r="AI186">
            <v>0</v>
          </cell>
          <cell r="AJ186">
            <v>0</v>
          </cell>
          <cell r="BF186" t="str">
            <v/>
          </cell>
          <cell r="CA186">
            <v>0</v>
          </cell>
          <cell r="CB186">
            <v>0</v>
          </cell>
          <cell r="CF186" t="str">
            <v/>
          </cell>
        </row>
        <row r="187">
          <cell r="A187"/>
          <cell r="E187"/>
          <cell r="T187" t="str">
            <v/>
          </cell>
          <cell r="AD187" t="str">
            <v/>
          </cell>
          <cell r="AI187">
            <v>0</v>
          </cell>
          <cell r="AJ187">
            <v>0</v>
          </cell>
          <cell r="BF187" t="str">
            <v/>
          </cell>
          <cell r="CA187">
            <v>0</v>
          </cell>
          <cell r="CB187">
            <v>0</v>
          </cell>
          <cell r="CF187" t="str">
            <v/>
          </cell>
        </row>
        <row r="188">
          <cell r="A188"/>
          <cell r="E188"/>
          <cell r="T188" t="str">
            <v/>
          </cell>
          <cell r="AD188" t="str">
            <v/>
          </cell>
          <cell r="AI188">
            <v>0</v>
          </cell>
          <cell r="AJ188">
            <v>0</v>
          </cell>
          <cell r="BF188" t="str">
            <v/>
          </cell>
          <cell r="CA188">
            <v>0</v>
          </cell>
          <cell r="CB188">
            <v>0</v>
          </cell>
          <cell r="CF188" t="str">
            <v/>
          </cell>
        </row>
        <row r="189">
          <cell r="A189"/>
          <cell r="E189"/>
          <cell r="T189" t="str">
            <v/>
          </cell>
          <cell r="AD189" t="str">
            <v/>
          </cell>
          <cell r="AI189">
            <v>0</v>
          </cell>
          <cell r="AJ189">
            <v>0</v>
          </cell>
          <cell r="BF189" t="str">
            <v/>
          </cell>
          <cell r="CA189">
            <v>0</v>
          </cell>
          <cell r="CB189">
            <v>0</v>
          </cell>
          <cell r="CF189" t="str">
            <v/>
          </cell>
        </row>
        <row r="190">
          <cell r="A190"/>
          <cell r="E190"/>
          <cell r="T190" t="str">
            <v/>
          </cell>
          <cell r="AD190" t="str">
            <v/>
          </cell>
          <cell r="AI190">
            <v>0</v>
          </cell>
          <cell r="AJ190">
            <v>0</v>
          </cell>
          <cell r="BF190" t="str">
            <v/>
          </cell>
          <cell r="CA190">
            <v>0</v>
          </cell>
          <cell r="CB190">
            <v>0</v>
          </cell>
          <cell r="CF190" t="str">
            <v/>
          </cell>
        </row>
        <row r="191">
          <cell r="A191"/>
          <cell r="E191"/>
          <cell r="T191" t="str">
            <v/>
          </cell>
          <cell r="AD191" t="str">
            <v/>
          </cell>
          <cell r="AI191">
            <v>0</v>
          </cell>
          <cell r="AJ191">
            <v>0</v>
          </cell>
          <cell r="BF191" t="str">
            <v/>
          </cell>
          <cell r="CA191">
            <v>0</v>
          </cell>
          <cell r="CB191">
            <v>0</v>
          </cell>
          <cell r="CF191" t="str">
            <v/>
          </cell>
        </row>
        <row r="192">
          <cell r="A192"/>
          <cell r="E192"/>
          <cell r="T192" t="str">
            <v/>
          </cell>
          <cell r="AD192" t="str">
            <v/>
          </cell>
          <cell r="AI192">
            <v>0</v>
          </cell>
          <cell r="AJ192">
            <v>0</v>
          </cell>
          <cell r="BF192" t="str">
            <v/>
          </cell>
          <cell r="CA192">
            <v>0</v>
          </cell>
          <cell r="CB192">
            <v>0</v>
          </cell>
          <cell r="CF192" t="str">
            <v/>
          </cell>
        </row>
        <row r="193">
          <cell r="A193"/>
          <cell r="E193"/>
          <cell r="T193" t="str">
            <v/>
          </cell>
          <cell r="AD193" t="str">
            <v/>
          </cell>
          <cell r="AI193">
            <v>0</v>
          </cell>
          <cell r="AJ193">
            <v>0</v>
          </cell>
          <cell r="BF193" t="str">
            <v/>
          </cell>
          <cell r="CA193">
            <v>0</v>
          </cell>
          <cell r="CB193">
            <v>0</v>
          </cell>
          <cell r="CF193" t="str">
            <v/>
          </cell>
        </row>
        <row r="194">
          <cell r="A194"/>
          <cell r="E194"/>
          <cell r="T194" t="str">
            <v/>
          </cell>
          <cell r="AD194" t="str">
            <v/>
          </cell>
          <cell r="AI194">
            <v>0</v>
          </cell>
          <cell r="AJ194">
            <v>0</v>
          </cell>
          <cell r="BF194" t="str">
            <v/>
          </cell>
          <cell r="CA194">
            <v>0</v>
          </cell>
          <cell r="CB194">
            <v>0</v>
          </cell>
          <cell r="CF194" t="str">
            <v/>
          </cell>
        </row>
        <row r="195">
          <cell r="A195"/>
          <cell r="E195"/>
          <cell r="T195" t="str">
            <v/>
          </cell>
          <cell r="AD195" t="str">
            <v/>
          </cell>
          <cell r="AI195">
            <v>0</v>
          </cell>
          <cell r="AJ195">
            <v>0</v>
          </cell>
          <cell r="BF195" t="str">
            <v/>
          </cell>
          <cell r="CA195">
            <v>0</v>
          </cell>
          <cell r="CB195">
            <v>0</v>
          </cell>
          <cell r="CF195" t="str">
            <v/>
          </cell>
        </row>
        <row r="196">
          <cell r="A196"/>
          <cell r="E196"/>
          <cell r="T196" t="str">
            <v/>
          </cell>
          <cell r="AD196" t="str">
            <v/>
          </cell>
          <cell r="AI196">
            <v>0</v>
          </cell>
          <cell r="AJ196">
            <v>0</v>
          </cell>
          <cell r="BF196" t="str">
            <v/>
          </cell>
          <cell r="CA196">
            <v>0</v>
          </cell>
          <cell r="CB196">
            <v>0</v>
          </cell>
          <cell r="CF196" t="str">
            <v/>
          </cell>
        </row>
        <row r="197">
          <cell r="A197"/>
          <cell r="E197"/>
          <cell r="T197" t="str">
            <v/>
          </cell>
          <cell r="AD197" t="str">
            <v/>
          </cell>
          <cell r="AI197">
            <v>0</v>
          </cell>
          <cell r="AJ197">
            <v>0</v>
          </cell>
          <cell r="BF197" t="str">
            <v/>
          </cell>
          <cell r="CA197">
            <v>0</v>
          </cell>
          <cell r="CB197">
            <v>0</v>
          </cell>
          <cell r="CF197" t="str">
            <v/>
          </cell>
        </row>
        <row r="198">
          <cell r="A198"/>
          <cell r="E198"/>
          <cell r="T198" t="str">
            <v/>
          </cell>
          <cell r="AD198" t="str">
            <v/>
          </cell>
          <cell r="AI198">
            <v>0</v>
          </cell>
          <cell r="AJ198">
            <v>0</v>
          </cell>
          <cell r="BF198" t="str">
            <v/>
          </cell>
          <cell r="CA198">
            <v>0</v>
          </cell>
          <cell r="CB198">
            <v>0</v>
          </cell>
          <cell r="CF198" t="str">
            <v/>
          </cell>
        </row>
        <row r="199">
          <cell r="A199"/>
          <cell r="E199"/>
          <cell r="T199" t="str">
            <v/>
          </cell>
          <cell r="AD199" t="str">
            <v/>
          </cell>
          <cell r="AI199">
            <v>0</v>
          </cell>
          <cell r="AJ199">
            <v>0</v>
          </cell>
          <cell r="BF199" t="str">
            <v/>
          </cell>
          <cell r="CA199">
            <v>0</v>
          </cell>
          <cell r="CB199">
            <v>0</v>
          </cell>
          <cell r="CF199" t="str">
            <v/>
          </cell>
        </row>
        <row r="200">
          <cell r="A200"/>
          <cell r="E200"/>
          <cell r="T200" t="str">
            <v/>
          </cell>
          <cell r="AD200" t="str">
            <v/>
          </cell>
          <cell r="AI200">
            <v>0</v>
          </cell>
          <cell r="AJ200">
            <v>0</v>
          </cell>
          <cell r="BF200" t="str">
            <v/>
          </cell>
          <cell r="CA200">
            <v>0</v>
          </cell>
          <cell r="CB200">
            <v>0</v>
          </cell>
          <cell r="CF200" t="str">
            <v/>
          </cell>
        </row>
        <row r="201">
          <cell r="A201"/>
          <cell r="E201"/>
          <cell r="T201" t="str">
            <v/>
          </cell>
          <cell r="AD201" t="str">
            <v/>
          </cell>
          <cell r="AI201">
            <v>0</v>
          </cell>
          <cell r="AJ201">
            <v>0</v>
          </cell>
          <cell r="BF201" t="str">
            <v/>
          </cell>
          <cell r="CA201">
            <v>0</v>
          </cell>
          <cell r="CB201">
            <v>0</v>
          </cell>
          <cell r="CF201" t="str">
            <v/>
          </cell>
        </row>
        <row r="202">
          <cell r="A202"/>
          <cell r="E202"/>
          <cell r="T202" t="str">
            <v/>
          </cell>
          <cell r="AD202" t="str">
            <v/>
          </cell>
          <cell r="AI202">
            <v>0</v>
          </cell>
          <cell r="AJ202">
            <v>0</v>
          </cell>
          <cell r="BF202" t="str">
            <v/>
          </cell>
          <cell r="CA202">
            <v>0</v>
          </cell>
          <cell r="CB202">
            <v>0</v>
          </cell>
          <cell r="CF202" t="str">
            <v/>
          </cell>
        </row>
        <row r="203">
          <cell r="A203"/>
          <cell r="E203"/>
          <cell r="T203" t="str">
            <v/>
          </cell>
          <cell r="AD203" t="str">
            <v/>
          </cell>
          <cell r="AI203">
            <v>0</v>
          </cell>
          <cell r="AJ203">
            <v>0</v>
          </cell>
          <cell r="BF203" t="str">
            <v/>
          </cell>
          <cell r="CA203">
            <v>0</v>
          </cell>
          <cell r="CB203">
            <v>0</v>
          </cell>
          <cell r="CF203" t="str">
            <v/>
          </cell>
        </row>
        <row r="204">
          <cell r="A204"/>
          <cell r="E204"/>
          <cell r="T204" t="str">
            <v/>
          </cell>
          <cell r="AD204" t="str">
            <v/>
          </cell>
          <cell r="AI204">
            <v>0</v>
          </cell>
          <cell r="AJ204">
            <v>0</v>
          </cell>
          <cell r="BF204" t="str">
            <v/>
          </cell>
          <cell r="CA204">
            <v>0</v>
          </cell>
          <cell r="CB204">
            <v>0</v>
          </cell>
          <cell r="CF204" t="str">
            <v/>
          </cell>
        </row>
        <row r="205">
          <cell r="A205"/>
          <cell r="E205"/>
          <cell r="T205" t="str">
            <v/>
          </cell>
          <cell r="AD205" t="str">
            <v/>
          </cell>
          <cell r="AI205">
            <v>0</v>
          </cell>
          <cell r="AJ205">
            <v>0</v>
          </cell>
          <cell r="BF205" t="str">
            <v/>
          </cell>
          <cell r="CA205">
            <v>0</v>
          </cell>
          <cell r="CB205">
            <v>0</v>
          </cell>
          <cell r="CF205" t="str">
            <v/>
          </cell>
        </row>
        <row r="206">
          <cell r="A206"/>
          <cell r="E206"/>
          <cell r="T206" t="str">
            <v/>
          </cell>
          <cell r="AD206" t="str">
            <v/>
          </cell>
          <cell r="AI206">
            <v>0</v>
          </cell>
          <cell r="AJ206">
            <v>0</v>
          </cell>
          <cell r="BF206" t="str">
            <v/>
          </cell>
          <cell r="CA206">
            <v>0</v>
          </cell>
          <cell r="CB206">
            <v>0</v>
          </cell>
          <cell r="CF206" t="str">
            <v/>
          </cell>
        </row>
        <row r="207">
          <cell r="A207"/>
          <cell r="E207"/>
          <cell r="T207" t="str">
            <v/>
          </cell>
          <cell r="AD207" t="str">
            <v/>
          </cell>
          <cell r="AI207">
            <v>0</v>
          </cell>
          <cell r="AJ207">
            <v>0</v>
          </cell>
          <cell r="BF207" t="str">
            <v/>
          </cell>
          <cell r="CA207">
            <v>0</v>
          </cell>
          <cell r="CB207">
            <v>0</v>
          </cell>
          <cell r="CF207" t="str">
            <v/>
          </cell>
        </row>
        <row r="208">
          <cell r="A208"/>
          <cell r="E208"/>
          <cell r="T208" t="str">
            <v/>
          </cell>
          <cell r="AD208" t="str">
            <v/>
          </cell>
          <cell r="AI208">
            <v>0</v>
          </cell>
          <cell r="AJ208">
            <v>0</v>
          </cell>
          <cell r="BF208" t="str">
            <v/>
          </cell>
          <cell r="CA208">
            <v>0</v>
          </cell>
          <cell r="CB208">
            <v>0</v>
          </cell>
          <cell r="CF208" t="str">
            <v/>
          </cell>
        </row>
        <row r="209">
          <cell r="A209"/>
          <cell r="E209"/>
          <cell r="T209" t="str">
            <v/>
          </cell>
          <cell r="AD209" t="str">
            <v/>
          </cell>
          <cell r="AI209">
            <v>0</v>
          </cell>
          <cell r="AJ209">
            <v>0</v>
          </cell>
          <cell r="BF209" t="str">
            <v/>
          </cell>
          <cell r="CA209">
            <v>0</v>
          </cell>
          <cell r="CB209">
            <v>0</v>
          </cell>
          <cell r="CF209" t="str">
            <v/>
          </cell>
        </row>
        <row r="210">
          <cell r="A210"/>
          <cell r="E210"/>
          <cell r="T210" t="str">
            <v/>
          </cell>
          <cell r="AD210" t="str">
            <v/>
          </cell>
          <cell r="AI210">
            <v>0</v>
          </cell>
          <cell r="AJ210">
            <v>0</v>
          </cell>
          <cell r="BF210" t="str">
            <v/>
          </cell>
          <cell r="CA210">
            <v>0</v>
          </cell>
          <cell r="CB210">
            <v>0</v>
          </cell>
          <cell r="CF210" t="str">
            <v/>
          </cell>
        </row>
        <row r="211">
          <cell r="A211"/>
          <cell r="E211"/>
          <cell r="T211" t="str">
            <v/>
          </cell>
          <cell r="AD211" t="str">
            <v/>
          </cell>
          <cell r="AI211">
            <v>0</v>
          </cell>
          <cell r="AJ211">
            <v>0</v>
          </cell>
          <cell r="BF211" t="str">
            <v/>
          </cell>
          <cell r="CA211">
            <v>0</v>
          </cell>
          <cell r="CB211">
            <v>0</v>
          </cell>
          <cell r="CF211" t="str">
            <v/>
          </cell>
        </row>
        <row r="212">
          <cell r="A212"/>
          <cell r="E212"/>
          <cell r="T212" t="str">
            <v/>
          </cell>
          <cell r="AD212" t="str">
            <v/>
          </cell>
          <cell r="AI212">
            <v>0</v>
          </cell>
          <cell r="AJ212">
            <v>0</v>
          </cell>
          <cell r="BF212" t="str">
            <v/>
          </cell>
          <cell r="CA212">
            <v>0</v>
          </cell>
          <cell r="CB212">
            <v>0</v>
          </cell>
          <cell r="CF212" t="str">
            <v/>
          </cell>
        </row>
        <row r="213">
          <cell r="A213"/>
          <cell r="E213"/>
          <cell r="T213" t="str">
            <v/>
          </cell>
          <cell r="AD213" t="str">
            <v/>
          </cell>
          <cell r="AI213">
            <v>0</v>
          </cell>
          <cell r="AJ213">
            <v>0</v>
          </cell>
          <cell r="BF213" t="str">
            <v/>
          </cell>
          <cell r="CA213">
            <v>0</v>
          </cell>
          <cell r="CB213">
            <v>0</v>
          </cell>
          <cell r="CF213" t="str">
            <v/>
          </cell>
        </row>
        <row r="214">
          <cell r="A214"/>
          <cell r="E214"/>
          <cell r="T214" t="str">
            <v/>
          </cell>
          <cell r="AD214" t="str">
            <v/>
          </cell>
          <cell r="AI214">
            <v>0</v>
          </cell>
          <cell r="AJ214">
            <v>0</v>
          </cell>
          <cell r="BF214" t="str">
            <v/>
          </cell>
          <cell r="CA214">
            <v>0</v>
          </cell>
          <cell r="CB214">
            <v>0</v>
          </cell>
          <cell r="CF214" t="str">
            <v/>
          </cell>
        </row>
        <row r="215">
          <cell r="A215"/>
          <cell r="E215"/>
          <cell r="T215" t="str">
            <v/>
          </cell>
          <cell r="AD215" t="str">
            <v/>
          </cell>
          <cell r="AI215">
            <v>0</v>
          </cell>
          <cell r="AJ215">
            <v>0</v>
          </cell>
          <cell r="BF215" t="str">
            <v/>
          </cell>
          <cell r="CA215">
            <v>0</v>
          </cell>
          <cell r="CB215">
            <v>0</v>
          </cell>
          <cell r="CF215" t="str">
            <v/>
          </cell>
        </row>
        <row r="216">
          <cell r="A216"/>
          <cell r="E216"/>
          <cell r="T216" t="str">
            <v/>
          </cell>
          <cell r="AD216" t="str">
            <v/>
          </cell>
          <cell r="AI216">
            <v>0</v>
          </cell>
          <cell r="AJ216">
            <v>0</v>
          </cell>
          <cell r="BF216" t="str">
            <v/>
          </cell>
          <cell r="CA216">
            <v>0</v>
          </cell>
          <cell r="CB216">
            <v>0</v>
          </cell>
          <cell r="CF216" t="str">
            <v/>
          </cell>
        </row>
        <row r="217">
          <cell r="A217"/>
          <cell r="E217"/>
          <cell r="T217" t="str">
            <v/>
          </cell>
          <cell r="AD217" t="str">
            <v/>
          </cell>
          <cell r="AI217">
            <v>0</v>
          </cell>
          <cell r="AJ217">
            <v>0</v>
          </cell>
          <cell r="BF217" t="str">
            <v/>
          </cell>
          <cell r="CA217">
            <v>0</v>
          </cell>
          <cell r="CB217">
            <v>0</v>
          </cell>
          <cell r="CF217" t="str">
            <v/>
          </cell>
        </row>
        <row r="218">
          <cell r="A218"/>
          <cell r="E218"/>
          <cell r="T218" t="str">
            <v/>
          </cell>
          <cell r="AD218" t="str">
            <v/>
          </cell>
          <cell r="AI218">
            <v>0</v>
          </cell>
          <cell r="AJ218">
            <v>0</v>
          </cell>
          <cell r="BF218" t="str">
            <v/>
          </cell>
          <cell r="CA218">
            <v>0</v>
          </cell>
          <cell r="CB218">
            <v>0</v>
          </cell>
          <cell r="CF218" t="str">
            <v/>
          </cell>
        </row>
        <row r="219">
          <cell r="A219"/>
          <cell r="E219"/>
          <cell r="T219" t="str">
            <v/>
          </cell>
          <cell r="AD219" t="str">
            <v/>
          </cell>
          <cell r="AI219">
            <v>0</v>
          </cell>
          <cell r="AJ219">
            <v>0</v>
          </cell>
          <cell r="BF219" t="str">
            <v/>
          </cell>
          <cell r="CA219">
            <v>0</v>
          </cell>
          <cell r="CB219">
            <v>0</v>
          </cell>
          <cell r="CF219" t="str">
            <v/>
          </cell>
        </row>
        <row r="220">
          <cell r="A220"/>
          <cell r="E220"/>
          <cell r="T220" t="str">
            <v/>
          </cell>
          <cell r="AD220" t="str">
            <v/>
          </cell>
          <cell r="AI220">
            <v>0</v>
          </cell>
          <cell r="AJ220">
            <v>0</v>
          </cell>
          <cell r="BF220" t="str">
            <v/>
          </cell>
          <cell r="CA220">
            <v>0</v>
          </cell>
          <cell r="CB220">
            <v>0</v>
          </cell>
          <cell r="CF220" t="str">
            <v/>
          </cell>
        </row>
        <row r="221">
          <cell r="A221"/>
          <cell r="E221"/>
          <cell r="T221" t="str">
            <v/>
          </cell>
          <cell r="AD221" t="str">
            <v/>
          </cell>
          <cell r="AI221">
            <v>0</v>
          </cell>
          <cell r="AJ221">
            <v>0</v>
          </cell>
          <cell r="BF221" t="str">
            <v/>
          </cell>
          <cell r="CA221">
            <v>0</v>
          </cell>
          <cell r="CB221">
            <v>0</v>
          </cell>
          <cell r="CF221" t="str">
            <v/>
          </cell>
        </row>
        <row r="222">
          <cell r="A222"/>
          <cell r="E222"/>
          <cell r="T222" t="str">
            <v/>
          </cell>
          <cell r="AD222" t="str">
            <v/>
          </cell>
          <cell r="AI222">
            <v>0</v>
          </cell>
          <cell r="AJ222">
            <v>0</v>
          </cell>
          <cell r="BF222" t="str">
            <v/>
          </cell>
          <cell r="CA222">
            <v>0</v>
          </cell>
          <cell r="CB222">
            <v>0</v>
          </cell>
          <cell r="CF222" t="str">
            <v/>
          </cell>
        </row>
        <row r="223">
          <cell r="A223"/>
          <cell r="E223"/>
          <cell r="T223" t="str">
            <v/>
          </cell>
          <cell r="AD223" t="str">
            <v/>
          </cell>
          <cell r="AI223">
            <v>0</v>
          </cell>
          <cell r="AJ223">
            <v>0</v>
          </cell>
          <cell r="BF223" t="str">
            <v/>
          </cell>
          <cell r="CA223">
            <v>0</v>
          </cell>
          <cell r="CB223">
            <v>0</v>
          </cell>
          <cell r="CF223" t="str">
            <v/>
          </cell>
        </row>
        <row r="224">
          <cell r="A224"/>
          <cell r="E224"/>
          <cell r="T224" t="str">
            <v/>
          </cell>
          <cell r="AD224" t="str">
            <v/>
          </cell>
          <cell r="AI224">
            <v>0</v>
          </cell>
          <cell r="AJ224">
            <v>0</v>
          </cell>
          <cell r="BF224" t="str">
            <v/>
          </cell>
          <cell r="CA224">
            <v>0</v>
          </cell>
          <cell r="CB224">
            <v>0</v>
          </cell>
          <cell r="CF224" t="str">
            <v/>
          </cell>
        </row>
        <row r="225">
          <cell r="A225"/>
          <cell r="E225"/>
          <cell r="T225" t="str">
            <v/>
          </cell>
          <cell r="AD225" t="str">
            <v/>
          </cell>
          <cell r="AI225">
            <v>0</v>
          </cell>
          <cell r="AJ225">
            <v>0</v>
          </cell>
          <cell r="BF225" t="str">
            <v/>
          </cell>
          <cell r="CA225">
            <v>0</v>
          </cell>
          <cell r="CB225">
            <v>0</v>
          </cell>
          <cell r="CF225" t="str">
            <v/>
          </cell>
        </row>
        <row r="226">
          <cell r="A226"/>
          <cell r="E226"/>
          <cell r="T226" t="str">
            <v/>
          </cell>
          <cell r="AD226" t="str">
            <v/>
          </cell>
          <cell r="AI226">
            <v>0</v>
          </cell>
          <cell r="AJ226">
            <v>0</v>
          </cell>
          <cell r="BF226" t="str">
            <v/>
          </cell>
          <cell r="CA226">
            <v>0</v>
          </cell>
          <cell r="CB226">
            <v>0</v>
          </cell>
          <cell r="CF226" t="str">
            <v/>
          </cell>
        </row>
        <row r="227">
          <cell r="A227"/>
          <cell r="E227"/>
          <cell r="T227" t="str">
            <v/>
          </cell>
          <cell r="AD227" t="str">
            <v/>
          </cell>
          <cell r="AI227">
            <v>0</v>
          </cell>
          <cell r="AJ227">
            <v>0</v>
          </cell>
          <cell r="BF227" t="str">
            <v/>
          </cell>
          <cell r="CA227">
            <v>0</v>
          </cell>
          <cell r="CB227">
            <v>0</v>
          </cell>
          <cell r="CF227" t="str">
            <v/>
          </cell>
        </row>
        <row r="228">
          <cell r="A228"/>
          <cell r="E228"/>
          <cell r="T228" t="str">
            <v/>
          </cell>
          <cell r="AD228" t="str">
            <v/>
          </cell>
          <cell r="AI228">
            <v>0</v>
          </cell>
          <cell r="AJ228">
            <v>0</v>
          </cell>
          <cell r="BF228" t="str">
            <v/>
          </cell>
          <cell r="CA228">
            <v>0</v>
          </cell>
          <cell r="CB228">
            <v>0</v>
          </cell>
          <cell r="CF228" t="str">
            <v/>
          </cell>
        </row>
        <row r="229">
          <cell r="A229"/>
          <cell r="E229"/>
          <cell r="T229" t="str">
            <v/>
          </cell>
          <cell r="AD229" t="str">
            <v/>
          </cell>
          <cell r="AI229">
            <v>0</v>
          </cell>
          <cell r="AJ229">
            <v>0</v>
          </cell>
          <cell r="BF229" t="str">
            <v/>
          </cell>
          <cell r="CA229">
            <v>0</v>
          </cell>
          <cell r="CB229">
            <v>0</v>
          </cell>
          <cell r="CF229" t="str">
            <v/>
          </cell>
        </row>
        <row r="230">
          <cell r="A230"/>
          <cell r="E230"/>
          <cell r="T230" t="str">
            <v/>
          </cell>
          <cell r="AD230" t="str">
            <v/>
          </cell>
          <cell r="AI230">
            <v>0</v>
          </cell>
          <cell r="AJ230">
            <v>0</v>
          </cell>
          <cell r="BF230" t="str">
            <v/>
          </cell>
          <cell r="CA230">
            <v>0</v>
          </cell>
          <cell r="CB230">
            <v>0</v>
          </cell>
          <cell r="CF230" t="str">
            <v/>
          </cell>
        </row>
        <row r="231">
          <cell r="A231"/>
          <cell r="E231"/>
          <cell r="T231" t="str">
            <v/>
          </cell>
          <cell r="AD231" t="str">
            <v/>
          </cell>
          <cell r="AI231">
            <v>0</v>
          </cell>
          <cell r="AJ231">
            <v>0</v>
          </cell>
          <cell r="BF231" t="str">
            <v/>
          </cell>
          <cell r="CA231">
            <v>0</v>
          </cell>
          <cell r="CB231">
            <v>0</v>
          </cell>
          <cell r="CF231" t="str">
            <v/>
          </cell>
        </row>
        <row r="232">
          <cell r="A232"/>
          <cell r="E232"/>
          <cell r="T232" t="str">
            <v/>
          </cell>
          <cell r="AD232" t="str">
            <v/>
          </cell>
          <cell r="AI232">
            <v>0</v>
          </cell>
          <cell r="AJ232">
            <v>0</v>
          </cell>
          <cell r="BF232" t="str">
            <v/>
          </cell>
          <cell r="CA232">
            <v>0</v>
          </cell>
          <cell r="CB232">
            <v>0</v>
          </cell>
          <cell r="CF232" t="str">
            <v/>
          </cell>
        </row>
        <row r="233">
          <cell r="A233"/>
          <cell r="E233"/>
          <cell r="T233" t="str">
            <v/>
          </cell>
          <cell r="AD233" t="str">
            <v/>
          </cell>
          <cell r="AI233">
            <v>0</v>
          </cell>
          <cell r="AJ233">
            <v>0</v>
          </cell>
          <cell r="BF233" t="str">
            <v/>
          </cell>
          <cell r="CA233">
            <v>0</v>
          </cell>
          <cell r="CB233">
            <v>0</v>
          </cell>
          <cell r="CF233" t="str">
            <v/>
          </cell>
        </row>
        <row r="234">
          <cell r="A234"/>
          <cell r="E234"/>
          <cell r="T234" t="str">
            <v/>
          </cell>
          <cell r="AD234" t="str">
            <v/>
          </cell>
          <cell r="AI234">
            <v>0</v>
          </cell>
          <cell r="AJ234">
            <v>0</v>
          </cell>
          <cell r="BF234" t="str">
            <v/>
          </cell>
          <cell r="CA234">
            <v>0</v>
          </cell>
          <cell r="CB234">
            <v>0</v>
          </cell>
          <cell r="CF234" t="str">
            <v/>
          </cell>
        </row>
        <row r="235">
          <cell r="A235"/>
          <cell r="E235"/>
          <cell r="T235" t="str">
            <v/>
          </cell>
          <cell r="AD235" t="str">
            <v/>
          </cell>
          <cell r="AI235">
            <v>0</v>
          </cell>
          <cell r="AJ235">
            <v>0</v>
          </cell>
          <cell r="BF235" t="str">
            <v/>
          </cell>
          <cell r="CA235">
            <v>0</v>
          </cell>
          <cell r="CB235">
            <v>0</v>
          </cell>
          <cell r="CF235" t="str">
            <v/>
          </cell>
        </row>
        <row r="236">
          <cell r="A236"/>
          <cell r="E236"/>
          <cell r="T236" t="str">
            <v/>
          </cell>
          <cell r="AD236" t="str">
            <v/>
          </cell>
          <cell r="AI236">
            <v>0</v>
          </cell>
          <cell r="AJ236">
            <v>0</v>
          </cell>
          <cell r="BF236" t="str">
            <v/>
          </cell>
          <cell r="CA236">
            <v>0</v>
          </cell>
          <cell r="CB236">
            <v>0</v>
          </cell>
          <cell r="CF236" t="str">
            <v/>
          </cell>
        </row>
        <row r="237">
          <cell r="A237"/>
          <cell r="E237"/>
          <cell r="T237" t="str">
            <v/>
          </cell>
          <cell r="AD237" t="str">
            <v/>
          </cell>
          <cell r="AI237">
            <v>0</v>
          </cell>
          <cell r="AJ237">
            <v>0</v>
          </cell>
          <cell r="BF237" t="str">
            <v/>
          </cell>
          <cell r="CA237">
            <v>0</v>
          </cell>
          <cell r="CB237">
            <v>0</v>
          </cell>
          <cell r="CF237" t="str">
            <v/>
          </cell>
        </row>
        <row r="238">
          <cell r="A238"/>
          <cell r="E238"/>
          <cell r="T238" t="str">
            <v/>
          </cell>
          <cell r="AD238" t="str">
            <v/>
          </cell>
          <cell r="AI238">
            <v>0</v>
          </cell>
          <cell r="AJ238">
            <v>0</v>
          </cell>
          <cell r="BF238" t="str">
            <v/>
          </cell>
          <cell r="CA238">
            <v>0</v>
          </cell>
          <cell r="CB238">
            <v>0</v>
          </cell>
          <cell r="CF238" t="str">
            <v/>
          </cell>
        </row>
        <row r="239">
          <cell r="A239"/>
          <cell r="E239"/>
          <cell r="T239" t="str">
            <v/>
          </cell>
          <cell r="AD239" t="str">
            <v/>
          </cell>
          <cell r="AI239">
            <v>0</v>
          </cell>
          <cell r="AJ239">
            <v>0</v>
          </cell>
          <cell r="BF239" t="str">
            <v/>
          </cell>
          <cell r="CA239">
            <v>0</v>
          </cell>
          <cell r="CB239">
            <v>0</v>
          </cell>
          <cell r="CF239" t="str">
            <v/>
          </cell>
        </row>
        <row r="240">
          <cell r="A240"/>
          <cell r="E240"/>
          <cell r="T240" t="str">
            <v/>
          </cell>
          <cell r="AD240" t="str">
            <v/>
          </cell>
          <cell r="AI240">
            <v>0</v>
          </cell>
          <cell r="AJ240">
            <v>0</v>
          </cell>
          <cell r="BF240" t="str">
            <v/>
          </cell>
          <cell r="CA240">
            <v>0</v>
          </cell>
          <cell r="CB240">
            <v>0</v>
          </cell>
          <cell r="CF240" t="str">
            <v/>
          </cell>
        </row>
        <row r="241">
          <cell r="A241"/>
          <cell r="E241"/>
          <cell r="T241" t="str">
            <v/>
          </cell>
          <cell r="AD241" t="str">
            <v/>
          </cell>
          <cell r="AI241">
            <v>0</v>
          </cell>
          <cell r="AJ241">
            <v>0</v>
          </cell>
          <cell r="BF241" t="str">
            <v/>
          </cell>
          <cell r="CA241">
            <v>0</v>
          </cell>
          <cell r="CB241">
            <v>0</v>
          </cell>
          <cell r="CF241" t="str">
            <v/>
          </cell>
        </row>
        <row r="242">
          <cell r="A242"/>
          <cell r="E242"/>
          <cell r="T242" t="str">
            <v/>
          </cell>
          <cell r="AD242" t="str">
            <v/>
          </cell>
          <cell r="AI242">
            <v>0</v>
          </cell>
          <cell r="AJ242">
            <v>0</v>
          </cell>
          <cell r="BF242" t="str">
            <v/>
          </cell>
          <cell r="CA242">
            <v>0</v>
          </cell>
          <cell r="CB242">
            <v>0</v>
          </cell>
          <cell r="CF242" t="str">
            <v/>
          </cell>
        </row>
        <row r="243">
          <cell r="A243"/>
          <cell r="E243"/>
          <cell r="T243" t="str">
            <v/>
          </cell>
          <cell r="AD243" t="str">
            <v/>
          </cell>
          <cell r="AI243">
            <v>0</v>
          </cell>
          <cell r="AJ243">
            <v>0</v>
          </cell>
          <cell r="BF243" t="str">
            <v/>
          </cell>
          <cell r="CA243">
            <v>0</v>
          </cell>
          <cell r="CB243">
            <v>0</v>
          </cell>
          <cell r="CF243" t="str">
            <v/>
          </cell>
        </row>
        <row r="244">
          <cell r="A244"/>
          <cell r="E244"/>
          <cell r="T244" t="str">
            <v/>
          </cell>
          <cell r="AD244" t="str">
            <v/>
          </cell>
          <cell r="AI244">
            <v>0</v>
          </cell>
          <cell r="AJ244">
            <v>0</v>
          </cell>
          <cell r="BF244" t="str">
            <v/>
          </cell>
          <cell r="CA244">
            <v>0</v>
          </cell>
          <cell r="CB244">
            <v>0</v>
          </cell>
          <cell r="CF244" t="str">
            <v/>
          </cell>
        </row>
        <row r="245">
          <cell r="A245"/>
          <cell r="E245"/>
          <cell r="T245" t="str">
            <v/>
          </cell>
          <cell r="AD245" t="str">
            <v/>
          </cell>
          <cell r="AI245">
            <v>0</v>
          </cell>
          <cell r="AJ245">
            <v>0</v>
          </cell>
          <cell r="BF245" t="str">
            <v/>
          </cell>
          <cell r="CA245">
            <v>0</v>
          </cell>
          <cell r="CB245">
            <v>0</v>
          </cell>
          <cell r="CF245" t="str">
            <v/>
          </cell>
        </row>
        <row r="246">
          <cell r="A246"/>
          <cell r="E246"/>
          <cell r="T246" t="str">
            <v/>
          </cell>
          <cell r="AD246" t="str">
            <v/>
          </cell>
          <cell r="AI246">
            <v>0</v>
          </cell>
          <cell r="AJ246">
            <v>0</v>
          </cell>
          <cell r="BF246" t="str">
            <v/>
          </cell>
          <cell r="CA246">
            <v>0</v>
          </cell>
          <cell r="CB246">
            <v>0</v>
          </cell>
          <cell r="CF246" t="str">
            <v/>
          </cell>
        </row>
        <row r="247">
          <cell r="A247"/>
          <cell r="E247"/>
          <cell r="T247" t="str">
            <v/>
          </cell>
          <cell r="AD247" t="str">
            <v/>
          </cell>
          <cell r="AI247">
            <v>0</v>
          </cell>
          <cell r="AJ247">
            <v>0</v>
          </cell>
          <cell r="BF247" t="str">
            <v/>
          </cell>
          <cell r="CA247">
            <v>0</v>
          </cell>
          <cell r="CB247">
            <v>0</v>
          </cell>
          <cell r="CF247" t="str">
            <v/>
          </cell>
        </row>
        <row r="248">
          <cell r="A248"/>
          <cell r="E248"/>
          <cell r="T248" t="str">
            <v/>
          </cell>
          <cell r="AD248" t="str">
            <v/>
          </cell>
          <cell r="AI248">
            <v>0</v>
          </cell>
          <cell r="AJ248">
            <v>0</v>
          </cell>
          <cell r="BF248" t="str">
            <v/>
          </cell>
          <cell r="CA248">
            <v>0</v>
          </cell>
          <cell r="CB248">
            <v>0</v>
          </cell>
          <cell r="CF248" t="str">
            <v/>
          </cell>
        </row>
        <row r="249">
          <cell r="A249"/>
          <cell r="E249"/>
          <cell r="T249" t="str">
            <v/>
          </cell>
          <cell r="AD249" t="str">
            <v/>
          </cell>
          <cell r="AI249">
            <v>0</v>
          </cell>
          <cell r="AJ249">
            <v>0</v>
          </cell>
          <cell r="BF249" t="str">
            <v/>
          </cell>
          <cell r="CA249">
            <v>0</v>
          </cell>
          <cell r="CB249">
            <v>0</v>
          </cell>
          <cell r="CF249" t="str">
            <v/>
          </cell>
        </row>
        <row r="250">
          <cell r="A250"/>
          <cell r="E250"/>
          <cell r="T250" t="str">
            <v/>
          </cell>
          <cell r="AD250" t="str">
            <v/>
          </cell>
          <cell r="AI250">
            <v>0</v>
          </cell>
          <cell r="AJ250">
            <v>0</v>
          </cell>
          <cell r="BF250" t="str">
            <v/>
          </cell>
          <cell r="CA250">
            <v>0</v>
          </cell>
          <cell r="CB250">
            <v>0</v>
          </cell>
          <cell r="CF250" t="str">
            <v/>
          </cell>
        </row>
        <row r="251">
          <cell r="A251"/>
          <cell r="E251"/>
          <cell r="T251" t="str">
            <v/>
          </cell>
          <cell r="AD251" t="str">
            <v/>
          </cell>
          <cell r="AI251">
            <v>0</v>
          </cell>
          <cell r="AJ251">
            <v>0</v>
          </cell>
          <cell r="BF251" t="str">
            <v/>
          </cell>
          <cell r="CA251">
            <v>0</v>
          </cell>
          <cell r="CB251">
            <v>0</v>
          </cell>
          <cell r="CF251" t="str">
            <v/>
          </cell>
        </row>
        <row r="252">
          <cell r="A252"/>
          <cell r="E252"/>
          <cell r="T252" t="str">
            <v/>
          </cell>
          <cell r="AD252" t="str">
            <v/>
          </cell>
          <cell r="AI252">
            <v>0</v>
          </cell>
          <cell r="AJ252">
            <v>0</v>
          </cell>
          <cell r="BF252" t="str">
            <v/>
          </cell>
          <cell r="CA252">
            <v>0</v>
          </cell>
          <cell r="CB252">
            <v>0</v>
          </cell>
          <cell r="CF252" t="str">
            <v/>
          </cell>
        </row>
        <row r="253">
          <cell r="A253"/>
          <cell r="E253"/>
          <cell r="T253" t="str">
            <v/>
          </cell>
          <cell r="AD253" t="str">
            <v/>
          </cell>
          <cell r="AI253">
            <v>0</v>
          </cell>
          <cell r="AJ253">
            <v>0</v>
          </cell>
          <cell r="BF253" t="str">
            <v/>
          </cell>
          <cell r="CA253">
            <v>0</v>
          </cell>
          <cell r="CB253">
            <v>0</v>
          </cell>
          <cell r="CF253" t="str">
            <v/>
          </cell>
        </row>
        <row r="254">
          <cell r="A254"/>
          <cell r="E254"/>
          <cell r="T254" t="str">
            <v/>
          </cell>
          <cell r="AD254" t="str">
            <v/>
          </cell>
          <cell r="AI254">
            <v>0</v>
          </cell>
          <cell r="AJ254">
            <v>0</v>
          </cell>
          <cell r="BF254" t="str">
            <v/>
          </cell>
          <cell r="CA254">
            <v>0</v>
          </cell>
          <cell r="CB254">
            <v>0</v>
          </cell>
          <cell r="CF254" t="str">
            <v/>
          </cell>
        </row>
        <row r="255">
          <cell r="A255"/>
          <cell r="E255"/>
          <cell r="T255" t="str">
            <v/>
          </cell>
          <cell r="AD255" t="str">
            <v/>
          </cell>
          <cell r="AI255">
            <v>0</v>
          </cell>
          <cell r="AJ255">
            <v>0</v>
          </cell>
          <cell r="BF255" t="str">
            <v/>
          </cell>
          <cell r="CA255">
            <v>0</v>
          </cell>
          <cell r="CB255">
            <v>0</v>
          </cell>
          <cell r="CF255" t="str">
            <v/>
          </cell>
        </row>
        <row r="256">
          <cell r="A256"/>
          <cell r="E256"/>
          <cell r="T256" t="str">
            <v/>
          </cell>
          <cell r="AD256" t="str">
            <v/>
          </cell>
          <cell r="AI256">
            <v>0</v>
          </cell>
          <cell r="AJ256">
            <v>0</v>
          </cell>
          <cell r="BF256" t="str">
            <v/>
          </cell>
          <cell r="CA256">
            <v>0</v>
          </cell>
          <cell r="CB256">
            <v>0</v>
          </cell>
          <cell r="CF256" t="str">
            <v/>
          </cell>
        </row>
        <row r="257">
          <cell r="A257"/>
          <cell r="E257"/>
          <cell r="T257" t="str">
            <v/>
          </cell>
          <cell r="AD257" t="str">
            <v/>
          </cell>
          <cell r="AI257">
            <v>0</v>
          </cell>
          <cell r="AJ257">
            <v>0</v>
          </cell>
          <cell r="BF257" t="str">
            <v/>
          </cell>
          <cell r="CA257">
            <v>0</v>
          </cell>
          <cell r="CB257">
            <v>0</v>
          </cell>
          <cell r="CF257" t="str">
            <v/>
          </cell>
        </row>
        <row r="258">
          <cell r="A258"/>
          <cell r="E258"/>
          <cell r="T258" t="str">
            <v/>
          </cell>
          <cell r="AD258" t="str">
            <v/>
          </cell>
          <cell r="AI258">
            <v>0</v>
          </cell>
          <cell r="AJ258">
            <v>0</v>
          </cell>
          <cell r="BF258" t="str">
            <v/>
          </cell>
          <cell r="CA258">
            <v>0</v>
          </cell>
          <cell r="CB258">
            <v>0</v>
          </cell>
          <cell r="CF258" t="str">
            <v/>
          </cell>
        </row>
        <row r="259">
          <cell r="A259"/>
          <cell r="E259"/>
          <cell r="T259" t="str">
            <v/>
          </cell>
          <cell r="AD259" t="str">
            <v/>
          </cell>
          <cell r="AI259">
            <v>0</v>
          </cell>
          <cell r="AJ259">
            <v>0</v>
          </cell>
          <cell r="BF259" t="str">
            <v/>
          </cell>
          <cell r="CA259">
            <v>0</v>
          </cell>
          <cell r="CB259">
            <v>0</v>
          </cell>
          <cell r="CF259" t="str">
            <v/>
          </cell>
        </row>
        <row r="260">
          <cell r="A260"/>
          <cell r="E260"/>
          <cell r="T260" t="str">
            <v/>
          </cell>
          <cell r="AD260" t="str">
            <v/>
          </cell>
          <cell r="AI260">
            <v>0</v>
          </cell>
          <cell r="AJ260">
            <v>0</v>
          </cell>
          <cell r="BF260" t="str">
            <v/>
          </cell>
          <cell r="CA260">
            <v>0</v>
          </cell>
          <cell r="CB260">
            <v>0</v>
          </cell>
          <cell r="CF260" t="str">
            <v/>
          </cell>
        </row>
        <row r="261">
          <cell r="A261"/>
          <cell r="E261"/>
          <cell r="T261" t="str">
            <v/>
          </cell>
          <cell r="AD261" t="str">
            <v/>
          </cell>
          <cell r="AI261">
            <v>0</v>
          </cell>
          <cell r="AJ261">
            <v>0</v>
          </cell>
          <cell r="BF261" t="str">
            <v/>
          </cell>
          <cell r="CA261">
            <v>0</v>
          </cell>
          <cell r="CB261">
            <v>0</v>
          </cell>
          <cell r="CF261" t="str">
            <v/>
          </cell>
        </row>
        <row r="262">
          <cell r="A262"/>
          <cell r="E262"/>
          <cell r="T262" t="str">
            <v/>
          </cell>
          <cell r="AD262" t="str">
            <v/>
          </cell>
          <cell r="AI262">
            <v>0</v>
          </cell>
          <cell r="AJ262">
            <v>0</v>
          </cell>
          <cell r="BF262" t="str">
            <v/>
          </cell>
          <cell r="CA262">
            <v>0</v>
          </cell>
          <cell r="CB262">
            <v>0</v>
          </cell>
          <cell r="CF262" t="str">
            <v/>
          </cell>
        </row>
        <row r="263">
          <cell r="A263"/>
          <cell r="E263"/>
          <cell r="T263" t="str">
            <v/>
          </cell>
          <cell r="AD263" t="str">
            <v/>
          </cell>
          <cell r="AI263">
            <v>0</v>
          </cell>
          <cell r="AJ263">
            <v>0</v>
          </cell>
          <cell r="BF263" t="str">
            <v/>
          </cell>
          <cell r="CA263">
            <v>0</v>
          </cell>
          <cell r="CB263">
            <v>0</v>
          </cell>
          <cell r="CF263" t="str">
            <v/>
          </cell>
        </row>
        <row r="264">
          <cell r="A264"/>
          <cell r="E264"/>
          <cell r="T264" t="str">
            <v/>
          </cell>
          <cell r="AD264" t="str">
            <v/>
          </cell>
          <cell r="AI264">
            <v>0</v>
          </cell>
          <cell r="AJ264">
            <v>0</v>
          </cell>
          <cell r="BF264" t="str">
            <v/>
          </cell>
          <cell r="CA264">
            <v>0</v>
          </cell>
          <cell r="CB264">
            <v>0</v>
          </cell>
          <cell r="CF264" t="str">
            <v/>
          </cell>
        </row>
        <row r="265">
          <cell r="A265"/>
          <cell r="E265"/>
          <cell r="T265" t="str">
            <v/>
          </cell>
          <cell r="AD265" t="str">
            <v/>
          </cell>
          <cell r="AI265">
            <v>0</v>
          </cell>
          <cell r="AJ265">
            <v>0</v>
          </cell>
          <cell r="BF265" t="str">
            <v/>
          </cell>
          <cell r="CA265">
            <v>0</v>
          </cell>
          <cell r="CB265">
            <v>0</v>
          </cell>
          <cell r="CF265" t="str">
            <v/>
          </cell>
        </row>
        <row r="266">
          <cell r="A266"/>
          <cell r="E266"/>
          <cell r="T266" t="str">
            <v/>
          </cell>
          <cell r="AD266" t="str">
            <v/>
          </cell>
          <cell r="AI266">
            <v>0</v>
          </cell>
          <cell r="AJ266">
            <v>0</v>
          </cell>
          <cell r="BF266" t="str">
            <v/>
          </cell>
          <cell r="CA266">
            <v>0</v>
          </cell>
          <cell r="CB266">
            <v>0</v>
          </cell>
          <cell r="CF266" t="str">
            <v/>
          </cell>
        </row>
        <row r="267">
          <cell r="A267"/>
          <cell r="E267"/>
          <cell r="T267" t="str">
            <v/>
          </cell>
          <cell r="AD267" t="str">
            <v/>
          </cell>
          <cell r="AI267">
            <v>0</v>
          </cell>
          <cell r="AJ267">
            <v>0</v>
          </cell>
          <cell r="BF267" t="str">
            <v/>
          </cell>
          <cell r="CA267">
            <v>0</v>
          </cell>
          <cell r="CB267">
            <v>0</v>
          </cell>
          <cell r="CF267" t="str">
            <v/>
          </cell>
        </row>
        <row r="268">
          <cell r="A268"/>
          <cell r="E268"/>
          <cell r="T268" t="str">
            <v/>
          </cell>
          <cell r="AD268" t="str">
            <v/>
          </cell>
          <cell r="AI268">
            <v>0</v>
          </cell>
          <cell r="AJ268">
            <v>0</v>
          </cell>
          <cell r="BF268" t="str">
            <v/>
          </cell>
          <cell r="CA268">
            <v>0</v>
          </cell>
          <cell r="CB268">
            <v>0</v>
          </cell>
          <cell r="CF268" t="str">
            <v/>
          </cell>
        </row>
        <row r="269">
          <cell r="A269"/>
          <cell r="E269"/>
          <cell r="T269" t="str">
            <v/>
          </cell>
          <cell r="AD269" t="str">
            <v/>
          </cell>
          <cell r="AI269">
            <v>0</v>
          </cell>
          <cell r="AJ269">
            <v>0</v>
          </cell>
          <cell r="BF269" t="str">
            <v/>
          </cell>
          <cell r="CA269">
            <v>0</v>
          </cell>
          <cell r="CB269">
            <v>0</v>
          </cell>
          <cell r="CF269" t="str">
            <v/>
          </cell>
        </row>
        <row r="270">
          <cell r="A270"/>
          <cell r="E270"/>
          <cell r="T270" t="str">
            <v/>
          </cell>
          <cell r="AD270" t="str">
            <v/>
          </cell>
          <cell r="AI270">
            <v>0</v>
          </cell>
          <cell r="AJ270">
            <v>0</v>
          </cell>
          <cell r="BF270" t="str">
            <v/>
          </cell>
          <cell r="CA270">
            <v>0</v>
          </cell>
          <cell r="CB270">
            <v>0</v>
          </cell>
          <cell r="CF270" t="str">
            <v/>
          </cell>
        </row>
        <row r="271">
          <cell r="A271"/>
          <cell r="E271"/>
          <cell r="T271" t="str">
            <v/>
          </cell>
          <cell r="AD271" t="str">
            <v/>
          </cell>
          <cell r="AI271">
            <v>0</v>
          </cell>
          <cell r="AJ271">
            <v>0</v>
          </cell>
          <cell r="BF271" t="str">
            <v/>
          </cell>
          <cell r="CA271">
            <v>0</v>
          </cell>
          <cell r="CB271">
            <v>0</v>
          </cell>
          <cell r="CF271" t="str">
            <v/>
          </cell>
        </row>
        <row r="272">
          <cell r="A272"/>
          <cell r="E272"/>
          <cell r="T272" t="str">
            <v/>
          </cell>
          <cell r="AD272" t="str">
            <v/>
          </cell>
          <cell r="AI272">
            <v>0</v>
          </cell>
          <cell r="AJ272">
            <v>0</v>
          </cell>
          <cell r="BF272" t="str">
            <v/>
          </cell>
          <cell r="CA272">
            <v>0</v>
          </cell>
          <cell r="CB272">
            <v>0</v>
          </cell>
          <cell r="CF272" t="str">
            <v/>
          </cell>
        </row>
        <row r="273">
          <cell r="A273"/>
          <cell r="E273"/>
          <cell r="T273" t="str">
            <v/>
          </cell>
          <cell r="AD273" t="str">
            <v/>
          </cell>
          <cell r="AI273">
            <v>0</v>
          </cell>
          <cell r="AJ273">
            <v>0</v>
          </cell>
          <cell r="BF273" t="str">
            <v/>
          </cell>
          <cell r="CA273">
            <v>0</v>
          </cell>
          <cell r="CB273">
            <v>0</v>
          </cell>
          <cell r="CF273" t="str">
            <v/>
          </cell>
        </row>
        <row r="274">
          <cell r="A274"/>
          <cell r="E274"/>
          <cell r="T274" t="str">
            <v/>
          </cell>
          <cell r="AD274" t="str">
            <v/>
          </cell>
          <cell r="AI274">
            <v>0</v>
          </cell>
          <cell r="AJ274">
            <v>0</v>
          </cell>
          <cell r="BF274" t="str">
            <v/>
          </cell>
          <cell r="CA274">
            <v>0</v>
          </cell>
          <cell r="CB274">
            <v>0</v>
          </cell>
          <cell r="CF274" t="str">
            <v/>
          </cell>
        </row>
        <row r="275">
          <cell r="A275"/>
          <cell r="E275"/>
          <cell r="T275" t="str">
            <v/>
          </cell>
          <cell r="AD275" t="str">
            <v/>
          </cell>
          <cell r="AI275">
            <v>0</v>
          </cell>
          <cell r="AJ275">
            <v>0</v>
          </cell>
          <cell r="BF275" t="str">
            <v/>
          </cell>
          <cell r="CA275">
            <v>0</v>
          </cell>
          <cell r="CB275">
            <v>0</v>
          </cell>
          <cell r="CF275" t="str">
            <v/>
          </cell>
        </row>
        <row r="276">
          <cell r="A276"/>
          <cell r="E276"/>
          <cell r="T276" t="str">
            <v/>
          </cell>
          <cell r="AD276" t="str">
            <v/>
          </cell>
          <cell r="AI276">
            <v>0</v>
          </cell>
          <cell r="AJ276">
            <v>0</v>
          </cell>
          <cell r="BF276" t="str">
            <v/>
          </cell>
          <cell r="CA276">
            <v>0</v>
          </cell>
          <cell r="CB276">
            <v>0</v>
          </cell>
          <cell r="CF276" t="str">
            <v/>
          </cell>
        </row>
        <row r="277">
          <cell r="A277"/>
          <cell r="E277"/>
          <cell r="T277" t="str">
            <v/>
          </cell>
          <cell r="AD277" t="str">
            <v/>
          </cell>
          <cell r="AI277">
            <v>0</v>
          </cell>
          <cell r="AJ277">
            <v>0</v>
          </cell>
          <cell r="BF277" t="str">
            <v/>
          </cell>
          <cell r="CA277">
            <v>0</v>
          </cell>
          <cell r="CB277">
            <v>0</v>
          </cell>
          <cell r="CF277" t="str">
            <v/>
          </cell>
        </row>
        <row r="278">
          <cell r="A278"/>
          <cell r="E278"/>
          <cell r="T278" t="str">
            <v/>
          </cell>
          <cell r="AD278" t="str">
            <v/>
          </cell>
          <cell r="AI278">
            <v>0</v>
          </cell>
          <cell r="AJ278">
            <v>0</v>
          </cell>
          <cell r="BF278" t="str">
            <v/>
          </cell>
          <cell r="CA278">
            <v>0</v>
          </cell>
          <cell r="CB278">
            <v>0</v>
          </cell>
          <cell r="CF278" t="str">
            <v/>
          </cell>
        </row>
        <row r="279">
          <cell r="A279"/>
          <cell r="E279"/>
          <cell r="T279" t="str">
            <v/>
          </cell>
          <cell r="AD279" t="str">
            <v/>
          </cell>
          <cell r="AI279">
            <v>0</v>
          </cell>
          <cell r="AJ279">
            <v>0</v>
          </cell>
          <cell r="BF279" t="str">
            <v/>
          </cell>
          <cell r="CA279">
            <v>0</v>
          </cell>
          <cell r="CB279">
            <v>0</v>
          </cell>
          <cell r="CF279" t="str">
            <v/>
          </cell>
        </row>
        <row r="280">
          <cell r="A280"/>
          <cell r="E280"/>
          <cell r="T280" t="str">
            <v/>
          </cell>
          <cell r="AD280" t="str">
            <v/>
          </cell>
          <cell r="AI280">
            <v>0</v>
          </cell>
          <cell r="AJ280">
            <v>0</v>
          </cell>
          <cell r="BF280" t="str">
            <v/>
          </cell>
          <cell r="CA280">
            <v>0</v>
          </cell>
          <cell r="CB280">
            <v>0</v>
          </cell>
          <cell r="CF280" t="str">
            <v/>
          </cell>
        </row>
        <row r="281">
          <cell r="A281"/>
          <cell r="E281"/>
          <cell r="T281" t="str">
            <v/>
          </cell>
          <cell r="AD281" t="str">
            <v/>
          </cell>
          <cell r="AI281">
            <v>0</v>
          </cell>
          <cell r="AJ281">
            <v>0</v>
          </cell>
          <cell r="BF281" t="str">
            <v/>
          </cell>
          <cell r="CA281">
            <v>0</v>
          </cell>
          <cell r="CB281">
            <v>0</v>
          </cell>
          <cell r="CF281" t="str">
            <v/>
          </cell>
        </row>
        <row r="282">
          <cell r="A282"/>
          <cell r="E282"/>
          <cell r="T282" t="str">
            <v/>
          </cell>
          <cell r="AD282" t="str">
            <v/>
          </cell>
          <cell r="AI282">
            <v>0</v>
          </cell>
          <cell r="AJ282">
            <v>0</v>
          </cell>
          <cell r="BF282" t="str">
            <v/>
          </cell>
          <cell r="CA282">
            <v>0</v>
          </cell>
          <cell r="CB282">
            <v>0</v>
          </cell>
          <cell r="CF282" t="str">
            <v/>
          </cell>
        </row>
        <row r="283">
          <cell r="A283"/>
          <cell r="E283"/>
          <cell r="T283" t="str">
            <v/>
          </cell>
          <cell r="AD283" t="str">
            <v/>
          </cell>
          <cell r="AI283">
            <v>0</v>
          </cell>
          <cell r="AJ283">
            <v>0</v>
          </cell>
          <cell r="BF283" t="str">
            <v/>
          </cell>
          <cell r="CA283">
            <v>0</v>
          </cell>
          <cell r="CB283">
            <v>0</v>
          </cell>
          <cell r="CF283" t="str">
            <v/>
          </cell>
        </row>
        <row r="284">
          <cell r="A284"/>
          <cell r="E284"/>
          <cell r="T284" t="str">
            <v/>
          </cell>
          <cell r="AD284" t="str">
            <v/>
          </cell>
          <cell r="AI284">
            <v>0</v>
          </cell>
          <cell r="AJ284">
            <v>0</v>
          </cell>
          <cell r="BF284" t="str">
            <v/>
          </cell>
          <cell r="CA284">
            <v>0</v>
          </cell>
          <cell r="CB284">
            <v>0</v>
          </cell>
          <cell r="CF284" t="str">
            <v/>
          </cell>
        </row>
        <row r="285">
          <cell r="A285"/>
          <cell r="E285"/>
          <cell r="T285" t="str">
            <v/>
          </cell>
          <cell r="AD285" t="str">
            <v/>
          </cell>
          <cell r="AI285">
            <v>0</v>
          </cell>
          <cell r="AJ285">
            <v>0</v>
          </cell>
          <cell r="BF285" t="str">
            <v/>
          </cell>
          <cell r="CA285">
            <v>0</v>
          </cell>
          <cell r="CB285">
            <v>0</v>
          </cell>
          <cell r="CF285" t="str">
            <v/>
          </cell>
        </row>
        <row r="286">
          <cell r="A286"/>
          <cell r="E286"/>
          <cell r="T286" t="str">
            <v/>
          </cell>
          <cell r="AD286" t="str">
            <v/>
          </cell>
          <cell r="AI286">
            <v>0</v>
          </cell>
          <cell r="AJ286">
            <v>0</v>
          </cell>
          <cell r="BF286" t="str">
            <v/>
          </cell>
          <cell r="CA286">
            <v>0</v>
          </cell>
          <cell r="CB286">
            <v>0</v>
          </cell>
          <cell r="CF286" t="str">
            <v/>
          </cell>
        </row>
        <row r="287">
          <cell r="A287"/>
          <cell r="E287"/>
          <cell r="T287" t="str">
            <v/>
          </cell>
          <cell r="AD287" t="str">
            <v/>
          </cell>
          <cell r="AI287">
            <v>0</v>
          </cell>
          <cell r="AJ287">
            <v>0</v>
          </cell>
          <cell r="BF287" t="str">
            <v/>
          </cell>
          <cell r="CA287">
            <v>0</v>
          </cell>
          <cell r="CB287">
            <v>0</v>
          </cell>
          <cell r="CF287" t="str">
            <v/>
          </cell>
        </row>
        <row r="288">
          <cell r="A288"/>
          <cell r="E288"/>
          <cell r="T288" t="str">
            <v/>
          </cell>
          <cell r="AD288" t="str">
            <v/>
          </cell>
          <cell r="AI288">
            <v>0</v>
          </cell>
          <cell r="AJ288">
            <v>0</v>
          </cell>
          <cell r="BF288" t="str">
            <v/>
          </cell>
          <cell r="CA288">
            <v>0</v>
          </cell>
          <cell r="CB288">
            <v>0</v>
          </cell>
          <cell r="CF288" t="str">
            <v/>
          </cell>
        </row>
        <row r="289">
          <cell r="A289"/>
          <cell r="E289"/>
          <cell r="T289" t="str">
            <v/>
          </cell>
          <cell r="AD289" t="str">
            <v/>
          </cell>
          <cell r="AI289">
            <v>0</v>
          </cell>
          <cell r="AJ289">
            <v>0</v>
          </cell>
          <cell r="BF289" t="str">
            <v/>
          </cell>
          <cell r="CA289">
            <v>0</v>
          </cell>
          <cell r="CB289">
            <v>0</v>
          </cell>
          <cell r="CF289" t="str">
            <v/>
          </cell>
        </row>
        <row r="290">
          <cell r="A290"/>
          <cell r="E290"/>
          <cell r="T290" t="str">
            <v/>
          </cell>
          <cell r="AD290" t="str">
            <v/>
          </cell>
          <cell r="AI290">
            <v>0</v>
          </cell>
          <cell r="AJ290">
            <v>0</v>
          </cell>
          <cell r="BF290" t="str">
            <v/>
          </cell>
          <cell r="CA290">
            <v>0</v>
          </cell>
          <cell r="CB290">
            <v>0</v>
          </cell>
          <cell r="CF290" t="str">
            <v/>
          </cell>
        </row>
        <row r="291">
          <cell r="A291"/>
          <cell r="E291"/>
          <cell r="T291" t="str">
            <v/>
          </cell>
          <cell r="AD291" t="str">
            <v/>
          </cell>
          <cell r="AI291">
            <v>0</v>
          </cell>
          <cell r="AJ291">
            <v>0</v>
          </cell>
          <cell r="BF291" t="str">
            <v/>
          </cell>
          <cell r="CA291">
            <v>0</v>
          </cell>
          <cell r="CB291">
            <v>0</v>
          </cell>
          <cell r="CF291" t="str">
            <v/>
          </cell>
        </row>
        <row r="292">
          <cell r="A292"/>
          <cell r="E292"/>
          <cell r="T292" t="str">
            <v/>
          </cell>
          <cell r="AD292" t="str">
            <v/>
          </cell>
          <cell r="AI292">
            <v>0</v>
          </cell>
          <cell r="AJ292">
            <v>0</v>
          </cell>
          <cell r="BF292" t="str">
            <v/>
          </cell>
          <cell r="CA292">
            <v>0</v>
          </cell>
          <cell r="CB292">
            <v>0</v>
          </cell>
          <cell r="CF292" t="str">
            <v/>
          </cell>
        </row>
        <row r="293">
          <cell r="A293"/>
          <cell r="E293"/>
          <cell r="T293" t="str">
            <v/>
          </cell>
          <cell r="AD293" t="str">
            <v/>
          </cell>
          <cell r="AI293">
            <v>0</v>
          </cell>
          <cell r="AJ293">
            <v>0</v>
          </cell>
          <cell r="BF293" t="str">
            <v/>
          </cell>
          <cell r="CA293">
            <v>0</v>
          </cell>
          <cell r="CB293">
            <v>0</v>
          </cell>
          <cell r="CF293" t="str">
            <v/>
          </cell>
        </row>
        <row r="294">
          <cell r="A294"/>
          <cell r="E294"/>
          <cell r="T294" t="str">
            <v/>
          </cell>
          <cell r="AD294" t="str">
            <v/>
          </cell>
          <cell r="AI294">
            <v>0</v>
          </cell>
          <cell r="AJ294">
            <v>0</v>
          </cell>
          <cell r="BF294" t="str">
            <v/>
          </cell>
          <cell r="CA294">
            <v>0</v>
          </cell>
          <cell r="CB294">
            <v>0</v>
          </cell>
          <cell r="CF294" t="str">
            <v/>
          </cell>
        </row>
        <row r="295">
          <cell r="A295"/>
          <cell r="E295"/>
          <cell r="T295" t="str">
            <v/>
          </cell>
          <cell r="AD295" t="str">
            <v/>
          </cell>
          <cell r="AI295">
            <v>0</v>
          </cell>
          <cell r="AJ295">
            <v>0</v>
          </cell>
          <cell r="BF295" t="str">
            <v/>
          </cell>
          <cell r="CA295">
            <v>0</v>
          </cell>
          <cell r="CB295">
            <v>0</v>
          </cell>
          <cell r="CF295" t="str">
            <v/>
          </cell>
        </row>
        <row r="296">
          <cell r="A296"/>
          <cell r="E296"/>
          <cell r="T296" t="str">
            <v/>
          </cell>
          <cell r="AD296" t="str">
            <v/>
          </cell>
          <cell r="AI296">
            <v>0</v>
          </cell>
          <cell r="AJ296">
            <v>0</v>
          </cell>
          <cell r="BF296" t="str">
            <v/>
          </cell>
          <cell r="CA296">
            <v>0</v>
          </cell>
          <cell r="CB296">
            <v>0</v>
          </cell>
          <cell r="CF296" t="str">
            <v/>
          </cell>
        </row>
        <row r="297">
          <cell r="A297"/>
          <cell r="E297"/>
          <cell r="T297" t="str">
            <v/>
          </cell>
          <cell r="AD297" t="str">
            <v/>
          </cell>
          <cell r="AI297">
            <v>0</v>
          </cell>
          <cell r="AJ297">
            <v>0</v>
          </cell>
          <cell r="BF297" t="str">
            <v/>
          </cell>
          <cell r="CA297">
            <v>0</v>
          </cell>
          <cell r="CB297">
            <v>0</v>
          </cell>
          <cell r="CF297" t="str">
            <v/>
          </cell>
        </row>
        <row r="298">
          <cell r="A298"/>
          <cell r="E298"/>
          <cell r="T298" t="str">
            <v/>
          </cell>
          <cell r="AD298" t="str">
            <v/>
          </cell>
          <cell r="AI298">
            <v>0</v>
          </cell>
          <cell r="AJ298">
            <v>0</v>
          </cell>
          <cell r="BF298" t="str">
            <v/>
          </cell>
          <cell r="CA298">
            <v>0</v>
          </cell>
          <cell r="CB298">
            <v>0</v>
          </cell>
          <cell r="CF298" t="str">
            <v/>
          </cell>
        </row>
        <row r="299">
          <cell r="A299"/>
          <cell r="E299"/>
          <cell r="T299" t="str">
            <v/>
          </cell>
          <cell r="AD299" t="str">
            <v/>
          </cell>
          <cell r="AI299">
            <v>0</v>
          </cell>
          <cell r="AJ299">
            <v>0</v>
          </cell>
          <cell r="BF299" t="str">
            <v/>
          </cell>
          <cell r="CA299">
            <v>0</v>
          </cell>
          <cell r="CB299">
            <v>0</v>
          </cell>
          <cell r="CF299" t="str">
            <v/>
          </cell>
        </row>
        <row r="300">
          <cell r="A300"/>
          <cell r="E300"/>
          <cell r="T300" t="str">
            <v/>
          </cell>
          <cell r="AD300" t="str">
            <v/>
          </cell>
          <cell r="AI300">
            <v>0</v>
          </cell>
          <cell r="AJ300">
            <v>0</v>
          </cell>
          <cell r="BF300" t="str">
            <v/>
          </cell>
          <cell r="CA300">
            <v>0</v>
          </cell>
          <cell r="CB300">
            <v>0</v>
          </cell>
          <cell r="CF300" t="str">
            <v/>
          </cell>
        </row>
        <row r="301">
          <cell r="A301"/>
          <cell r="E301"/>
          <cell r="T301" t="str">
            <v/>
          </cell>
          <cell r="AD301" t="str">
            <v/>
          </cell>
          <cell r="AI301">
            <v>0</v>
          </cell>
          <cell r="AJ301">
            <v>0</v>
          </cell>
          <cell r="BF301" t="str">
            <v/>
          </cell>
          <cell r="CA301">
            <v>0</v>
          </cell>
          <cell r="CB301">
            <v>0</v>
          </cell>
          <cell r="CF301" t="str">
            <v/>
          </cell>
        </row>
        <row r="302">
          <cell r="A302"/>
          <cell r="E302"/>
          <cell r="T302" t="str">
            <v/>
          </cell>
          <cell r="AD302" t="str">
            <v/>
          </cell>
          <cell r="AI302">
            <v>0</v>
          </cell>
          <cell r="AJ302">
            <v>0</v>
          </cell>
          <cell r="BF302" t="str">
            <v/>
          </cell>
          <cell r="CA302">
            <v>0</v>
          </cell>
          <cell r="CB302">
            <v>0</v>
          </cell>
          <cell r="CF302" t="str">
            <v/>
          </cell>
        </row>
        <row r="303">
          <cell r="A303"/>
          <cell r="E303"/>
          <cell r="T303" t="str">
            <v/>
          </cell>
          <cell r="AD303" t="str">
            <v/>
          </cell>
          <cell r="AI303">
            <v>0</v>
          </cell>
          <cell r="AJ303">
            <v>0</v>
          </cell>
          <cell r="BF303" t="str">
            <v/>
          </cell>
          <cell r="CA303">
            <v>0</v>
          </cell>
          <cell r="CB303">
            <v>0</v>
          </cell>
          <cell r="CF303" t="str">
            <v/>
          </cell>
        </row>
        <row r="304">
          <cell r="A304"/>
          <cell r="E304"/>
          <cell r="T304" t="str">
            <v/>
          </cell>
          <cell r="AD304" t="str">
            <v/>
          </cell>
          <cell r="AI304">
            <v>0</v>
          </cell>
          <cell r="AJ304">
            <v>0</v>
          </cell>
          <cell r="BF304" t="str">
            <v/>
          </cell>
          <cell r="CA304">
            <v>0</v>
          </cell>
          <cell r="CB304">
            <v>0</v>
          </cell>
          <cell r="CF304" t="str">
            <v/>
          </cell>
        </row>
        <row r="305">
          <cell r="A305"/>
          <cell r="E305"/>
          <cell r="T305" t="str">
            <v/>
          </cell>
          <cell r="AD305" t="str">
            <v/>
          </cell>
          <cell r="AI305">
            <v>0</v>
          </cell>
          <cell r="AJ305">
            <v>0</v>
          </cell>
          <cell r="BF305" t="str">
            <v/>
          </cell>
          <cell r="CA305">
            <v>0</v>
          </cell>
          <cell r="CB305">
            <v>0</v>
          </cell>
          <cell r="CF305" t="str">
            <v/>
          </cell>
        </row>
        <row r="306">
          <cell r="A306"/>
          <cell r="E306"/>
          <cell r="T306" t="str">
            <v/>
          </cell>
          <cell r="AD306" t="str">
            <v/>
          </cell>
          <cell r="AI306">
            <v>0</v>
          </cell>
          <cell r="AJ306">
            <v>0</v>
          </cell>
          <cell r="BF306" t="str">
            <v/>
          </cell>
          <cell r="CA306">
            <v>0</v>
          </cell>
          <cell r="CB306">
            <v>0</v>
          </cell>
          <cell r="CF306" t="str">
            <v/>
          </cell>
        </row>
        <row r="307">
          <cell r="A307"/>
          <cell r="E307"/>
          <cell r="T307" t="str">
            <v/>
          </cell>
          <cell r="AD307" t="str">
            <v/>
          </cell>
          <cell r="AI307">
            <v>0</v>
          </cell>
          <cell r="AJ307">
            <v>0</v>
          </cell>
          <cell r="BF307" t="str">
            <v/>
          </cell>
          <cell r="CA307">
            <v>0</v>
          </cell>
          <cell r="CB307">
            <v>0</v>
          </cell>
          <cell r="CF307" t="str">
            <v/>
          </cell>
        </row>
        <row r="308">
          <cell r="A308"/>
          <cell r="E308"/>
          <cell r="T308" t="str">
            <v/>
          </cell>
          <cell r="AD308" t="str">
            <v/>
          </cell>
          <cell r="AI308">
            <v>0</v>
          </cell>
          <cell r="AJ308">
            <v>0</v>
          </cell>
          <cell r="BF308" t="str">
            <v/>
          </cell>
          <cell r="CA308">
            <v>0</v>
          </cell>
          <cell r="CB308">
            <v>0</v>
          </cell>
          <cell r="CF308" t="str">
            <v/>
          </cell>
        </row>
        <row r="309">
          <cell r="A309"/>
          <cell r="E309"/>
          <cell r="T309" t="str">
            <v/>
          </cell>
          <cell r="AD309" t="str">
            <v/>
          </cell>
          <cell r="AI309">
            <v>0</v>
          </cell>
          <cell r="AJ309">
            <v>0</v>
          </cell>
          <cell r="BF309" t="str">
            <v/>
          </cell>
          <cell r="CA309">
            <v>0</v>
          </cell>
          <cell r="CB309">
            <v>0</v>
          </cell>
          <cell r="CF309" t="str">
            <v/>
          </cell>
        </row>
        <row r="310">
          <cell r="A310"/>
          <cell r="E310"/>
          <cell r="T310" t="str">
            <v/>
          </cell>
          <cell r="AD310" t="str">
            <v/>
          </cell>
          <cell r="AI310">
            <v>0</v>
          </cell>
          <cell r="AJ310">
            <v>0</v>
          </cell>
          <cell r="BF310" t="str">
            <v/>
          </cell>
          <cell r="CA310">
            <v>0</v>
          </cell>
          <cell r="CB310">
            <v>0</v>
          </cell>
          <cell r="CF310" t="str">
            <v/>
          </cell>
        </row>
        <row r="311">
          <cell r="A311"/>
          <cell r="E311"/>
          <cell r="T311" t="str">
            <v/>
          </cell>
          <cell r="AD311" t="str">
            <v/>
          </cell>
          <cell r="AI311">
            <v>0</v>
          </cell>
          <cell r="AJ311">
            <v>0</v>
          </cell>
          <cell r="BF311" t="str">
            <v/>
          </cell>
          <cell r="CA311">
            <v>0</v>
          </cell>
          <cell r="CB311">
            <v>0</v>
          </cell>
          <cell r="CF311" t="str">
            <v/>
          </cell>
        </row>
        <row r="312">
          <cell r="A312"/>
          <cell r="E312"/>
          <cell r="T312" t="str">
            <v/>
          </cell>
          <cell r="AD312" t="str">
            <v/>
          </cell>
          <cell r="AI312">
            <v>0</v>
          </cell>
          <cell r="AJ312">
            <v>0</v>
          </cell>
          <cell r="BF312" t="str">
            <v/>
          </cell>
          <cell r="CA312">
            <v>0</v>
          </cell>
          <cell r="CB312">
            <v>0</v>
          </cell>
          <cell r="CF312" t="str">
            <v/>
          </cell>
        </row>
        <row r="313">
          <cell r="A313"/>
          <cell r="E313"/>
          <cell r="T313" t="str">
            <v/>
          </cell>
          <cell r="AD313" t="str">
            <v/>
          </cell>
          <cell r="AI313">
            <v>0</v>
          </cell>
          <cell r="AJ313">
            <v>0</v>
          </cell>
          <cell r="BF313" t="str">
            <v/>
          </cell>
          <cell r="CA313">
            <v>0</v>
          </cell>
          <cell r="CB313">
            <v>0</v>
          </cell>
          <cell r="CF313" t="str">
            <v/>
          </cell>
        </row>
        <row r="314">
          <cell r="A314"/>
          <cell r="E314"/>
          <cell r="T314" t="str">
            <v/>
          </cell>
          <cell r="AD314" t="str">
            <v/>
          </cell>
          <cell r="AI314">
            <v>0</v>
          </cell>
          <cell r="AJ314">
            <v>0</v>
          </cell>
          <cell r="BF314" t="str">
            <v/>
          </cell>
          <cell r="CA314">
            <v>0</v>
          </cell>
          <cell r="CB314">
            <v>0</v>
          </cell>
          <cell r="CF314" t="str">
            <v/>
          </cell>
        </row>
        <row r="315">
          <cell r="A315"/>
          <cell r="E315"/>
          <cell r="T315" t="str">
            <v/>
          </cell>
          <cell r="AD315" t="str">
            <v/>
          </cell>
          <cell r="AI315">
            <v>0</v>
          </cell>
          <cell r="AJ315">
            <v>0</v>
          </cell>
          <cell r="BF315" t="str">
            <v/>
          </cell>
          <cell r="CA315">
            <v>0</v>
          </cell>
          <cell r="CB315">
            <v>0</v>
          </cell>
          <cell r="CF315" t="str">
            <v/>
          </cell>
        </row>
        <row r="316">
          <cell r="A316"/>
          <cell r="E316"/>
          <cell r="T316" t="str">
            <v/>
          </cell>
          <cell r="AD316" t="str">
            <v/>
          </cell>
          <cell r="AI316">
            <v>0</v>
          </cell>
          <cell r="AJ316">
            <v>0</v>
          </cell>
          <cell r="BF316" t="str">
            <v/>
          </cell>
          <cell r="CA316">
            <v>0</v>
          </cell>
          <cell r="CB316">
            <v>0</v>
          </cell>
          <cell r="CF316" t="str">
            <v/>
          </cell>
        </row>
        <row r="317">
          <cell r="A317"/>
          <cell r="E317"/>
          <cell r="T317" t="str">
            <v/>
          </cell>
          <cell r="AD317" t="str">
            <v/>
          </cell>
          <cell r="AI317">
            <v>0</v>
          </cell>
          <cell r="AJ317">
            <v>0</v>
          </cell>
          <cell r="BF317" t="str">
            <v/>
          </cell>
          <cell r="CA317">
            <v>0</v>
          </cell>
          <cell r="CB317">
            <v>0</v>
          </cell>
          <cell r="CF317" t="str">
            <v/>
          </cell>
        </row>
        <row r="318">
          <cell r="A318"/>
          <cell r="E318"/>
          <cell r="T318" t="str">
            <v/>
          </cell>
          <cell r="AD318" t="str">
            <v/>
          </cell>
          <cell r="AI318">
            <v>0</v>
          </cell>
          <cell r="AJ318">
            <v>0</v>
          </cell>
          <cell r="BF318" t="str">
            <v/>
          </cell>
          <cell r="CA318">
            <v>0</v>
          </cell>
          <cell r="CB318">
            <v>0</v>
          </cell>
          <cell r="CF318" t="str">
            <v/>
          </cell>
        </row>
        <row r="319">
          <cell r="A319"/>
          <cell r="E319"/>
          <cell r="T319" t="str">
            <v/>
          </cell>
          <cell r="AD319" t="str">
            <v/>
          </cell>
          <cell r="AI319">
            <v>0</v>
          </cell>
          <cell r="AJ319">
            <v>0</v>
          </cell>
          <cell r="BF319" t="str">
            <v/>
          </cell>
          <cell r="CA319">
            <v>0</v>
          </cell>
          <cell r="CB319">
            <v>0</v>
          </cell>
          <cell r="CF319" t="str">
            <v/>
          </cell>
        </row>
        <row r="320">
          <cell r="A320"/>
          <cell r="E320"/>
          <cell r="T320" t="str">
            <v/>
          </cell>
          <cell r="AD320" t="str">
            <v/>
          </cell>
          <cell r="AI320">
            <v>0</v>
          </cell>
          <cell r="AJ320">
            <v>0</v>
          </cell>
          <cell r="BF320" t="str">
            <v/>
          </cell>
          <cell r="CA320">
            <v>0</v>
          </cell>
          <cell r="CB320">
            <v>0</v>
          </cell>
          <cell r="CF320" t="str">
            <v/>
          </cell>
        </row>
        <row r="321">
          <cell r="A321"/>
          <cell r="E321"/>
          <cell r="T321" t="str">
            <v/>
          </cell>
          <cell r="AD321" t="str">
            <v/>
          </cell>
          <cell r="AI321">
            <v>0</v>
          </cell>
          <cell r="AJ321">
            <v>0</v>
          </cell>
          <cell r="BF321" t="str">
            <v/>
          </cell>
          <cell r="CA321">
            <v>0</v>
          </cell>
          <cell r="CB321">
            <v>0</v>
          </cell>
          <cell r="CF321" t="str">
            <v/>
          </cell>
        </row>
        <row r="322">
          <cell r="A322"/>
          <cell r="E322"/>
          <cell r="T322" t="str">
            <v/>
          </cell>
          <cell r="AD322" t="str">
            <v/>
          </cell>
          <cell r="AI322">
            <v>0</v>
          </cell>
          <cell r="AJ322">
            <v>0</v>
          </cell>
          <cell r="BF322" t="str">
            <v/>
          </cell>
          <cell r="CA322">
            <v>0</v>
          </cell>
          <cell r="CB322">
            <v>0</v>
          </cell>
          <cell r="CF322" t="str">
            <v/>
          </cell>
        </row>
        <row r="323">
          <cell r="A323"/>
          <cell r="E323"/>
          <cell r="T323" t="str">
            <v/>
          </cell>
          <cell r="AD323" t="str">
            <v/>
          </cell>
          <cell r="AI323">
            <v>0</v>
          </cell>
          <cell r="AJ323">
            <v>0</v>
          </cell>
          <cell r="BF323" t="str">
            <v/>
          </cell>
          <cell r="CA323">
            <v>0</v>
          </cell>
          <cell r="CB323">
            <v>0</v>
          </cell>
          <cell r="CF323" t="str">
            <v/>
          </cell>
        </row>
        <row r="324">
          <cell r="A324"/>
          <cell r="E324"/>
          <cell r="T324" t="str">
            <v/>
          </cell>
          <cell r="AD324" t="str">
            <v/>
          </cell>
          <cell r="AI324">
            <v>0</v>
          </cell>
          <cell r="AJ324">
            <v>0</v>
          </cell>
          <cell r="BF324" t="str">
            <v/>
          </cell>
          <cell r="CA324">
            <v>0</v>
          </cell>
          <cell r="CB324">
            <v>0</v>
          </cell>
          <cell r="CF324" t="str">
            <v/>
          </cell>
        </row>
        <row r="325">
          <cell r="A325"/>
          <cell r="E325"/>
          <cell r="T325" t="str">
            <v/>
          </cell>
          <cell r="AD325" t="str">
            <v/>
          </cell>
          <cell r="AI325">
            <v>0</v>
          </cell>
          <cell r="AJ325">
            <v>0</v>
          </cell>
          <cell r="BF325" t="str">
            <v/>
          </cell>
          <cell r="CA325">
            <v>0</v>
          </cell>
          <cell r="CB325">
            <v>0</v>
          </cell>
          <cell r="CF325" t="str">
            <v/>
          </cell>
        </row>
        <row r="326">
          <cell r="A326"/>
          <cell r="E326"/>
          <cell r="T326" t="str">
            <v/>
          </cell>
          <cell r="AD326" t="str">
            <v/>
          </cell>
          <cell r="AI326">
            <v>0</v>
          </cell>
          <cell r="AJ326">
            <v>0</v>
          </cell>
          <cell r="BF326" t="str">
            <v/>
          </cell>
          <cell r="CA326">
            <v>0</v>
          </cell>
          <cell r="CB326">
            <v>0</v>
          </cell>
          <cell r="CF326" t="str">
            <v/>
          </cell>
        </row>
        <row r="327">
          <cell r="A327"/>
          <cell r="E327"/>
          <cell r="T327" t="str">
            <v/>
          </cell>
          <cell r="AD327" t="str">
            <v/>
          </cell>
          <cell r="AI327">
            <v>0</v>
          </cell>
          <cell r="AJ327">
            <v>0</v>
          </cell>
          <cell r="BF327" t="str">
            <v/>
          </cell>
          <cell r="CA327">
            <v>0</v>
          </cell>
          <cell r="CB327">
            <v>0</v>
          </cell>
          <cell r="CF327" t="str">
            <v/>
          </cell>
        </row>
        <row r="328">
          <cell r="A328"/>
          <cell r="E328"/>
          <cell r="T328" t="str">
            <v/>
          </cell>
          <cell r="AD328" t="str">
            <v/>
          </cell>
          <cell r="AI328">
            <v>0</v>
          </cell>
          <cell r="AJ328">
            <v>0</v>
          </cell>
          <cell r="BF328" t="str">
            <v/>
          </cell>
          <cell r="CA328">
            <v>0</v>
          </cell>
          <cell r="CB328">
            <v>0</v>
          </cell>
          <cell r="CF328" t="str">
            <v/>
          </cell>
        </row>
        <row r="329">
          <cell r="A329"/>
          <cell r="E329"/>
          <cell r="T329" t="str">
            <v/>
          </cell>
          <cell r="AD329" t="str">
            <v/>
          </cell>
          <cell r="AI329">
            <v>0</v>
          </cell>
          <cell r="AJ329">
            <v>0</v>
          </cell>
          <cell r="BF329" t="str">
            <v/>
          </cell>
          <cell r="CA329">
            <v>0</v>
          </cell>
          <cell r="CB329">
            <v>0</v>
          </cell>
          <cell r="CF329" t="str">
            <v/>
          </cell>
        </row>
        <row r="330">
          <cell r="A330"/>
          <cell r="E330"/>
          <cell r="T330" t="str">
            <v/>
          </cell>
          <cell r="AD330" t="str">
            <v/>
          </cell>
          <cell r="AI330">
            <v>0</v>
          </cell>
          <cell r="AJ330">
            <v>0</v>
          </cell>
          <cell r="BF330" t="str">
            <v/>
          </cell>
          <cell r="CA330">
            <v>0</v>
          </cell>
          <cell r="CB330">
            <v>0</v>
          </cell>
          <cell r="CF330" t="str">
            <v/>
          </cell>
        </row>
        <row r="331">
          <cell r="A331"/>
          <cell r="E331"/>
          <cell r="T331" t="str">
            <v/>
          </cell>
          <cell r="AD331" t="str">
            <v/>
          </cell>
          <cell r="AI331">
            <v>0</v>
          </cell>
          <cell r="AJ331">
            <v>0</v>
          </cell>
          <cell r="BF331" t="str">
            <v/>
          </cell>
          <cell r="CA331">
            <v>0</v>
          </cell>
          <cell r="CB331">
            <v>0</v>
          </cell>
          <cell r="CF331" t="str">
            <v/>
          </cell>
        </row>
        <row r="332">
          <cell r="A332"/>
          <cell r="E332"/>
          <cell r="T332" t="str">
            <v/>
          </cell>
          <cell r="AD332" t="str">
            <v/>
          </cell>
          <cell r="AI332">
            <v>0</v>
          </cell>
          <cell r="AJ332">
            <v>0</v>
          </cell>
          <cell r="BF332" t="str">
            <v/>
          </cell>
          <cell r="CA332">
            <v>0</v>
          </cell>
          <cell r="CB332">
            <v>0</v>
          </cell>
          <cell r="CF332" t="str">
            <v/>
          </cell>
        </row>
        <row r="333">
          <cell r="A333"/>
          <cell r="E333"/>
          <cell r="T333" t="str">
            <v/>
          </cell>
          <cell r="AD333" t="str">
            <v/>
          </cell>
          <cell r="AI333">
            <v>0</v>
          </cell>
          <cell r="AJ333">
            <v>0</v>
          </cell>
          <cell r="BF333" t="str">
            <v/>
          </cell>
          <cell r="CA333">
            <v>0</v>
          </cell>
          <cell r="CB333">
            <v>0</v>
          </cell>
          <cell r="CF333" t="str">
            <v/>
          </cell>
        </row>
        <row r="334">
          <cell r="A334"/>
          <cell r="E334"/>
          <cell r="T334" t="str">
            <v/>
          </cell>
          <cell r="AD334" t="str">
            <v/>
          </cell>
          <cell r="AI334">
            <v>0</v>
          </cell>
          <cell r="AJ334">
            <v>0</v>
          </cell>
          <cell r="BF334" t="str">
            <v/>
          </cell>
          <cell r="CA334">
            <v>0</v>
          </cell>
          <cell r="CB334">
            <v>0</v>
          </cell>
          <cell r="CF334" t="str">
            <v/>
          </cell>
        </row>
        <row r="335">
          <cell r="A335"/>
          <cell r="E335"/>
          <cell r="T335" t="str">
            <v/>
          </cell>
          <cell r="AD335" t="str">
            <v/>
          </cell>
          <cell r="AI335">
            <v>0</v>
          </cell>
          <cell r="AJ335">
            <v>0</v>
          </cell>
          <cell r="BF335" t="str">
            <v/>
          </cell>
          <cell r="CA335">
            <v>0</v>
          </cell>
          <cell r="CB335">
            <v>0</v>
          </cell>
          <cell r="CF335" t="str">
            <v/>
          </cell>
        </row>
        <row r="336">
          <cell r="A336"/>
          <cell r="E336"/>
          <cell r="T336" t="str">
            <v/>
          </cell>
          <cell r="AD336" t="str">
            <v/>
          </cell>
          <cell r="AI336">
            <v>0</v>
          </cell>
          <cell r="AJ336">
            <v>0</v>
          </cell>
          <cell r="BF336" t="str">
            <v/>
          </cell>
          <cell r="CA336">
            <v>0</v>
          </cell>
          <cell r="CB336">
            <v>0</v>
          </cell>
          <cell r="CF336" t="str">
            <v/>
          </cell>
        </row>
        <row r="337">
          <cell r="A337"/>
          <cell r="E337"/>
          <cell r="T337" t="str">
            <v/>
          </cell>
          <cell r="AD337" t="str">
            <v/>
          </cell>
          <cell r="AI337">
            <v>0</v>
          </cell>
          <cell r="AJ337">
            <v>0</v>
          </cell>
          <cell r="BF337" t="str">
            <v/>
          </cell>
          <cell r="CA337">
            <v>0</v>
          </cell>
          <cell r="CB337">
            <v>0</v>
          </cell>
          <cell r="CF337" t="str">
            <v/>
          </cell>
        </row>
        <row r="338">
          <cell r="A338"/>
          <cell r="E338"/>
          <cell r="T338" t="str">
            <v/>
          </cell>
          <cell r="AD338" t="str">
            <v/>
          </cell>
          <cell r="AI338">
            <v>0</v>
          </cell>
          <cell r="AJ338">
            <v>0</v>
          </cell>
          <cell r="BF338" t="str">
            <v/>
          </cell>
          <cell r="CA338">
            <v>0</v>
          </cell>
          <cell r="CB338">
            <v>0</v>
          </cell>
          <cell r="CF338" t="str">
            <v/>
          </cell>
        </row>
        <row r="339">
          <cell r="A339"/>
          <cell r="E339"/>
          <cell r="T339" t="str">
            <v/>
          </cell>
          <cell r="AD339" t="str">
            <v/>
          </cell>
          <cell r="AI339">
            <v>0</v>
          </cell>
          <cell r="AJ339">
            <v>0</v>
          </cell>
          <cell r="BF339" t="str">
            <v/>
          </cell>
          <cell r="CA339">
            <v>0</v>
          </cell>
          <cell r="CB339">
            <v>0</v>
          </cell>
          <cell r="CF339" t="str">
            <v/>
          </cell>
        </row>
        <row r="340">
          <cell r="A340"/>
          <cell r="E340"/>
          <cell r="T340" t="str">
            <v/>
          </cell>
          <cell r="AD340" t="str">
            <v/>
          </cell>
          <cell r="AI340">
            <v>0</v>
          </cell>
          <cell r="AJ340">
            <v>0</v>
          </cell>
          <cell r="BF340" t="str">
            <v/>
          </cell>
          <cell r="CA340">
            <v>0</v>
          </cell>
          <cell r="CB340">
            <v>0</v>
          </cell>
          <cell r="CF340" t="str">
            <v/>
          </cell>
        </row>
        <row r="341">
          <cell r="A341"/>
          <cell r="E341"/>
          <cell r="T341" t="str">
            <v/>
          </cell>
          <cell r="AD341" t="str">
            <v/>
          </cell>
          <cell r="AI341">
            <v>0</v>
          </cell>
          <cell r="AJ341">
            <v>0</v>
          </cell>
          <cell r="BF341" t="str">
            <v/>
          </cell>
          <cell r="CA341">
            <v>0</v>
          </cell>
          <cell r="CB341">
            <v>0</v>
          </cell>
          <cell r="CF341" t="str">
            <v/>
          </cell>
        </row>
        <row r="342">
          <cell r="A342"/>
          <cell r="E342"/>
          <cell r="T342" t="str">
            <v/>
          </cell>
          <cell r="AD342" t="str">
            <v/>
          </cell>
          <cell r="AI342">
            <v>0</v>
          </cell>
          <cell r="AJ342">
            <v>0</v>
          </cell>
          <cell r="BF342" t="str">
            <v/>
          </cell>
          <cell r="CA342">
            <v>0</v>
          </cell>
          <cell r="CB342">
            <v>0</v>
          </cell>
          <cell r="CF342" t="str">
            <v/>
          </cell>
        </row>
        <row r="343">
          <cell r="A343"/>
          <cell r="E343"/>
          <cell r="T343" t="str">
            <v/>
          </cell>
          <cell r="AD343" t="str">
            <v/>
          </cell>
          <cell r="AI343">
            <v>0</v>
          </cell>
          <cell r="AJ343">
            <v>0</v>
          </cell>
          <cell r="BF343" t="str">
            <v/>
          </cell>
          <cell r="CA343">
            <v>0</v>
          </cell>
          <cell r="CB343">
            <v>0</v>
          </cell>
          <cell r="CF343" t="str">
            <v/>
          </cell>
        </row>
        <row r="344">
          <cell r="A344"/>
          <cell r="E344"/>
          <cell r="T344" t="str">
            <v/>
          </cell>
          <cell r="AD344" t="str">
            <v/>
          </cell>
          <cell r="AI344">
            <v>0</v>
          </cell>
          <cell r="AJ344">
            <v>0</v>
          </cell>
          <cell r="BF344" t="str">
            <v/>
          </cell>
          <cell r="CA344">
            <v>0</v>
          </cell>
          <cell r="CB344">
            <v>0</v>
          </cell>
          <cell r="CF344" t="str">
            <v/>
          </cell>
        </row>
        <row r="345">
          <cell r="A345"/>
          <cell r="E345"/>
          <cell r="T345" t="str">
            <v/>
          </cell>
          <cell r="AD345" t="str">
            <v/>
          </cell>
          <cell r="AI345">
            <v>0</v>
          </cell>
          <cell r="AJ345">
            <v>0</v>
          </cell>
          <cell r="BF345" t="str">
            <v/>
          </cell>
          <cell r="CA345">
            <v>0</v>
          </cell>
          <cell r="CB345">
            <v>0</v>
          </cell>
          <cell r="CF345" t="str">
            <v/>
          </cell>
        </row>
        <row r="346">
          <cell r="A346"/>
          <cell r="E346"/>
          <cell r="T346" t="str">
            <v/>
          </cell>
          <cell r="AD346" t="str">
            <v/>
          </cell>
          <cell r="AI346">
            <v>0</v>
          </cell>
          <cell r="AJ346">
            <v>0</v>
          </cell>
          <cell r="BF346" t="str">
            <v/>
          </cell>
          <cell r="CA346">
            <v>0</v>
          </cell>
          <cell r="CB346">
            <v>0</v>
          </cell>
          <cell r="CF346" t="str">
            <v/>
          </cell>
        </row>
        <row r="347">
          <cell r="A347"/>
          <cell r="E347"/>
          <cell r="T347" t="str">
            <v/>
          </cell>
          <cell r="AD347" t="str">
            <v/>
          </cell>
          <cell r="AI347">
            <v>0</v>
          </cell>
          <cell r="AJ347">
            <v>0</v>
          </cell>
          <cell r="BF347" t="str">
            <v/>
          </cell>
          <cell r="CA347">
            <v>0</v>
          </cell>
          <cell r="CB347">
            <v>0</v>
          </cell>
          <cell r="CF347" t="str">
            <v/>
          </cell>
        </row>
        <row r="348">
          <cell r="A348"/>
          <cell r="E348"/>
          <cell r="T348" t="str">
            <v/>
          </cell>
          <cell r="AD348" t="str">
            <v/>
          </cell>
          <cell r="AI348">
            <v>0</v>
          </cell>
          <cell r="AJ348">
            <v>0</v>
          </cell>
          <cell r="BF348" t="str">
            <v/>
          </cell>
          <cell r="CA348">
            <v>0</v>
          </cell>
          <cell r="CB348">
            <v>0</v>
          </cell>
          <cell r="CF348" t="str">
            <v/>
          </cell>
        </row>
        <row r="349">
          <cell r="A349"/>
          <cell r="E349"/>
          <cell r="T349" t="str">
            <v/>
          </cell>
          <cell r="AD349" t="str">
            <v/>
          </cell>
          <cell r="AI349">
            <v>0</v>
          </cell>
          <cell r="AJ349">
            <v>0</v>
          </cell>
          <cell r="BF349" t="str">
            <v/>
          </cell>
          <cell r="CA349">
            <v>0</v>
          </cell>
          <cell r="CB349">
            <v>0</v>
          </cell>
          <cell r="CF349" t="str">
            <v/>
          </cell>
        </row>
        <row r="350">
          <cell r="A350"/>
          <cell r="E350"/>
          <cell r="T350" t="str">
            <v/>
          </cell>
          <cell r="AD350" t="str">
            <v/>
          </cell>
          <cell r="AI350">
            <v>0</v>
          </cell>
          <cell r="AJ350">
            <v>0</v>
          </cell>
          <cell r="BF350" t="str">
            <v/>
          </cell>
          <cell r="CA350">
            <v>0</v>
          </cell>
          <cell r="CB350">
            <v>0</v>
          </cell>
          <cell r="CF350" t="str">
            <v/>
          </cell>
        </row>
        <row r="351">
          <cell r="A351"/>
          <cell r="E351"/>
          <cell r="T351" t="str">
            <v/>
          </cell>
          <cell r="AD351" t="str">
            <v/>
          </cell>
          <cell r="AI351">
            <v>0</v>
          </cell>
          <cell r="AJ351">
            <v>0</v>
          </cell>
          <cell r="BF351" t="str">
            <v/>
          </cell>
          <cell r="CA351">
            <v>0</v>
          </cell>
          <cell r="CB351">
            <v>0</v>
          </cell>
          <cell r="CF351" t="str">
            <v/>
          </cell>
        </row>
        <row r="352">
          <cell r="A352"/>
          <cell r="E352"/>
          <cell r="T352" t="str">
            <v/>
          </cell>
          <cell r="AD352" t="str">
            <v/>
          </cell>
          <cell r="AI352">
            <v>0</v>
          </cell>
          <cell r="AJ352">
            <v>0</v>
          </cell>
          <cell r="BF352" t="str">
            <v/>
          </cell>
          <cell r="CA352">
            <v>0</v>
          </cell>
          <cell r="CB352">
            <v>0</v>
          </cell>
          <cell r="CF352" t="str">
            <v/>
          </cell>
        </row>
        <row r="353">
          <cell r="A353"/>
          <cell r="E353"/>
          <cell r="T353" t="str">
            <v/>
          </cell>
          <cell r="AD353" t="str">
            <v/>
          </cell>
          <cell r="AI353">
            <v>0</v>
          </cell>
          <cell r="AJ353">
            <v>0</v>
          </cell>
          <cell r="BF353" t="str">
            <v/>
          </cell>
          <cell r="CA353">
            <v>0</v>
          </cell>
          <cell r="CB353">
            <v>0</v>
          </cell>
          <cell r="CF353" t="str">
            <v/>
          </cell>
        </row>
        <row r="354">
          <cell r="A354"/>
          <cell r="E354"/>
          <cell r="T354" t="str">
            <v/>
          </cell>
          <cell r="AD354" t="str">
            <v/>
          </cell>
          <cell r="AI354">
            <v>0</v>
          </cell>
          <cell r="AJ354">
            <v>0</v>
          </cell>
          <cell r="BF354" t="str">
            <v/>
          </cell>
          <cell r="CA354">
            <v>0</v>
          </cell>
          <cell r="CB354">
            <v>0</v>
          </cell>
          <cell r="CF354" t="str">
            <v/>
          </cell>
        </row>
        <row r="355">
          <cell r="A355"/>
          <cell r="E355"/>
          <cell r="T355" t="str">
            <v/>
          </cell>
          <cell r="AD355" t="str">
            <v/>
          </cell>
          <cell r="AI355">
            <v>0</v>
          </cell>
          <cell r="AJ355">
            <v>0</v>
          </cell>
          <cell r="BF355" t="str">
            <v/>
          </cell>
          <cell r="CA355">
            <v>0</v>
          </cell>
          <cell r="CB355">
            <v>0</v>
          </cell>
          <cell r="CF355" t="str">
            <v/>
          </cell>
        </row>
        <row r="356">
          <cell r="A356"/>
          <cell r="E356"/>
          <cell r="T356" t="str">
            <v/>
          </cell>
          <cell r="AD356" t="str">
            <v/>
          </cell>
          <cell r="AI356">
            <v>0</v>
          </cell>
          <cell r="AJ356">
            <v>0</v>
          </cell>
          <cell r="BF356" t="str">
            <v/>
          </cell>
          <cell r="CA356">
            <v>0</v>
          </cell>
          <cell r="CB356">
            <v>0</v>
          </cell>
          <cell r="CF356" t="str">
            <v/>
          </cell>
        </row>
        <row r="357">
          <cell r="A357"/>
          <cell r="E357"/>
          <cell r="T357" t="str">
            <v/>
          </cell>
          <cell r="AD357" t="str">
            <v/>
          </cell>
          <cell r="AI357">
            <v>0</v>
          </cell>
          <cell r="AJ357">
            <v>0</v>
          </cell>
          <cell r="BF357" t="str">
            <v/>
          </cell>
          <cell r="CA357">
            <v>0</v>
          </cell>
          <cell r="CB357">
            <v>0</v>
          </cell>
          <cell r="CF357" t="str">
            <v/>
          </cell>
        </row>
        <row r="358">
          <cell r="A358"/>
          <cell r="E358"/>
          <cell r="T358" t="str">
            <v/>
          </cell>
          <cell r="AD358" t="str">
            <v/>
          </cell>
          <cell r="AI358">
            <v>0</v>
          </cell>
          <cell r="AJ358">
            <v>0</v>
          </cell>
          <cell r="BF358" t="str">
            <v/>
          </cell>
          <cell r="CA358">
            <v>0</v>
          </cell>
          <cell r="CB358">
            <v>0</v>
          </cell>
          <cell r="CF358" t="str">
            <v/>
          </cell>
        </row>
        <row r="359">
          <cell r="A359"/>
          <cell r="E359"/>
          <cell r="T359" t="str">
            <v/>
          </cell>
          <cell r="AD359" t="str">
            <v/>
          </cell>
          <cell r="AI359">
            <v>0</v>
          </cell>
          <cell r="AJ359">
            <v>0</v>
          </cell>
          <cell r="BF359" t="str">
            <v/>
          </cell>
          <cell r="CA359">
            <v>0</v>
          </cell>
          <cell r="CB359">
            <v>0</v>
          </cell>
          <cell r="CF359" t="str">
            <v/>
          </cell>
        </row>
        <row r="360">
          <cell r="A360"/>
          <cell r="E360"/>
          <cell r="T360" t="str">
            <v/>
          </cell>
          <cell r="AD360" t="str">
            <v/>
          </cell>
          <cell r="AI360">
            <v>0</v>
          </cell>
          <cell r="AJ360">
            <v>0</v>
          </cell>
          <cell r="BF360" t="str">
            <v/>
          </cell>
          <cell r="CA360">
            <v>0</v>
          </cell>
          <cell r="CB360">
            <v>0</v>
          </cell>
          <cell r="CF360" t="str">
            <v/>
          </cell>
        </row>
        <row r="361">
          <cell r="A361"/>
          <cell r="E361"/>
          <cell r="T361" t="str">
            <v/>
          </cell>
          <cell r="AD361" t="str">
            <v/>
          </cell>
          <cell r="AI361">
            <v>0</v>
          </cell>
          <cell r="AJ361">
            <v>0</v>
          </cell>
          <cell r="BF361" t="str">
            <v/>
          </cell>
          <cell r="CA361">
            <v>0</v>
          </cell>
          <cell r="CB361">
            <v>0</v>
          </cell>
          <cell r="CF361" t="str">
            <v/>
          </cell>
        </row>
        <row r="362">
          <cell r="A362"/>
          <cell r="E362"/>
          <cell r="T362" t="str">
            <v/>
          </cell>
          <cell r="AD362" t="str">
            <v/>
          </cell>
          <cell r="AI362">
            <v>0</v>
          </cell>
          <cell r="AJ362">
            <v>0</v>
          </cell>
          <cell r="BF362" t="str">
            <v/>
          </cell>
          <cell r="CA362">
            <v>0</v>
          </cell>
          <cell r="CB362">
            <v>0</v>
          </cell>
          <cell r="CF362" t="str">
            <v/>
          </cell>
        </row>
        <row r="363">
          <cell r="A363"/>
          <cell r="E363"/>
          <cell r="T363" t="str">
            <v/>
          </cell>
          <cell r="AD363" t="str">
            <v/>
          </cell>
          <cell r="AI363">
            <v>0</v>
          </cell>
          <cell r="AJ363">
            <v>0</v>
          </cell>
          <cell r="BF363" t="str">
            <v/>
          </cell>
          <cell r="CA363">
            <v>0</v>
          </cell>
          <cell r="CB363">
            <v>0</v>
          </cell>
          <cell r="CF363" t="str">
            <v/>
          </cell>
        </row>
        <row r="364">
          <cell r="A364"/>
          <cell r="E364"/>
          <cell r="T364" t="str">
            <v/>
          </cell>
          <cell r="AD364" t="str">
            <v/>
          </cell>
          <cell r="AI364">
            <v>0</v>
          </cell>
          <cell r="AJ364">
            <v>0</v>
          </cell>
          <cell r="BF364" t="str">
            <v/>
          </cell>
          <cell r="CA364">
            <v>0</v>
          </cell>
          <cell r="CB364">
            <v>0</v>
          </cell>
          <cell r="CF364" t="str">
            <v/>
          </cell>
        </row>
        <row r="365">
          <cell r="A365"/>
          <cell r="E365"/>
          <cell r="T365" t="str">
            <v/>
          </cell>
          <cell r="AD365" t="str">
            <v/>
          </cell>
          <cell r="AI365">
            <v>0</v>
          </cell>
          <cell r="AJ365">
            <v>0</v>
          </cell>
          <cell r="BF365" t="str">
            <v/>
          </cell>
          <cell r="CA365">
            <v>0</v>
          </cell>
          <cell r="CB365">
            <v>0</v>
          </cell>
          <cell r="CF365" t="str">
            <v/>
          </cell>
        </row>
        <row r="366">
          <cell r="A366"/>
          <cell r="E366"/>
          <cell r="T366" t="str">
            <v/>
          </cell>
          <cell r="AD366" t="str">
            <v/>
          </cell>
          <cell r="AI366">
            <v>0</v>
          </cell>
          <cell r="AJ366">
            <v>0</v>
          </cell>
          <cell r="BF366" t="str">
            <v/>
          </cell>
          <cell r="CA366">
            <v>0</v>
          </cell>
          <cell r="CB366">
            <v>0</v>
          </cell>
          <cell r="CF366" t="str">
            <v/>
          </cell>
        </row>
        <row r="367">
          <cell r="A367"/>
          <cell r="E367"/>
          <cell r="T367" t="str">
            <v/>
          </cell>
          <cell r="AD367" t="str">
            <v/>
          </cell>
          <cell r="AI367">
            <v>0</v>
          </cell>
          <cell r="AJ367">
            <v>0</v>
          </cell>
          <cell r="BF367" t="str">
            <v/>
          </cell>
          <cell r="CA367">
            <v>0</v>
          </cell>
          <cell r="CB367">
            <v>0</v>
          </cell>
          <cell r="CF367" t="str">
            <v/>
          </cell>
        </row>
        <row r="368">
          <cell r="A368"/>
          <cell r="E368"/>
          <cell r="T368" t="str">
            <v/>
          </cell>
          <cell r="AD368" t="str">
            <v/>
          </cell>
          <cell r="AI368">
            <v>0</v>
          </cell>
          <cell r="AJ368">
            <v>0</v>
          </cell>
          <cell r="BF368" t="str">
            <v/>
          </cell>
          <cell r="CA368">
            <v>0</v>
          </cell>
          <cell r="CB368">
            <v>0</v>
          </cell>
          <cell r="CF368" t="str">
            <v/>
          </cell>
        </row>
        <row r="369">
          <cell r="A369"/>
          <cell r="E369"/>
          <cell r="T369" t="str">
            <v/>
          </cell>
          <cell r="AD369" t="str">
            <v/>
          </cell>
          <cell r="AI369">
            <v>0</v>
          </cell>
          <cell r="AJ369">
            <v>0</v>
          </cell>
          <cell r="BF369" t="str">
            <v/>
          </cell>
          <cell r="CA369">
            <v>0</v>
          </cell>
          <cell r="CB369">
            <v>0</v>
          </cell>
          <cell r="CF369" t="str">
            <v/>
          </cell>
        </row>
        <row r="370">
          <cell r="A370"/>
          <cell r="E370"/>
          <cell r="T370" t="str">
            <v/>
          </cell>
          <cell r="AD370" t="str">
            <v/>
          </cell>
          <cell r="AI370">
            <v>0</v>
          </cell>
          <cell r="AJ370">
            <v>0</v>
          </cell>
          <cell r="BF370" t="str">
            <v/>
          </cell>
          <cell r="CA370">
            <v>0</v>
          </cell>
          <cell r="CB370">
            <v>0</v>
          </cell>
          <cell r="CF370" t="str">
            <v/>
          </cell>
        </row>
        <row r="371">
          <cell r="A371"/>
          <cell r="E371"/>
          <cell r="T371" t="str">
            <v/>
          </cell>
          <cell r="AD371" t="str">
            <v/>
          </cell>
          <cell r="AI371">
            <v>0</v>
          </cell>
          <cell r="AJ371">
            <v>0</v>
          </cell>
          <cell r="BF371" t="str">
            <v/>
          </cell>
          <cell r="CA371">
            <v>0</v>
          </cell>
          <cell r="CB371">
            <v>0</v>
          </cell>
          <cell r="CF371" t="str">
            <v/>
          </cell>
        </row>
        <row r="372">
          <cell r="A372"/>
          <cell r="E372"/>
          <cell r="T372" t="str">
            <v/>
          </cell>
          <cell r="AD372" t="str">
            <v/>
          </cell>
          <cell r="AI372">
            <v>0</v>
          </cell>
          <cell r="AJ372">
            <v>0</v>
          </cell>
          <cell r="BF372" t="str">
            <v/>
          </cell>
          <cell r="CA372">
            <v>0</v>
          </cell>
          <cell r="CB372">
            <v>0</v>
          </cell>
          <cell r="CF372" t="str">
            <v/>
          </cell>
        </row>
        <row r="373">
          <cell r="A373"/>
          <cell r="E373"/>
          <cell r="T373" t="str">
            <v/>
          </cell>
          <cell r="AD373" t="str">
            <v/>
          </cell>
          <cell r="AI373">
            <v>0</v>
          </cell>
          <cell r="AJ373">
            <v>0</v>
          </cell>
          <cell r="BF373" t="str">
            <v/>
          </cell>
          <cell r="CA373">
            <v>0</v>
          </cell>
          <cell r="CB373">
            <v>0</v>
          </cell>
          <cell r="CF373" t="str">
            <v/>
          </cell>
        </row>
        <row r="374">
          <cell r="A374"/>
          <cell r="E374"/>
          <cell r="T374" t="str">
            <v/>
          </cell>
          <cell r="AD374" t="str">
            <v/>
          </cell>
          <cell r="AI374">
            <v>0</v>
          </cell>
          <cell r="AJ374">
            <v>0</v>
          </cell>
          <cell r="BF374" t="str">
            <v/>
          </cell>
          <cell r="CA374">
            <v>0</v>
          </cell>
          <cell r="CB374">
            <v>0</v>
          </cell>
          <cell r="CF374" t="str">
            <v/>
          </cell>
        </row>
        <row r="375">
          <cell r="A375"/>
          <cell r="E375"/>
          <cell r="T375" t="str">
            <v/>
          </cell>
          <cell r="AD375" t="str">
            <v/>
          </cell>
          <cell r="AI375">
            <v>0</v>
          </cell>
          <cell r="AJ375">
            <v>0</v>
          </cell>
          <cell r="BF375" t="str">
            <v/>
          </cell>
          <cell r="CA375">
            <v>0</v>
          </cell>
          <cell r="CB375">
            <v>0</v>
          </cell>
          <cell r="CF375" t="str">
            <v/>
          </cell>
        </row>
        <row r="376">
          <cell r="A376"/>
          <cell r="E376"/>
          <cell r="T376" t="str">
            <v/>
          </cell>
          <cell r="AD376" t="str">
            <v/>
          </cell>
          <cell r="AI376">
            <v>0</v>
          </cell>
          <cell r="AJ376">
            <v>0</v>
          </cell>
          <cell r="BF376" t="str">
            <v/>
          </cell>
          <cell r="CA376">
            <v>0</v>
          </cell>
          <cell r="CB376">
            <v>0</v>
          </cell>
          <cell r="CF376" t="str">
            <v/>
          </cell>
        </row>
        <row r="377">
          <cell r="A377"/>
          <cell r="E377"/>
          <cell r="T377" t="str">
            <v/>
          </cell>
          <cell r="AD377" t="str">
            <v/>
          </cell>
          <cell r="AI377">
            <v>0</v>
          </cell>
          <cell r="AJ377">
            <v>0</v>
          </cell>
          <cell r="BF377" t="str">
            <v/>
          </cell>
          <cell r="CA377">
            <v>0</v>
          </cell>
          <cell r="CB377">
            <v>0</v>
          </cell>
          <cell r="CF377" t="str">
            <v/>
          </cell>
        </row>
        <row r="378">
          <cell r="A378"/>
          <cell r="E378"/>
          <cell r="T378" t="str">
            <v/>
          </cell>
          <cell r="AD378" t="str">
            <v/>
          </cell>
          <cell r="AI378">
            <v>0</v>
          </cell>
          <cell r="AJ378">
            <v>0</v>
          </cell>
          <cell r="BF378" t="str">
            <v/>
          </cell>
          <cell r="CA378">
            <v>0</v>
          </cell>
          <cell r="CB378">
            <v>0</v>
          </cell>
          <cell r="CF378" t="str">
            <v/>
          </cell>
        </row>
        <row r="379">
          <cell r="A379"/>
          <cell r="E379"/>
          <cell r="T379" t="str">
            <v/>
          </cell>
          <cell r="AD379" t="str">
            <v/>
          </cell>
          <cell r="AI379">
            <v>0</v>
          </cell>
          <cell r="AJ379">
            <v>0</v>
          </cell>
          <cell r="BF379" t="str">
            <v/>
          </cell>
          <cell r="CA379">
            <v>0</v>
          </cell>
          <cell r="CB379">
            <v>0</v>
          </cell>
          <cell r="CF379" t="str">
            <v/>
          </cell>
        </row>
        <row r="380">
          <cell r="A380"/>
          <cell r="E380"/>
          <cell r="T380" t="str">
            <v/>
          </cell>
          <cell r="AD380" t="str">
            <v/>
          </cell>
          <cell r="AI380">
            <v>0</v>
          </cell>
          <cell r="AJ380">
            <v>0</v>
          </cell>
          <cell r="BF380" t="str">
            <v/>
          </cell>
          <cell r="CA380">
            <v>0</v>
          </cell>
          <cell r="CB380">
            <v>0</v>
          </cell>
          <cell r="CF380" t="str">
            <v/>
          </cell>
        </row>
        <row r="381">
          <cell r="A381"/>
          <cell r="E381"/>
          <cell r="T381" t="str">
            <v/>
          </cell>
          <cell r="AD381" t="str">
            <v/>
          </cell>
          <cell r="AI381">
            <v>0</v>
          </cell>
          <cell r="AJ381">
            <v>0</v>
          </cell>
          <cell r="BF381" t="str">
            <v/>
          </cell>
          <cell r="CA381">
            <v>0</v>
          </cell>
          <cell r="CB381">
            <v>0</v>
          </cell>
          <cell r="CF381" t="str">
            <v/>
          </cell>
        </row>
        <row r="382">
          <cell r="A382"/>
          <cell r="E382"/>
          <cell r="T382" t="str">
            <v/>
          </cell>
          <cell r="AD382" t="str">
            <v/>
          </cell>
          <cell r="AI382">
            <v>0</v>
          </cell>
          <cell r="AJ382">
            <v>0</v>
          </cell>
          <cell r="BF382" t="str">
            <v/>
          </cell>
          <cell r="CA382">
            <v>0</v>
          </cell>
          <cell r="CB382">
            <v>0</v>
          </cell>
          <cell r="CF382" t="str">
            <v/>
          </cell>
        </row>
        <row r="383">
          <cell r="A383"/>
          <cell r="E383"/>
          <cell r="T383" t="str">
            <v/>
          </cell>
          <cell r="AD383" t="str">
            <v/>
          </cell>
          <cell r="AI383">
            <v>0</v>
          </cell>
          <cell r="AJ383">
            <v>0</v>
          </cell>
          <cell r="BF383" t="str">
            <v/>
          </cell>
          <cell r="CA383">
            <v>0</v>
          </cell>
          <cell r="CB383">
            <v>0</v>
          </cell>
          <cell r="CF383" t="str">
            <v/>
          </cell>
        </row>
        <row r="384">
          <cell r="A384"/>
          <cell r="E384"/>
          <cell r="T384" t="str">
            <v/>
          </cell>
          <cell r="AD384" t="str">
            <v/>
          </cell>
          <cell r="AI384">
            <v>0</v>
          </cell>
          <cell r="AJ384">
            <v>0</v>
          </cell>
          <cell r="BF384" t="str">
            <v/>
          </cell>
          <cell r="CA384">
            <v>0</v>
          </cell>
          <cell r="CB384">
            <v>0</v>
          </cell>
          <cell r="CF384" t="str">
            <v/>
          </cell>
        </row>
        <row r="385">
          <cell r="A385"/>
          <cell r="E385"/>
          <cell r="T385" t="str">
            <v/>
          </cell>
          <cell r="AD385" t="str">
            <v/>
          </cell>
          <cell r="AI385">
            <v>0</v>
          </cell>
          <cell r="AJ385">
            <v>0</v>
          </cell>
          <cell r="BF385" t="str">
            <v/>
          </cell>
          <cell r="CA385">
            <v>0</v>
          </cell>
          <cell r="CB385">
            <v>0</v>
          </cell>
          <cell r="CF385" t="str">
            <v/>
          </cell>
        </row>
        <row r="386">
          <cell r="A386"/>
          <cell r="E386"/>
          <cell r="T386" t="str">
            <v/>
          </cell>
          <cell r="AD386" t="str">
            <v/>
          </cell>
          <cell r="AI386">
            <v>0</v>
          </cell>
          <cell r="AJ386">
            <v>0</v>
          </cell>
          <cell r="BF386" t="str">
            <v/>
          </cell>
          <cell r="CA386">
            <v>0</v>
          </cell>
          <cell r="CB386">
            <v>0</v>
          </cell>
          <cell r="CF386" t="str">
            <v/>
          </cell>
        </row>
        <row r="387">
          <cell r="A387"/>
          <cell r="E387"/>
          <cell r="T387" t="str">
            <v/>
          </cell>
          <cell r="AD387" t="str">
            <v/>
          </cell>
          <cell r="AI387">
            <v>0</v>
          </cell>
          <cell r="AJ387">
            <v>0</v>
          </cell>
          <cell r="BF387" t="str">
            <v/>
          </cell>
          <cell r="CA387">
            <v>0</v>
          </cell>
          <cell r="CB387">
            <v>0</v>
          </cell>
          <cell r="CF387" t="str">
            <v/>
          </cell>
        </row>
        <row r="388">
          <cell r="A388"/>
          <cell r="E388"/>
          <cell r="T388" t="str">
            <v/>
          </cell>
          <cell r="AD388" t="str">
            <v/>
          </cell>
          <cell r="AI388">
            <v>0</v>
          </cell>
          <cell r="AJ388">
            <v>0</v>
          </cell>
          <cell r="BF388" t="str">
            <v/>
          </cell>
          <cell r="CA388">
            <v>0</v>
          </cell>
          <cell r="CB388">
            <v>0</v>
          </cell>
          <cell r="CF388" t="str">
            <v/>
          </cell>
        </row>
        <row r="389">
          <cell r="A389"/>
          <cell r="E389"/>
          <cell r="T389" t="str">
            <v/>
          </cell>
          <cell r="AD389" t="str">
            <v/>
          </cell>
          <cell r="AI389">
            <v>0</v>
          </cell>
          <cell r="AJ389">
            <v>0</v>
          </cell>
          <cell r="BF389" t="str">
            <v/>
          </cell>
          <cell r="CA389">
            <v>0</v>
          </cell>
          <cell r="CB389">
            <v>0</v>
          </cell>
          <cell r="CF389" t="str">
            <v/>
          </cell>
        </row>
        <row r="390">
          <cell r="A390"/>
          <cell r="E390"/>
          <cell r="T390" t="str">
            <v/>
          </cell>
          <cell r="AD390" t="str">
            <v/>
          </cell>
          <cell r="AI390">
            <v>0</v>
          </cell>
          <cell r="AJ390">
            <v>0</v>
          </cell>
          <cell r="BF390" t="str">
            <v/>
          </cell>
          <cell r="CA390">
            <v>0</v>
          </cell>
          <cell r="CB390">
            <v>0</v>
          </cell>
          <cell r="CF390" t="str">
            <v/>
          </cell>
        </row>
        <row r="391">
          <cell r="A391"/>
          <cell r="E391"/>
          <cell r="T391" t="str">
            <v/>
          </cell>
          <cell r="AD391" t="str">
            <v/>
          </cell>
          <cell r="AI391">
            <v>0</v>
          </cell>
          <cell r="AJ391">
            <v>0</v>
          </cell>
          <cell r="BF391" t="str">
            <v/>
          </cell>
          <cell r="CA391">
            <v>0</v>
          </cell>
          <cell r="CB391">
            <v>0</v>
          </cell>
          <cell r="CF391" t="str">
            <v/>
          </cell>
        </row>
        <row r="392">
          <cell r="A392"/>
          <cell r="E392"/>
          <cell r="T392" t="str">
            <v/>
          </cell>
          <cell r="AD392" t="str">
            <v/>
          </cell>
          <cell r="AI392">
            <v>0</v>
          </cell>
          <cell r="AJ392">
            <v>0</v>
          </cell>
          <cell r="BF392" t="str">
            <v/>
          </cell>
          <cell r="CA392">
            <v>0</v>
          </cell>
          <cell r="CB392">
            <v>0</v>
          </cell>
          <cell r="CF392" t="str">
            <v/>
          </cell>
        </row>
        <row r="393">
          <cell r="A393"/>
          <cell r="E393"/>
          <cell r="T393" t="str">
            <v/>
          </cell>
          <cell r="AD393" t="str">
            <v/>
          </cell>
          <cell r="AI393">
            <v>0</v>
          </cell>
          <cell r="AJ393">
            <v>0</v>
          </cell>
          <cell r="BF393" t="str">
            <v/>
          </cell>
          <cell r="CA393">
            <v>0</v>
          </cell>
          <cell r="CB393">
            <v>0</v>
          </cell>
          <cell r="CF393" t="str">
            <v/>
          </cell>
        </row>
        <row r="394">
          <cell r="A394"/>
          <cell r="E394"/>
          <cell r="T394" t="str">
            <v/>
          </cell>
          <cell r="AD394" t="str">
            <v/>
          </cell>
          <cell r="AI394">
            <v>0</v>
          </cell>
          <cell r="AJ394">
            <v>0</v>
          </cell>
          <cell r="BF394" t="str">
            <v/>
          </cell>
          <cell r="CA394">
            <v>0</v>
          </cell>
          <cell r="CB394">
            <v>0</v>
          </cell>
          <cell r="CF394" t="str">
            <v/>
          </cell>
        </row>
        <row r="395">
          <cell r="A395"/>
          <cell r="E395"/>
          <cell r="T395" t="str">
            <v/>
          </cell>
          <cell r="AD395" t="str">
            <v/>
          </cell>
          <cell r="AI395">
            <v>0</v>
          </cell>
          <cell r="AJ395">
            <v>0</v>
          </cell>
          <cell r="BF395" t="str">
            <v/>
          </cell>
          <cell r="CA395">
            <v>0</v>
          </cell>
          <cell r="CB395">
            <v>0</v>
          </cell>
          <cell r="CF395" t="str">
            <v/>
          </cell>
        </row>
        <row r="396">
          <cell r="A396"/>
          <cell r="E396"/>
          <cell r="T396" t="str">
            <v/>
          </cell>
          <cell r="AD396" t="str">
            <v/>
          </cell>
          <cell r="AI396">
            <v>0</v>
          </cell>
          <cell r="AJ396">
            <v>0</v>
          </cell>
          <cell r="BF396" t="str">
            <v/>
          </cell>
          <cell r="CA396">
            <v>0</v>
          </cell>
          <cell r="CB396">
            <v>0</v>
          </cell>
          <cell r="CF396" t="str">
            <v/>
          </cell>
        </row>
        <row r="397">
          <cell r="A397"/>
          <cell r="E397"/>
          <cell r="T397" t="str">
            <v/>
          </cell>
          <cell r="AD397" t="str">
            <v/>
          </cell>
          <cell r="AI397">
            <v>0</v>
          </cell>
          <cell r="AJ397">
            <v>0</v>
          </cell>
          <cell r="BF397" t="str">
            <v/>
          </cell>
          <cell r="CA397">
            <v>0</v>
          </cell>
          <cell r="CB397">
            <v>0</v>
          </cell>
          <cell r="CF397" t="str">
            <v/>
          </cell>
        </row>
        <row r="398">
          <cell r="A398"/>
          <cell r="E398"/>
          <cell r="T398" t="str">
            <v/>
          </cell>
          <cell r="AD398" t="str">
            <v/>
          </cell>
          <cell r="AI398">
            <v>0</v>
          </cell>
          <cell r="AJ398">
            <v>0</v>
          </cell>
          <cell r="BF398" t="str">
            <v/>
          </cell>
          <cell r="CA398">
            <v>0</v>
          </cell>
          <cell r="CB398">
            <v>0</v>
          </cell>
          <cell r="CF398" t="str">
            <v/>
          </cell>
        </row>
        <row r="399">
          <cell r="A399"/>
          <cell r="E399"/>
          <cell r="T399" t="str">
            <v/>
          </cell>
          <cell r="AD399" t="str">
            <v/>
          </cell>
          <cell r="AI399">
            <v>0</v>
          </cell>
          <cell r="AJ399">
            <v>0</v>
          </cell>
          <cell r="BF399" t="str">
            <v/>
          </cell>
          <cell r="CA399">
            <v>0</v>
          </cell>
          <cell r="CB399">
            <v>0</v>
          </cell>
          <cell r="CF399" t="str">
            <v/>
          </cell>
        </row>
        <row r="400">
          <cell r="A400"/>
          <cell r="E400"/>
          <cell r="T400" t="str">
            <v/>
          </cell>
          <cell r="AD400" t="str">
            <v/>
          </cell>
          <cell r="AI400">
            <v>0</v>
          </cell>
          <cell r="AJ400">
            <v>0</v>
          </cell>
          <cell r="BF400" t="str">
            <v/>
          </cell>
          <cell r="CA400">
            <v>0</v>
          </cell>
          <cell r="CB400">
            <v>0</v>
          </cell>
          <cell r="CF400" t="str">
            <v/>
          </cell>
        </row>
        <row r="401">
          <cell r="A401"/>
          <cell r="E401"/>
          <cell r="T401" t="str">
            <v/>
          </cell>
          <cell r="AD401" t="str">
            <v/>
          </cell>
          <cell r="AI401">
            <v>0</v>
          </cell>
          <cell r="AJ401">
            <v>0</v>
          </cell>
          <cell r="BF401" t="str">
            <v/>
          </cell>
          <cell r="CA401">
            <v>0</v>
          </cell>
          <cell r="CB401">
            <v>0</v>
          </cell>
          <cell r="CF401" t="str">
            <v/>
          </cell>
        </row>
        <row r="402">
          <cell r="A402"/>
          <cell r="E402"/>
          <cell r="T402" t="str">
            <v/>
          </cell>
          <cell r="AD402" t="str">
            <v/>
          </cell>
          <cell r="AI402">
            <v>0</v>
          </cell>
          <cell r="AJ402">
            <v>0</v>
          </cell>
          <cell r="BF402" t="str">
            <v/>
          </cell>
          <cell r="CA402">
            <v>0</v>
          </cell>
          <cell r="CB402">
            <v>0</v>
          </cell>
          <cell r="CF402" t="str">
            <v/>
          </cell>
        </row>
        <row r="403">
          <cell r="A403"/>
          <cell r="E403"/>
          <cell r="T403" t="str">
            <v/>
          </cell>
          <cell r="AD403" t="str">
            <v/>
          </cell>
          <cell r="AI403">
            <v>0</v>
          </cell>
          <cell r="AJ403">
            <v>0</v>
          </cell>
          <cell r="BF403" t="str">
            <v/>
          </cell>
          <cell r="CA403">
            <v>0</v>
          </cell>
          <cell r="CB403">
            <v>0</v>
          </cell>
          <cell r="CF403" t="str">
            <v/>
          </cell>
        </row>
        <row r="404">
          <cell r="A404"/>
          <cell r="E404"/>
          <cell r="T404" t="str">
            <v/>
          </cell>
          <cell r="AD404" t="str">
            <v/>
          </cell>
          <cell r="AI404">
            <v>0</v>
          </cell>
          <cell r="AJ404">
            <v>0</v>
          </cell>
          <cell r="BF404" t="str">
            <v/>
          </cell>
          <cell r="CA404">
            <v>0</v>
          </cell>
          <cell r="CB404">
            <v>0</v>
          </cell>
          <cell r="CF404" t="str">
            <v/>
          </cell>
        </row>
        <row r="405">
          <cell r="A405"/>
          <cell r="E405"/>
          <cell r="T405" t="str">
            <v/>
          </cell>
          <cell r="AD405" t="str">
            <v/>
          </cell>
          <cell r="AI405">
            <v>0</v>
          </cell>
          <cell r="AJ405">
            <v>0</v>
          </cell>
          <cell r="BF405" t="str">
            <v/>
          </cell>
          <cell r="CA405">
            <v>0</v>
          </cell>
          <cell r="CB405">
            <v>0</v>
          </cell>
          <cell r="CF405" t="str">
            <v/>
          </cell>
        </row>
        <row r="406">
          <cell r="A406"/>
          <cell r="E406"/>
          <cell r="T406" t="str">
            <v/>
          </cell>
          <cell r="AD406" t="str">
            <v/>
          </cell>
          <cell r="AI406">
            <v>0</v>
          </cell>
          <cell r="AJ406">
            <v>0</v>
          </cell>
          <cell r="BF406" t="str">
            <v/>
          </cell>
          <cell r="CA406">
            <v>0</v>
          </cell>
          <cell r="CB406">
            <v>0</v>
          </cell>
          <cell r="CF406" t="str">
            <v/>
          </cell>
        </row>
        <row r="407">
          <cell r="A407"/>
          <cell r="E407"/>
          <cell r="T407" t="str">
            <v/>
          </cell>
          <cell r="AD407" t="str">
            <v/>
          </cell>
          <cell r="AI407">
            <v>0</v>
          </cell>
          <cell r="AJ407">
            <v>0</v>
          </cell>
          <cell r="BF407" t="str">
            <v/>
          </cell>
          <cell r="CA407">
            <v>0</v>
          </cell>
          <cell r="CB407">
            <v>0</v>
          </cell>
          <cell r="CF407" t="str">
            <v/>
          </cell>
        </row>
        <row r="408">
          <cell r="A408"/>
          <cell r="E408"/>
          <cell r="T408" t="str">
            <v/>
          </cell>
          <cell r="AD408" t="str">
            <v/>
          </cell>
          <cell r="AI408">
            <v>0</v>
          </cell>
          <cell r="AJ408">
            <v>0</v>
          </cell>
          <cell r="BF408" t="str">
            <v/>
          </cell>
          <cell r="CA408">
            <v>0</v>
          </cell>
          <cell r="CB408">
            <v>0</v>
          </cell>
          <cell r="CF408" t="str">
            <v/>
          </cell>
        </row>
        <row r="409">
          <cell r="A409"/>
          <cell r="E409"/>
          <cell r="T409" t="str">
            <v/>
          </cell>
          <cell r="AD409" t="str">
            <v/>
          </cell>
          <cell r="AI409">
            <v>0</v>
          </cell>
          <cell r="AJ409">
            <v>0</v>
          </cell>
          <cell r="BF409" t="str">
            <v/>
          </cell>
          <cell r="CA409">
            <v>0</v>
          </cell>
          <cell r="CB409">
            <v>0</v>
          </cell>
          <cell r="CF409" t="str">
            <v/>
          </cell>
        </row>
        <row r="410">
          <cell r="A410"/>
          <cell r="E410"/>
          <cell r="T410" t="str">
            <v/>
          </cell>
          <cell r="AD410" t="str">
            <v/>
          </cell>
          <cell r="AI410">
            <v>0</v>
          </cell>
          <cell r="AJ410">
            <v>0</v>
          </cell>
          <cell r="BF410" t="str">
            <v/>
          </cell>
          <cell r="CA410">
            <v>0</v>
          </cell>
          <cell r="CB410">
            <v>0</v>
          </cell>
          <cell r="CF410" t="str">
            <v/>
          </cell>
        </row>
        <row r="411">
          <cell r="A411"/>
          <cell r="E411"/>
          <cell r="T411" t="str">
            <v/>
          </cell>
          <cell r="AD411" t="str">
            <v/>
          </cell>
          <cell r="AI411">
            <v>0</v>
          </cell>
          <cell r="AJ411">
            <v>0</v>
          </cell>
          <cell r="BF411" t="str">
            <v/>
          </cell>
          <cell r="CA411">
            <v>0</v>
          </cell>
          <cell r="CB411">
            <v>0</v>
          </cell>
          <cell r="CF411" t="str">
            <v/>
          </cell>
        </row>
        <row r="412">
          <cell r="A412"/>
          <cell r="E412"/>
          <cell r="T412" t="str">
            <v/>
          </cell>
          <cell r="AD412" t="str">
            <v/>
          </cell>
          <cell r="AI412">
            <v>0</v>
          </cell>
          <cell r="AJ412">
            <v>0</v>
          </cell>
          <cell r="BF412" t="str">
            <v/>
          </cell>
          <cell r="CA412">
            <v>0</v>
          </cell>
          <cell r="CB412">
            <v>0</v>
          </cell>
          <cell r="CF412" t="str">
            <v/>
          </cell>
        </row>
        <row r="413">
          <cell r="A413"/>
          <cell r="E413"/>
          <cell r="T413" t="str">
            <v/>
          </cell>
          <cell r="AD413" t="str">
            <v/>
          </cell>
          <cell r="AI413">
            <v>0</v>
          </cell>
          <cell r="AJ413">
            <v>0</v>
          </cell>
          <cell r="BF413" t="str">
            <v/>
          </cell>
          <cell r="CA413">
            <v>0</v>
          </cell>
          <cell r="CB413">
            <v>0</v>
          </cell>
          <cell r="CF413" t="str">
            <v/>
          </cell>
        </row>
        <row r="414">
          <cell r="A414"/>
          <cell r="E414"/>
          <cell r="T414" t="str">
            <v/>
          </cell>
          <cell r="AD414" t="str">
            <v/>
          </cell>
          <cell r="AI414">
            <v>0</v>
          </cell>
          <cell r="AJ414">
            <v>0</v>
          </cell>
          <cell r="BF414" t="str">
            <v/>
          </cell>
          <cell r="CA414">
            <v>0</v>
          </cell>
          <cell r="CB414">
            <v>0</v>
          </cell>
          <cell r="CF414" t="str">
            <v/>
          </cell>
        </row>
        <row r="415">
          <cell r="A415"/>
          <cell r="E415"/>
          <cell r="T415" t="str">
            <v/>
          </cell>
          <cell r="AD415" t="str">
            <v/>
          </cell>
          <cell r="AI415">
            <v>0</v>
          </cell>
          <cell r="AJ415">
            <v>0</v>
          </cell>
          <cell r="BF415" t="str">
            <v/>
          </cell>
          <cell r="CA415">
            <v>0</v>
          </cell>
          <cell r="CB415">
            <v>0</v>
          </cell>
          <cell r="CF415" t="str">
            <v/>
          </cell>
        </row>
        <row r="416">
          <cell r="A416"/>
          <cell r="E416"/>
          <cell r="T416" t="str">
            <v/>
          </cell>
          <cell r="AD416" t="str">
            <v/>
          </cell>
          <cell r="AI416">
            <v>0</v>
          </cell>
          <cell r="AJ416">
            <v>0</v>
          </cell>
          <cell r="BF416" t="str">
            <v/>
          </cell>
          <cell r="CA416">
            <v>0</v>
          </cell>
          <cell r="CB416">
            <v>0</v>
          </cell>
          <cell r="CF416" t="str">
            <v/>
          </cell>
        </row>
        <row r="417">
          <cell r="A417"/>
          <cell r="E417"/>
          <cell r="T417" t="str">
            <v/>
          </cell>
          <cell r="AD417" t="str">
            <v/>
          </cell>
          <cell r="AI417">
            <v>0</v>
          </cell>
          <cell r="AJ417">
            <v>0</v>
          </cell>
          <cell r="BF417" t="str">
            <v/>
          </cell>
          <cell r="CA417">
            <v>0</v>
          </cell>
          <cell r="CB417">
            <v>0</v>
          </cell>
          <cell r="CF417" t="str">
            <v/>
          </cell>
        </row>
        <row r="418">
          <cell r="A418"/>
          <cell r="E418"/>
          <cell r="T418" t="str">
            <v/>
          </cell>
          <cell r="AD418" t="str">
            <v/>
          </cell>
          <cell r="AI418">
            <v>0</v>
          </cell>
          <cell r="AJ418">
            <v>0</v>
          </cell>
          <cell r="BF418" t="str">
            <v/>
          </cell>
          <cell r="CA418">
            <v>0</v>
          </cell>
          <cell r="CB418">
            <v>0</v>
          </cell>
          <cell r="CF418" t="str">
            <v/>
          </cell>
        </row>
        <row r="419">
          <cell r="A419"/>
          <cell r="E419"/>
          <cell r="T419" t="str">
            <v/>
          </cell>
          <cell r="AD419" t="str">
            <v/>
          </cell>
          <cell r="AI419">
            <v>0</v>
          </cell>
          <cell r="AJ419">
            <v>0</v>
          </cell>
          <cell r="BF419" t="str">
            <v/>
          </cell>
          <cell r="CA419">
            <v>0</v>
          </cell>
          <cell r="CB419">
            <v>0</v>
          </cell>
          <cell r="CF419" t="str">
            <v/>
          </cell>
        </row>
        <row r="420">
          <cell r="A420"/>
          <cell r="E420"/>
          <cell r="T420" t="str">
            <v/>
          </cell>
          <cell r="AD420" t="str">
            <v/>
          </cell>
          <cell r="AI420">
            <v>0</v>
          </cell>
          <cell r="AJ420">
            <v>0</v>
          </cell>
          <cell r="BF420" t="str">
            <v/>
          </cell>
          <cell r="CA420">
            <v>0</v>
          </cell>
          <cell r="CB420">
            <v>0</v>
          </cell>
          <cell r="CF420" t="str">
            <v/>
          </cell>
        </row>
        <row r="421">
          <cell r="A421"/>
          <cell r="E421"/>
          <cell r="T421" t="str">
            <v/>
          </cell>
          <cell r="AD421" t="str">
            <v/>
          </cell>
          <cell r="AI421">
            <v>0</v>
          </cell>
          <cell r="AJ421">
            <v>0</v>
          </cell>
          <cell r="BF421" t="str">
            <v/>
          </cell>
          <cell r="CA421">
            <v>0</v>
          </cell>
          <cell r="CB421">
            <v>0</v>
          </cell>
          <cell r="CF421" t="str">
            <v/>
          </cell>
        </row>
        <row r="422">
          <cell r="A422"/>
          <cell r="E422"/>
          <cell r="T422" t="str">
            <v/>
          </cell>
          <cell r="AD422" t="str">
            <v/>
          </cell>
          <cell r="AI422">
            <v>0</v>
          </cell>
          <cell r="AJ422">
            <v>0</v>
          </cell>
          <cell r="BF422" t="str">
            <v/>
          </cell>
          <cell r="CA422">
            <v>0</v>
          </cell>
          <cell r="CB422">
            <v>0</v>
          </cell>
          <cell r="CF422" t="str">
            <v/>
          </cell>
        </row>
        <row r="423">
          <cell r="A423"/>
          <cell r="E423"/>
          <cell r="T423" t="str">
            <v/>
          </cell>
          <cell r="AD423" t="str">
            <v/>
          </cell>
          <cell r="AI423">
            <v>0</v>
          </cell>
          <cell r="AJ423">
            <v>0</v>
          </cell>
          <cell r="BF423" t="str">
            <v/>
          </cell>
          <cell r="CA423">
            <v>0</v>
          </cell>
          <cell r="CB423">
            <v>0</v>
          </cell>
          <cell r="CF423" t="str">
            <v/>
          </cell>
        </row>
        <row r="424">
          <cell r="A424"/>
          <cell r="E424"/>
          <cell r="T424" t="str">
            <v/>
          </cell>
          <cell r="AD424" t="str">
            <v/>
          </cell>
          <cell r="AI424">
            <v>0</v>
          </cell>
          <cell r="AJ424">
            <v>0</v>
          </cell>
          <cell r="BF424" t="str">
            <v/>
          </cell>
          <cell r="CA424">
            <v>0</v>
          </cell>
          <cell r="CB424">
            <v>0</v>
          </cell>
          <cell r="CF424" t="str">
            <v/>
          </cell>
        </row>
        <row r="425">
          <cell r="A425"/>
          <cell r="E425"/>
          <cell r="T425" t="str">
            <v/>
          </cell>
          <cell r="AD425" t="str">
            <v/>
          </cell>
          <cell r="AI425">
            <v>0</v>
          </cell>
          <cell r="AJ425">
            <v>0</v>
          </cell>
          <cell r="BF425" t="str">
            <v/>
          </cell>
          <cell r="CA425">
            <v>0</v>
          </cell>
          <cell r="CB425">
            <v>0</v>
          </cell>
          <cell r="CF425" t="str">
            <v/>
          </cell>
        </row>
        <row r="426">
          <cell r="A426"/>
          <cell r="E426"/>
          <cell r="T426" t="str">
            <v/>
          </cell>
          <cell r="AD426" t="str">
            <v/>
          </cell>
          <cell r="AI426">
            <v>0</v>
          </cell>
          <cell r="AJ426">
            <v>0</v>
          </cell>
          <cell r="BF426" t="str">
            <v/>
          </cell>
          <cell r="CA426">
            <v>0</v>
          </cell>
          <cell r="CB426">
            <v>0</v>
          </cell>
          <cell r="CF426" t="str">
            <v/>
          </cell>
        </row>
        <row r="427">
          <cell r="A427"/>
          <cell r="E427"/>
          <cell r="T427" t="str">
            <v/>
          </cell>
          <cell r="AD427" t="str">
            <v/>
          </cell>
          <cell r="AI427">
            <v>0</v>
          </cell>
          <cell r="AJ427">
            <v>0</v>
          </cell>
          <cell r="BF427" t="str">
            <v/>
          </cell>
          <cell r="CA427">
            <v>0</v>
          </cell>
          <cell r="CB427">
            <v>0</v>
          </cell>
          <cell r="CF427" t="str">
            <v/>
          </cell>
        </row>
        <row r="428">
          <cell r="A428"/>
          <cell r="E428"/>
          <cell r="T428" t="str">
            <v/>
          </cell>
          <cell r="AD428" t="str">
            <v/>
          </cell>
          <cell r="AI428">
            <v>0</v>
          </cell>
          <cell r="AJ428">
            <v>0</v>
          </cell>
          <cell r="BF428" t="str">
            <v/>
          </cell>
          <cell r="CA428">
            <v>0</v>
          </cell>
          <cell r="CB428">
            <v>0</v>
          </cell>
          <cell r="CF428" t="str">
            <v/>
          </cell>
        </row>
        <row r="429">
          <cell r="A429"/>
          <cell r="E429"/>
          <cell r="T429" t="str">
            <v/>
          </cell>
          <cell r="AD429" t="str">
            <v/>
          </cell>
          <cell r="AI429">
            <v>0</v>
          </cell>
          <cell r="AJ429">
            <v>0</v>
          </cell>
          <cell r="BF429" t="str">
            <v/>
          </cell>
          <cell r="CA429">
            <v>0</v>
          </cell>
          <cell r="CB429">
            <v>0</v>
          </cell>
          <cell r="CF429" t="str">
            <v/>
          </cell>
        </row>
        <row r="430">
          <cell r="A430"/>
          <cell r="E430"/>
          <cell r="T430" t="str">
            <v/>
          </cell>
          <cell r="AD430" t="str">
            <v/>
          </cell>
          <cell r="AI430">
            <v>0</v>
          </cell>
          <cell r="AJ430">
            <v>0</v>
          </cell>
          <cell r="BF430" t="str">
            <v/>
          </cell>
          <cell r="CA430">
            <v>0</v>
          </cell>
          <cell r="CB430">
            <v>0</v>
          </cell>
          <cell r="CF430" t="str">
            <v/>
          </cell>
        </row>
        <row r="431">
          <cell r="A431"/>
          <cell r="E431"/>
          <cell r="T431" t="str">
            <v/>
          </cell>
          <cell r="AD431" t="str">
            <v/>
          </cell>
          <cell r="AI431">
            <v>0</v>
          </cell>
          <cell r="AJ431">
            <v>0</v>
          </cell>
          <cell r="BF431" t="str">
            <v/>
          </cell>
          <cell r="CA431">
            <v>0</v>
          </cell>
          <cell r="CB431">
            <v>0</v>
          </cell>
          <cell r="CF431" t="str">
            <v/>
          </cell>
        </row>
        <row r="432">
          <cell r="A432"/>
          <cell r="E432"/>
          <cell r="T432" t="str">
            <v/>
          </cell>
          <cell r="AD432" t="str">
            <v/>
          </cell>
          <cell r="AI432">
            <v>0</v>
          </cell>
          <cell r="AJ432">
            <v>0</v>
          </cell>
          <cell r="BF432" t="str">
            <v/>
          </cell>
          <cell r="CA432">
            <v>0</v>
          </cell>
          <cell r="CB432">
            <v>0</v>
          </cell>
          <cell r="CF432" t="str">
            <v/>
          </cell>
        </row>
        <row r="433">
          <cell r="A433"/>
          <cell r="E433"/>
          <cell r="T433" t="str">
            <v/>
          </cell>
          <cell r="AD433" t="str">
            <v/>
          </cell>
          <cell r="AI433">
            <v>0</v>
          </cell>
          <cell r="AJ433">
            <v>0</v>
          </cell>
          <cell r="BF433" t="str">
            <v/>
          </cell>
          <cell r="CA433">
            <v>0</v>
          </cell>
          <cell r="CB433">
            <v>0</v>
          </cell>
          <cell r="CF433" t="str">
            <v/>
          </cell>
        </row>
        <row r="434">
          <cell r="A434"/>
          <cell r="E434"/>
          <cell r="T434" t="str">
            <v/>
          </cell>
          <cell r="AD434" t="str">
            <v/>
          </cell>
          <cell r="AI434">
            <v>0</v>
          </cell>
          <cell r="AJ434">
            <v>0</v>
          </cell>
          <cell r="BF434" t="str">
            <v/>
          </cell>
          <cell r="CA434">
            <v>0</v>
          </cell>
          <cell r="CB434">
            <v>0</v>
          </cell>
          <cell r="CF434" t="str">
            <v/>
          </cell>
        </row>
        <row r="435">
          <cell r="A435"/>
          <cell r="E435"/>
          <cell r="T435" t="str">
            <v/>
          </cell>
          <cell r="AD435" t="str">
            <v/>
          </cell>
          <cell r="AI435">
            <v>0</v>
          </cell>
          <cell r="AJ435">
            <v>0</v>
          </cell>
          <cell r="BF435" t="str">
            <v/>
          </cell>
          <cell r="CA435">
            <v>0</v>
          </cell>
          <cell r="CB435">
            <v>0</v>
          </cell>
          <cell r="CF435" t="str">
            <v/>
          </cell>
        </row>
        <row r="436">
          <cell r="A436"/>
          <cell r="E436"/>
          <cell r="T436" t="str">
            <v/>
          </cell>
          <cell r="AD436" t="str">
            <v/>
          </cell>
          <cell r="AI436">
            <v>0</v>
          </cell>
          <cell r="AJ436">
            <v>0</v>
          </cell>
          <cell r="BF436" t="str">
            <v/>
          </cell>
          <cell r="CA436">
            <v>0</v>
          </cell>
          <cell r="CB436">
            <v>0</v>
          </cell>
          <cell r="CF436" t="str">
            <v/>
          </cell>
        </row>
        <row r="437">
          <cell r="A437"/>
          <cell r="E437"/>
          <cell r="T437" t="str">
            <v/>
          </cell>
          <cell r="AD437" t="str">
            <v/>
          </cell>
          <cell r="AI437">
            <v>0</v>
          </cell>
          <cell r="AJ437">
            <v>0</v>
          </cell>
          <cell r="BF437" t="str">
            <v/>
          </cell>
          <cell r="CA437">
            <v>0</v>
          </cell>
          <cell r="CB437">
            <v>0</v>
          </cell>
          <cell r="CF437" t="str">
            <v/>
          </cell>
        </row>
        <row r="438">
          <cell r="A438"/>
          <cell r="E438"/>
          <cell r="T438" t="str">
            <v/>
          </cell>
          <cell r="AD438" t="str">
            <v/>
          </cell>
          <cell r="AI438">
            <v>0</v>
          </cell>
          <cell r="AJ438">
            <v>0</v>
          </cell>
          <cell r="BF438" t="str">
            <v/>
          </cell>
          <cell r="CA438">
            <v>0</v>
          </cell>
          <cell r="CB438">
            <v>0</v>
          </cell>
          <cell r="CF438" t="str">
            <v/>
          </cell>
        </row>
        <row r="439">
          <cell r="A439"/>
          <cell r="E439"/>
          <cell r="T439" t="str">
            <v/>
          </cell>
          <cell r="AD439" t="str">
            <v/>
          </cell>
          <cell r="AI439">
            <v>0</v>
          </cell>
          <cell r="AJ439">
            <v>0</v>
          </cell>
          <cell r="BF439" t="str">
            <v/>
          </cell>
          <cell r="CA439">
            <v>0</v>
          </cell>
          <cell r="CB439">
            <v>0</v>
          </cell>
          <cell r="CF439" t="str">
            <v/>
          </cell>
        </row>
        <row r="440">
          <cell r="A440"/>
          <cell r="E440"/>
          <cell r="T440" t="str">
            <v/>
          </cell>
          <cell r="AD440" t="str">
            <v/>
          </cell>
          <cell r="AI440">
            <v>0</v>
          </cell>
          <cell r="AJ440">
            <v>0</v>
          </cell>
          <cell r="BF440" t="str">
            <v/>
          </cell>
          <cell r="CA440">
            <v>0</v>
          </cell>
          <cell r="CB440">
            <v>0</v>
          </cell>
          <cell r="CF440" t="str">
            <v/>
          </cell>
        </row>
        <row r="441">
          <cell r="A441"/>
          <cell r="E441"/>
          <cell r="T441" t="str">
            <v/>
          </cell>
          <cell r="AD441" t="str">
            <v/>
          </cell>
          <cell r="AI441">
            <v>0</v>
          </cell>
          <cell r="AJ441">
            <v>0</v>
          </cell>
          <cell r="BF441" t="str">
            <v/>
          </cell>
          <cell r="CA441">
            <v>0</v>
          </cell>
          <cell r="CB441">
            <v>0</v>
          </cell>
          <cell r="CF441" t="str">
            <v/>
          </cell>
        </row>
        <row r="442">
          <cell r="A442"/>
          <cell r="E442"/>
          <cell r="T442" t="str">
            <v/>
          </cell>
          <cell r="AD442" t="str">
            <v/>
          </cell>
          <cell r="AI442">
            <v>0</v>
          </cell>
          <cell r="AJ442">
            <v>0</v>
          </cell>
          <cell r="BF442" t="str">
            <v/>
          </cell>
          <cell r="CA442">
            <v>0</v>
          </cell>
          <cell r="CB442">
            <v>0</v>
          </cell>
          <cell r="CF442" t="str">
            <v/>
          </cell>
        </row>
        <row r="443">
          <cell r="A443"/>
          <cell r="E443"/>
          <cell r="T443" t="str">
            <v/>
          </cell>
          <cell r="AD443" t="str">
            <v/>
          </cell>
          <cell r="AI443">
            <v>0</v>
          </cell>
          <cell r="AJ443">
            <v>0</v>
          </cell>
          <cell r="BF443" t="str">
            <v/>
          </cell>
          <cell r="CA443">
            <v>0</v>
          </cell>
          <cell r="CB443">
            <v>0</v>
          </cell>
          <cell r="CF443" t="str">
            <v/>
          </cell>
        </row>
        <row r="444">
          <cell r="A444"/>
          <cell r="E444"/>
          <cell r="T444" t="str">
            <v/>
          </cell>
          <cell r="AD444" t="str">
            <v/>
          </cell>
          <cell r="AI444">
            <v>0</v>
          </cell>
          <cell r="AJ444">
            <v>0</v>
          </cell>
          <cell r="BF444" t="str">
            <v/>
          </cell>
          <cell r="CA444">
            <v>0</v>
          </cell>
          <cell r="CB444">
            <v>0</v>
          </cell>
          <cell r="CF444" t="str">
            <v/>
          </cell>
        </row>
        <row r="445">
          <cell r="A445"/>
          <cell r="E445"/>
          <cell r="T445" t="str">
            <v/>
          </cell>
          <cell r="AD445" t="str">
            <v/>
          </cell>
          <cell r="AI445">
            <v>0</v>
          </cell>
          <cell r="AJ445">
            <v>0</v>
          </cell>
          <cell r="BF445" t="str">
            <v/>
          </cell>
          <cell r="CA445">
            <v>0</v>
          </cell>
          <cell r="CB445">
            <v>0</v>
          </cell>
          <cell r="CF445" t="str">
            <v/>
          </cell>
        </row>
        <row r="446">
          <cell r="A446"/>
          <cell r="E446"/>
          <cell r="T446" t="str">
            <v/>
          </cell>
          <cell r="AD446" t="str">
            <v/>
          </cell>
          <cell r="AI446">
            <v>0</v>
          </cell>
          <cell r="AJ446">
            <v>0</v>
          </cell>
          <cell r="BF446" t="str">
            <v/>
          </cell>
          <cell r="CA446">
            <v>0</v>
          </cell>
          <cell r="CB446">
            <v>0</v>
          </cell>
          <cell r="CF446" t="str">
            <v/>
          </cell>
        </row>
        <row r="447">
          <cell r="A447"/>
          <cell r="E447"/>
          <cell r="T447" t="str">
            <v/>
          </cell>
          <cell r="AD447" t="str">
            <v/>
          </cell>
          <cell r="AI447">
            <v>0</v>
          </cell>
          <cell r="AJ447">
            <v>0</v>
          </cell>
          <cell r="BF447" t="str">
            <v/>
          </cell>
          <cell r="CA447">
            <v>0</v>
          </cell>
          <cell r="CB447">
            <v>0</v>
          </cell>
          <cell r="CF447" t="str">
            <v/>
          </cell>
        </row>
        <row r="448">
          <cell r="A448"/>
          <cell r="E448"/>
          <cell r="T448" t="str">
            <v/>
          </cell>
          <cell r="AD448" t="str">
            <v/>
          </cell>
          <cell r="AI448">
            <v>0</v>
          </cell>
          <cell r="AJ448">
            <v>0</v>
          </cell>
          <cell r="BF448" t="str">
            <v/>
          </cell>
          <cell r="CA448">
            <v>0</v>
          </cell>
          <cell r="CB448">
            <v>0</v>
          </cell>
          <cell r="CF448" t="str">
            <v/>
          </cell>
        </row>
        <row r="449">
          <cell r="A449"/>
          <cell r="E449"/>
          <cell r="T449" t="str">
            <v/>
          </cell>
          <cell r="AD449" t="str">
            <v/>
          </cell>
          <cell r="AI449">
            <v>0</v>
          </cell>
          <cell r="AJ449">
            <v>0</v>
          </cell>
          <cell r="BF449" t="str">
            <v/>
          </cell>
          <cell r="CA449">
            <v>0</v>
          </cell>
          <cell r="CB449">
            <v>0</v>
          </cell>
          <cell r="CF449" t="str">
            <v/>
          </cell>
        </row>
        <row r="450">
          <cell r="A450"/>
          <cell r="E450"/>
          <cell r="T450" t="str">
            <v/>
          </cell>
          <cell r="AD450" t="str">
            <v/>
          </cell>
          <cell r="AI450">
            <v>0</v>
          </cell>
          <cell r="AJ450">
            <v>0</v>
          </cell>
          <cell r="BF450" t="str">
            <v/>
          </cell>
          <cell r="CA450">
            <v>0</v>
          </cell>
          <cell r="CB450">
            <v>0</v>
          </cell>
          <cell r="CF450" t="str">
            <v/>
          </cell>
        </row>
        <row r="451">
          <cell r="A451"/>
          <cell r="E451"/>
          <cell r="T451" t="str">
            <v/>
          </cell>
          <cell r="AD451" t="str">
            <v/>
          </cell>
          <cell r="AI451">
            <v>0</v>
          </cell>
          <cell r="AJ451">
            <v>0</v>
          </cell>
          <cell r="BF451" t="str">
            <v/>
          </cell>
          <cell r="CA451">
            <v>0</v>
          </cell>
          <cell r="CB451">
            <v>0</v>
          </cell>
          <cell r="CF451" t="str">
            <v/>
          </cell>
        </row>
        <row r="452">
          <cell r="A452"/>
          <cell r="E452"/>
          <cell r="T452" t="str">
            <v/>
          </cell>
          <cell r="AD452" t="str">
            <v/>
          </cell>
          <cell r="AI452">
            <v>0</v>
          </cell>
          <cell r="AJ452">
            <v>0</v>
          </cell>
          <cell r="BF452" t="str">
            <v/>
          </cell>
          <cell r="CA452">
            <v>0</v>
          </cell>
          <cell r="CB452">
            <v>0</v>
          </cell>
          <cell r="CF452" t="str">
            <v/>
          </cell>
        </row>
        <row r="453">
          <cell r="A453"/>
          <cell r="E453"/>
          <cell r="T453" t="str">
            <v/>
          </cell>
          <cell r="AD453" t="str">
            <v/>
          </cell>
          <cell r="AI453">
            <v>0</v>
          </cell>
          <cell r="AJ453">
            <v>0</v>
          </cell>
          <cell r="BF453" t="str">
            <v/>
          </cell>
          <cell r="CA453">
            <v>0</v>
          </cell>
          <cell r="CB453">
            <v>0</v>
          </cell>
          <cell r="CF453" t="str">
            <v/>
          </cell>
        </row>
        <row r="454">
          <cell r="A454"/>
          <cell r="E454"/>
          <cell r="T454" t="str">
            <v/>
          </cell>
          <cell r="AD454" t="str">
            <v/>
          </cell>
          <cell r="AI454">
            <v>0</v>
          </cell>
          <cell r="AJ454">
            <v>0</v>
          </cell>
          <cell r="BF454" t="str">
            <v/>
          </cell>
          <cell r="CA454">
            <v>0</v>
          </cell>
          <cell r="CB454">
            <v>0</v>
          </cell>
          <cell r="CF454" t="str">
            <v/>
          </cell>
        </row>
        <row r="455">
          <cell r="A455"/>
          <cell r="E455"/>
          <cell r="T455" t="str">
            <v/>
          </cell>
          <cell r="AD455" t="str">
            <v/>
          </cell>
          <cell r="AI455">
            <v>0</v>
          </cell>
          <cell r="AJ455">
            <v>0</v>
          </cell>
          <cell r="BF455" t="str">
            <v/>
          </cell>
          <cell r="CA455">
            <v>0</v>
          </cell>
          <cell r="CB455">
            <v>0</v>
          </cell>
          <cell r="CF455" t="str">
            <v/>
          </cell>
        </row>
        <row r="456">
          <cell r="A456"/>
          <cell r="E456"/>
          <cell r="T456" t="str">
            <v/>
          </cell>
          <cell r="AD456" t="str">
            <v/>
          </cell>
          <cell r="AI456">
            <v>0</v>
          </cell>
          <cell r="AJ456">
            <v>0</v>
          </cell>
          <cell r="BF456" t="str">
            <v/>
          </cell>
          <cell r="CA456">
            <v>0</v>
          </cell>
          <cell r="CB456">
            <v>0</v>
          </cell>
          <cell r="CF456" t="str">
            <v/>
          </cell>
        </row>
        <row r="457">
          <cell r="A457"/>
          <cell r="E457"/>
          <cell r="T457" t="str">
            <v/>
          </cell>
          <cell r="AD457" t="str">
            <v/>
          </cell>
          <cell r="AI457">
            <v>0</v>
          </cell>
          <cell r="AJ457">
            <v>0</v>
          </cell>
          <cell r="BF457" t="str">
            <v/>
          </cell>
          <cell r="CA457">
            <v>0</v>
          </cell>
          <cell r="CB457">
            <v>0</v>
          </cell>
          <cell r="CF457" t="str">
            <v/>
          </cell>
        </row>
        <row r="458">
          <cell r="A458"/>
          <cell r="E458"/>
          <cell r="T458" t="str">
            <v/>
          </cell>
          <cell r="AD458" t="str">
            <v/>
          </cell>
          <cell r="AI458">
            <v>0</v>
          </cell>
          <cell r="AJ458">
            <v>0</v>
          </cell>
          <cell r="BF458" t="str">
            <v/>
          </cell>
          <cell r="CA458">
            <v>0</v>
          </cell>
          <cell r="CB458">
            <v>0</v>
          </cell>
          <cell r="CF458" t="str">
            <v/>
          </cell>
        </row>
        <row r="459">
          <cell r="A459"/>
          <cell r="E459"/>
          <cell r="T459" t="str">
            <v/>
          </cell>
          <cell r="AD459" t="str">
            <v/>
          </cell>
          <cell r="AI459">
            <v>0</v>
          </cell>
          <cell r="AJ459">
            <v>0</v>
          </cell>
          <cell r="BF459" t="str">
            <v/>
          </cell>
          <cell r="CA459">
            <v>0</v>
          </cell>
          <cell r="CB459">
            <v>0</v>
          </cell>
          <cell r="CF459" t="str">
            <v/>
          </cell>
        </row>
        <row r="460">
          <cell r="A460"/>
          <cell r="E460"/>
          <cell r="T460" t="str">
            <v/>
          </cell>
          <cell r="AD460" t="str">
            <v/>
          </cell>
          <cell r="AI460">
            <v>0</v>
          </cell>
          <cell r="AJ460">
            <v>0</v>
          </cell>
          <cell r="BF460" t="str">
            <v/>
          </cell>
          <cell r="CA460">
            <v>0</v>
          </cell>
          <cell r="CB460">
            <v>0</v>
          </cell>
          <cell r="CF460" t="str">
            <v/>
          </cell>
        </row>
        <row r="461">
          <cell r="A461"/>
          <cell r="E461"/>
          <cell r="T461" t="str">
            <v/>
          </cell>
          <cell r="AD461" t="str">
            <v/>
          </cell>
          <cell r="AI461">
            <v>0</v>
          </cell>
          <cell r="AJ461">
            <v>0</v>
          </cell>
          <cell r="BF461" t="str">
            <v/>
          </cell>
          <cell r="CA461">
            <v>0</v>
          </cell>
          <cell r="CB461">
            <v>0</v>
          </cell>
          <cell r="CF461" t="str">
            <v/>
          </cell>
        </row>
        <row r="462">
          <cell r="A462"/>
          <cell r="E462"/>
          <cell r="T462" t="str">
            <v/>
          </cell>
          <cell r="AD462" t="str">
            <v/>
          </cell>
          <cell r="AI462">
            <v>0</v>
          </cell>
          <cell r="AJ462">
            <v>0</v>
          </cell>
          <cell r="BF462" t="str">
            <v/>
          </cell>
          <cell r="CA462">
            <v>0</v>
          </cell>
          <cell r="CB462">
            <v>0</v>
          </cell>
          <cell r="CF462" t="str">
            <v/>
          </cell>
        </row>
        <row r="463">
          <cell r="A463"/>
          <cell r="E463"/>
          <cell r="T463" t="str">
            <v/>
          </cell>
          <cell r="AD463" t="str">
            <v/>
          </cell>
          <cell r="AI463">
            <v>0</v>
          </cell>
          <cell r="AJ463">
            <v>0</v>
          </cell>
          <cell r="BF463" t="str">
            <v/>
          </cell>
          <cell r="CA463">
            <v>0</v>
          </cell>
          <cell r="CB463">
            <v>0</v>
          </cell>
          <cell r="CF463" t="str">
            <v/>
          </cell>
        </row>
        <row r="464">
          <cell r="A464"/>
          <cell r="E464"/>
          <cell r="T464" t="str">
            <v/>
          </cell>
          <cell r="AD464" t="str">
            <v/>
          </cell>
          <cell r="AI464">
            <v>0</v>
          </cell>
          <cell r="AJ464">
            <v>0</v>
          </cell>
          <cell r="BF464" t="str">
            <v/>
          </cell>
          <cell r="CA464">
            <v>0</v>
          </cell>
          <cell r="CB464">
            <v>0</v>
          </cell>
          <cell r="CF464" t="str">
            <v/>
          </cell>
        </row>
        <row r="465">
          <cell r="A465"/>
          <cell r="E465"/>
          <cell r="T465" t="str">
            <v/>
          </cell>
          <cell r="AD465" t="str">
            <v/>
          </cell>
          <cell r="AI465">
            <v>0</v>
          </cell>
          <cell r="AJ465">
            <v>0</v>
          </cell>
          <cell r="BF465" t="str">
            <v/>
          </cell>
          <cell r="CA465">
            <v>0</v>
          </cell>
          <cell r="CB465">
            <v>0</v>
          </cell>
          <cell r="CF465" t="str">
            <v/>
          </cell>
        </row>
        <row r="466">
          <cell r="A466"/>
          <cell r="E466"/>
          <cell r="T466" t="str">
            <v/>
          </cell>
          <cell r="AD466" t="str">
            <v/>
          </cell>
          <cell r="AI466">
            <v>0</v>
          </cell>
          <cell r="AJ466">
            <v>0</v>
          </cell>
          <cell r="BF466" t="str">
            <v/>
          </cell>
          <cell r="CA466">
            <v>0</v>
          </cell>
          <cell r="CB466">
            <v>0</v>
          </cell>
          <cell r="CF466" t="str">
            <v/>
          </cell>
        </row>
        <row r="467">
          <cell r="A467"/>
          <cell r="E467"/>
          <cell r="T467" t="str">
            <v/>
          </cell>
          <cell r="AD467" t="str">
            <v/>
          </cell>
          <cell r="AI467">
            <v>0</v>
          </cell>
          <cell r="AJ467">
            <v>0</v>
          </cell>
          <cell r="BF467" t="str">
            <v/>
          </cell>
          <cell r="CA467">
            <v>0</v>
          </cell>
          <cell r="CB467">
            <v>0</v>
          </cell>
          <cell r="CF467" t="str">
            <v/>
          </cell>
        </row>
        <row r="468">
          <cell r="A468"/>
          <cell r="E468"/>
          <cell r="T468" t="str">
            <v/>
          </cell>
          <cell r="AD468" t="str">
            <v/>
          </cell>
          <cell r="AI468">
            <v>0</v>
          </cell>
          <cell r="AJ468">
            <v>0</v>
          </cell>
          <cell r="BF468" t="str">
            <v/>
          </cell>
          <cell r="CA468">
            <v>0</v>
          </cell>
          <cell r="CB468">
            <v>0</v>
          </cell>
          <cell r="CF468" t="str">
            <v/>
          </cell>
        </row>
        <row r="469">
          <cell r="A469"/>
          <cell r="E469"/>
          <cell r="T469" t="str">
            <v/>
          </cell>
          <cell r="AD469" t="str">
            <v/>
          </cell>
          <cell r="AI469">
            <v>0</v>
          </cell>
          <cell r="AJ469">
            <v>0</v>
          </cell>
          <cell r="BF469" t="str">
            <v/>
          </cell>
          <cell r="CA469">
            <v>0</v>
          </cell>
          <cell r="CB469">
            <v>0</v>
          </cell>
          <cell r="CF469" t="str">
            <v/>
          </cell>
        </row>
        <row r="470">
          <cell r="A470"/>
          <cell r="E470"/>
          <cell r="T470" t="str">
            <v/>
          </cell>
          <cell r="AD470" t="str">
            <v/>
          </cell>
          <cell r="AI470">
            <v>0</v>
          </cell>
          <cell r="AJ470">
            <v>0</v>
          </cell>
          <cell r="BF470" t="str">
            <v/>
          </cell>
          <cell r="CA470">
            <v>0</v>
          </cell>
          <cell r="CB470">
            <v>0</v>
          </cell>
          <cell r="CF470" t="str">
            <v/>
          </cell>
        </row>
        <row r="471">
          <cell r="A471"/>
          <cell r="E471"/>
          <cell r="T471" t="str">
            <v/>
          </cell>
          <cell r="AD471" t="str">
            <v/>
          </cell>
          <cell r="AI471">
            <v>0</v>
          </cell>
          <cell r="AJ471">
            <v>0</v>
          </cell>
          <cell r="BF471" t="str">
            <v/>
          </cell>
          <cell r="CA471">
            <v>0</v>
          </cell>
          <cell r="CB471">
            <v>0</v>
          </cell>
          <cell r="CF471" t="str">
            <v/>
          </cell>
        </row>
        <row r="472">
          <cell r="A472"/>
          <cell r="E472"/>
          <cell r="T472" t="str">
            <v/>
          </cell>
          <cell r="AD472" t="str">
            <v/>
          </cell>
          <cell r="AI472">
            <v>0</v>
          </cell>
          <cell r="AJ472">
            <v>0</v>
          </cell>
          <cell r="BF472" t="str">
            <v/>
          </cell>
          <cell r="CA472">
            <v>0</v>
          </cell>
          <cell r="CB472">
            <v>0</v>
          </cell>
          <cell r="CF472" t="str">
            <v/>
          </cell>
        </row>
        <row r="473">
          <cell r="A473"/>
          <cell r="E473"/>
          <cell r="T473" t="str">
            <v/>
          </cell>
          <cell r="AD473" t="str">
            <v/>
          </cell>
          <cell r="AI473">
            <v>0</v>
          </cell>
          <cell r="AJ473">
            <v>0</v>
          </cell>
          <cell r="BF473" t="str">
            <v/>
          </cell>
          <cell r="CA473">
            <v>0</v>
          </cell>
          <cell r="CB473">
            <v>0</v>
          </cell>
          <cell r="CF473" t="str">
            <v/>
          </cell>
        </row>
        <row r="474">
          <cell r="A474"/>
          <cell r="E474"/>
          <cell r="T474" t="str">
            <v/>
          </cell>
          <cell r="AD474" t="str">
            <v/>
          </cell>
          <cell r="AI474">
            <v>0</v>
          </cell>
          <cell r="AJ474">
            <v>0</v>
          </cell>
          <cell r="BF474" t="str">
            <v/>
          </cell>
          <cell r="CA474">
            <v>0</v>
          </cell>
          <cell r="CB474">
            <v>0</v>
          </cell>
          <cell r="CF474" t="str">
            <v/>
          </cell>
        </row>
        <row r="475">
          <cell r="A475"/>
          <cell r="E475"/>
          <cell r="T475" t="str">
            <v/>
          </cell>
          <cell r="AD475" t="str">
            <v/>
          </cell>
          <cell r="AI475">
            <v>0</v>
          </cell>
          <cell r="AJ475">
            <v>0</v>
          </cell>
          <cell r="BF475" t="str">
            <v/>
          </cell>
          <cell r="CA475">
            <v>0</v>
          </cell>
          <cell r="CB475">
            <v>0</v>
          </cell>
          <cell r="CF475" t="str">
            <v/>
          </cell>
        </row>
        <row r="476">
          <cell r="A476"/>
          <cell r="E476"/>
          <cell r="T476" t="str">
            <v/>
          </cell>
          <cell r="AD476" t="str">
            <v/>
          </cell>
          <cell r="AI476">
            <v>0</v>
          </cell>
          <cell r="AJ476">
            <v>0</v>
          </cell>
          <cell r="BF476" t="str">
            <v/>
          </cell>
          <cell r="CA476">
            <v>0</v>
          </cell>
          <cell r="CB476">
            <v>0</v>
          </cell>
          <cell r="CF476" t="str">
            <v/>
          </cell>
        </row>
        <row r="477">
          <cell r="A477"/>
          <cell r="E477"/>
          <cell r="T477" t="str">
            <v/>
          </cell>
          <cell r="AD477" t="str">
            <v/>
          </cell>
          <cell r="AI477">
            <v>0</v>
          </cell>
          <cell r="AJ477">
            <v>0</v>
          </cell>
          <cell r="BF477" t="str">
            <v/>
          </cell>
          <cell r="CA477">
            <v>0</v>
          </cell>
          <cell r="CB477">
            <v>0</v>
          </cell>
          <cell r="CF477" t="str">
            <v/>
          </cell>
        </row>
        <row r="478">
          <cell r="A478"/>
          <cell r="E478"/>
          <cell r="T478" t="str">
            <v/>
          </cell>
          <cell r="AD478" t="str">
            <v/>
          </cell>
          <cell r="AI478">
            <v>0</v>
          </cell>
          <cell r="AJ478">
            <v>0</v>
          </cell>
          <cell r="BF478" t="str">
            <v/>
          </cell>
          <cell r="CA478">
            <v>0</v>
          </cell>
          <cell r="CB478">
            <v>0</v>
          </cell>
          <cell r="CF478" t="str">
            <v/>
          </cell>
        </row>
        <row r="479">
          <cell r="A479"/>
          <cell r="E479"/>
          <cell r="T479" t="str">
            <v/>
          </cell>
          <cell r="AD479" t="str">
            <v/>
          </cell>
          <cell r="AI479">
            <v>0</v>
          </cell>
          <cell r="AJ479">
            <v>0</v>
          </cell>
          <cell r="BF479" t="str">
            <v/>
          </cell>
          <cell r="CA479">
            <v>0</v>
          </cell>
          <cell r="CB479">
            <v>0</v>
          </cell>
          <cell r="CF479" t="str">
            <v/>
          </cell>
        </row>
        <row r="480">
          <cell r="A480"/>
          <cell r="E480"/>
          <cell r="T480" t="str">
            <v/>
          </cell>
          <cell r="AD480" t="str">
            <v/>
          </cell>
          <cell r="AI480">
            <v>0</v>
          </cell>
          <cell r="AJ480">
            <v>0</v>
          </cell>
          <cell r="BF480" t="str">
            <v/>
          </cell>
          <cell r="CA480">
            <v>0</v>
          </cell>
          <cell r="CB480">
            <v>0</v>
          </cell>
          <cell r="CF480" t="str">
            <v/>
          </cell>
        </row>
        <row r="481">
          <cell r="A481"/>
          <cell r="E481"/>
          <cell r="T481" t="str">
            <v/>
          </cell>
          <cell r="AD481" t="str">
            <v/>
          </cell>
          <cell r="AI481">
            <v>0</v>
          </cell>
          <cell r="AJ481">
            <v>0</v>
          </cell>
          <cell r="BF481" t="str">
            <v/>
          </cell>
          <cell r="CA481">
            <v>0</v>
          </cell>
          <cell r="CB481">
            <v>0</v>
          </cell>
          <cell r="CF481" t="str">
            <v/>
          </cell>
        </row>
        <row r="482">
          <cell r="A482"/>
          <cell r="E482"/>
          <cell r="T482" t="str">
            <v/>
          </cell>
          <cell r="AD482" t="str">
            <v/>
          </cell>
          <cell r="AI482">
            <v>0</v>
          </cell>
          <cell r="AJ482">
            <v>0</v>
          </cell>
          <cell r="BF482" t="str">
            <v/>
          </cell>
          <cell r="CA482">
            <v>0</v>
          </cell>
          <cell r="CB482">
            <v>0</v>
          </cell>
          <cell r="CF482" t="str">
            <v/>
          </cell>
        </row>
        <row r="483">
          <cell r="A483"/>
          <cell r="E483"/>
          <cell r="T483" t="str">
            <v/>
          </cell>
          <cell r="AD483" t="str">
            <v/>
          </cell>
          <cell r="AI483">
            <v>0</v>
          </cell>
          <cell r="AJ483">
            <v>0</v>
          </cell>
          <cell r="BF483" t="str">
            <v/>
          </cell>
          <cell r="CA483">
            <v>0</v>
          </cell>
          <cell r="CB483">
            <v>0</v>
          </cell>
          <cell r="CF483" t="str">
            <v/>
          </cell>
        </row>
        <row r="484">
          <cell r="A484"/>
          <cell r="E484"/>
          <cell r="T484" t="str">
            <v/>
          </cell>
          <cell r="AD484" t="str">
            <v/>
          </cell>
          <cell r="AI484">
            <v>0</v>
          </cell>
          <cell r="AJ484">
            <v>0</v>
          </cell>
          <cell r="BF484" t="str">
            <v/>
          </cell>
          <cell r="CA484">
            <v>0</v>
          </cell>
          <cell r="CB484">
            <v>0</v>
          </cell>
          <cell r="CF484" t="str">
            <v/>
          </cell>
        </row>
        <row r="485">
          <cell r="A485"/>
          <cell r="E485"/>
          <cell r="T485" t="str">
            <v/>
          </cell>
          <cell r="AD485" t="str">
            <v/>
          </cell>
          <cell r="AI485">
            <v>0</v>
          </cell>
          <cell r="AJ485">
            <v>0</v>
          </cell>
          <cell r="BF485" t="str">
            <v/>
          </cell>
          <cell r="CA485">
            <v>0</v>
          </cell>
          <cell r="CB485">
            <v>0</v>
          </cell>
          <cell r="CF485" t="str">
            <v/>
          </cell>
        </row>
        <row r="486">
          <cell r="A486"/>
          <cell r="E486"/>
          <cell r="T486" t="str">
            <v/>
          </cell>
          <cell r="AD486" t="str">
            <v/>
          </cell>
          <cell r="AI486">
            <v>0</v>
          </cell>
          <cell r="AJ486">
            <v>0</v>
          </cell>
          <cell r="BF486" t="str">
            <v/>
          </cell>
          <cell r="CA486">
            <v>0</v>
          </cell>
          <cell r="CB486">
            <v>0</v>
          </cell>
          <cell r="CF486" t="str">
            <v/>
          </cell>
        </row>
        <row r="487">
          <cell r="A487"/>
          <cell r="E487"/>
          <cell r="T487" t="str">
            <v/>
          </cell>
          <cell r="AD487" t="str">
            <v/>
          </cell>
          <cell r="AI487">
            <v>0</v>
          </cell>
          <cell r="AJ487">
            <v>0</v>
          </cell>
          <cell r="BF487" t="str">
            <v/>
          </cell>
          <cell r="CA487">
            <v>0</v>
          </cell>
          <cell r="CB487">
            <v>0</v>
          </cell>
          <cell r="CF487" t="str">
            <v/>
          </cell>
        </row>
        <row r="488">
          <cell r="A488"/>
          <cell r="E488"/>
          <cell r="T488" t="str">
            <v/>
          </cell>
          <cell r="AD488" t="str">
            <v/>
          </cell>
          <cell r="AI488">
            <v>0</v>
          </cell>
          <cell r="AJ488">
            <v>0</v>
          </cell>
          <cell r="BF488" t="str">
            <v/>
          </cell>
          <cell r="CA488">
            <v>0</v>
          </cell>
          <cell r="CB488">
            <v>0</v>
          </cell>
          <cell r="CF488" t="str">
            <v/>
          </cell>
        </row>
        <row r="489">
          <cell r="A489"/>
          <cell r="E489"/>
          <cell r="T489" t="str">
            <v/>
          </cell>
          <cell r="AD489" t="str">
            <v/>
          </cell>
          <cell r="AI489">
            <v>0</v>
          </cell>
          <cell r="AJ489">
            <v>0</v>
          </cell>
          <cell r="BF489" t="str">
            <v/>
          </cell>
          <cell r="CA489">
            <v>0</v>
          </cell>
          <cell r="CB489">
            <v>0</v>
          </cell>
          <cell r="CF489" t="str">
            <v/>
          </cell>
        </row>
        <row r="490">
          <cell r="A490"/>
          <cell r="E490"/>
          <cell r="T490" t="str">
            <v/>
          </cell>
          <cell r="AD490" t="str">
            <v/>
          </cell>
          <cell r="AI490">
            <v>0</v>
          </cell>
          <cell r="AJ490">
            <v>0</v>
          </cell>
          <cell r="BF490" t="str">
            <v/>
          </cell>
          <cell r="CA490">
            <v>0</v>
          </cell>
          <cell r="CB490">
            <v>0</v>
          </cell>
          <cell r="CF490" t="str">
            <v/>
          </cell>
        </row>
        <row r="491">
          <cell r="A491"/>
          <cell r="E491"/>
          <cell r="T491" t="str">
            <v/>
          </cell>
          <cell r="AD491" t="str">
            <v/>
          </cell>
          <cell r="AI491">
            <v>0</v>
          </cell>
          <cell r="AJ491">
            <v>0</v>
          </cell>
          <cell r="BF491" t="str">
            <v/>
          </cell>
          <cell r="CA491">
            <v>0</v>
          </cell>
          <cell r="CB491">
            <v>0</v>
          </cell>
          <cell r="CF491" t="str">
            <v/>
          </cell>
        </row>
        <row r="492">
          <cell r="A492"/>
          <cell r="E492"/>
          <cell r="T492" t="str">
            <v/>
          </cell>
          <cell r="AD492" t="str">
            <v/>
          </cell>
          <cell r="AI492">
            <v>0</v>
          </cell>
          <cell r="AJ492">
            <v>0</v>
          </cell>
          <cell r="BF492" t="str">
            <v/>
          </cell>
          <cell r="CA492">
            <v>0</v>
          </cell>
          <cell r="CB492">
            <v>0</v>
          </cell>
          <cell r="CF492" t="str">
            <v/>
          </cell>
        </row>
        <row r="493">
          <cell r="A493"/>
          <cell r="E493"/>
          <cell r="T493" t="str">
            <v/>
          </cell>
          <cell r="AD493" t="str">
            <v/>
          </cell>
          <cell r="AI493">
            <v>0</v>
          </cell>
          <cell r="AJ493">
            <v>0</v>
          </cell>
          <cell r="BF493" t="str">
            <v/>
          </cell>
          <cell r="CA493">
            <v>0</v>
          </cell>
          <cell r="CB493">
            <v>0</v>
          </cell>
          <cell r="CF493" t="str">
            <v/>
          </cell>
        </row>
        <row r="494">
          <cell r="A494"/>
          <cell r="E494"/>
          <cell r="T494" t="str">
            <v/>
          </cell>
          <cell r="AD494" t="str">
            <v/>
          </cell>
          <cell r="AI494">
            <v>0</v>
          </cell>
          <cell r="AJ494">
            <v>0</v>
          </cell>
          <cell r="BF494" t="str">
            <v/>
          </cell>
          <cell r="CA494">
            <v>0</v>
          </cell>
          <cell r="CB494">
            <v>0</v>
          </cell>
          <cell r="CF494" t="str">
            <v/>
          </cell>
        </row>
        <row r="495">
          <cell r="A495"/>
          <cell r="E495"/>
          <cell r="T495" t="str">
            <v/>
          </cell>
          <cell r="AD495" t="str">
            <v/>
          </cell>
          <cell r="AI495">
            <v>0</v>
          </cell>
          <cell r="AJ495">
            <v>0</v>
          </cell>
          <cell r="BF495" t="str">
            <v/>
          </cell>
          <cell r="CA495">
            <v>0</v>
          </cell>
          <cell r="CB495">
            <v>0</v>
          </cell>
          <cell r="CF495" t="str">
            <v/>
          </cell>
        </row>
        <row r="496">
          <cell r="A496"/>
          <cell r="E496"/>
          <cell r="T496" t="str">
            <v/>
          </cell>
          <cell r="AD496" t="str">
            <v/>
          </cell>
          <cell r="AI496">
            <v>0</v>
          </cell>
          <cell r="AJ496">
            <v>0</v>
          </cell>
          <cell r="BF496" t="str">
            <v/>
          </cell>
          <cell r="CA496">
            <v>0</v>
          </cell>
          <cell r="CB496">
            <v>0</v>
          </cell>
          <cell r="CF496" t="str">
            <v/>
          </cell>
        </row>
        <row r="497">
          <cell r="A497"/>
          <cell r="E497"/>
          <cell r="T497" t="str">
            <v/>
          </cell>
          <cell r="AD497" t="str">
            <v/>
          </cell>
          <cell r="AI497">
            <v>0</v>
          </cell>
          <cell r="AJ497">
            <v>0</v>
          </cell>
          <cell r="BF497" t="str">
            <v/>
          </cell>
          <cell r="CA497">
            <v>0</v>
          </cell>
          <cell r="CB497">
            <v>0</v>
          </cell>
          <cell r="CF497" t="str">
            <v/>
          </cell>
        </row>
        <row r="498">
          <cell r="A498"/>
          <cell r="E498"/>
          <cell r="T498" t="str">
            <v/>
          </cell>
          <cell r="AD498" t="str">
            <v/>
          </cell>
          <cell r="AI498">
            <v>0</v>
          </cell>
          <cell r="AJ498">
            <v>0</v>
          </cell>
          <cell r="BF498" t="str">
            <v/>
          </cell>
          <cell r="CA498">
            <v>0</v>
          </cell>
          <cell r="CB498">
            <v>0</v>
          </cell>
          <cell r="CF498" t="str">
            <v/>
          </cell>
        </row>
        <row r="499">
          <cell r="A499"/>
          <cell r="E499"/>
          <cell r="T499"/>
          <cell r="AD499"/>
          <cell r="AI499"/>
          <cell r="AJ499"/>
          <cell r="BF499"/>
          <cell r="CA499"/>
          <cell r="CB499"/>
          <cell r="CF499"/>
        </row>
        <row r="500">
          <cell r="AI500"/>
          <cell r="AJ500"/>
        </row>
      </sheetData>
      <sheetData sheetId="15">
        <row r="7">
          <cell r="A7"/>
          <cell r="P7">
            <v>0</v>
          </cell>
        </row>
        <row r="8">
          <cell r="A8"/>
          <cell r="P8">
            <v>0</v>
          </cell>
        </row>
        <row r="9">
          <cell r="A9"/>
          <cell r="P9">
            <v>0</v>
          </cell>
        </row>
        <row r="10">
          <cell r="A10"/>
          <cell r="P10">
            <v>0</v>
          </cell>
        </row>
        <row r="11">
          <cell r="A11"/>
          <cell r="P11">
            <v>0</v>
          </cell>
        </row>
        <row r="12">
          <cell r="A12"/>
          <cell r="P12">
            <v>0</v>
          </cell>
        </row>
        <row r="13">
          <cell r="A13"/>
          <cell r="P13">
            <v>0</v>
          </cell>
        </row>
        <row r="14">
          <cell r="A14"/>
          <cell r="P14">
            <v>0</v>
          </cell>
        </row>
        <row r="15">
          <cell r="A15"/>
          <cell r="P15">
            <v>0</v>
          </cell>
        </row>
        <row r="16">
          <cell r="A16"/>
          <cell r="P16">
            <v>0</v>
          </cell>
        </row>
        <row r="17">
          <cell r="A17"/>
          <cell r="P17">
            <v>0</v>
          </cell>
        </row>
        <row r="18">
          <cell r="A18"/>
          <cell r="P18">
            <v>0</v>
          </cell>
        </row>
        <row r="19">
          <cell r="A19"/>
          <cell r="P19">
            <v>0</v>
          </cell>
        </row>
        <row r="20">
          <cell r="A20"/>
          <cell r="P20">
            <v>0</v>
          </cell>
        </row>
        <row r="21">
          <cell r="A21"/>
          <cell r="P21">
            <v>0</v>
          </cell>
        </row>
        <row r="22">
          <cell r="A22"/>
          <cell r="P2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">
          <cell r="B5">
            <v>1950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B6">
            <v>1951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B7">
            <v>1952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B8">
            <v>1953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B9">
            <v>1954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1955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B11">
            <v>1956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B12">
            <v>1957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B13">
            <v>1958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B14">
            <v>1959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B15">
            <v>1960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B16">
            <v>1961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B17">
            <v>1962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B18">
            <v>1963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B19">
            <v>1964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B20">
            <v>1965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B21">
            <v>1966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B22">
            <v>1967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B23">
            <v>1968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B24">
            <v>1969</v>
          </cell>
          <cell r="C24">
            <v>1.1594999999999999E-2</v>
          </cell>
          <cell r="D24">
            <v>1.1636000000000001E-2</v>
          </cell>
          <cell r="E24">
            <v>1.1648E-2</v>
          </cell>
          <cell r="F24">
            <v>1.1679999999999999E-2</v>
          </cell>
          <cell r="G24">
            <v>1.1679999999999999E-2</v>
          </cell>
          <cell r="H24">
            <v>1.1721000000000001E-2</v>
          </cell>
          <cell r="I24">
            <v>1.1766E-2</v>
          </cell>
          <cell r="J24">
            <v>1.1779E-2</v>
          </cell>
          <cell r="K24">
            <v>1.1889E-2</v>
          </cell>
          <cell r="L24">
            <v>1.2014E-2</v>
          </cell>
          <cell r="M24">
            <v>1.2015E-2</v>
          </cell>
          <cell r="N24">
            <v>1.2106E-2</v>
          </cell>
        </row>
        <row r="25">
          <cell r="B25">
            <v>1970</v>
          </cell>
          <cell r="C25">
            <v>1.2198000000000001E-2</v>
          </cell>
          <cell r="D25">
            <v>1.2196E-2</v>
          </cell>
          <cell r="E25">
            <v>1.2232E-2</v>
          </cell>
          <cell r="F25">
            <v>1.2248E-2</v>
          </cell>
          <cell r="G25">
            <v>1.2274E-2</v>
          </cell>
          <cell r="H25">
            <v>1.2348E-2</v>
          </cell>
          <cell r="I25">
            <v>1.2409E-2</v>
          </cell>
          <cell r="J25">
            <v>1.2466E-2</v>
          </cell>
          <cell r="K25">
            <v>1.2496E-2</v>
          </cell>
          <cell r="L25">
            <v>1.2500000000000001E-2</v>
          </cell>
          <cell r="M25">
            <v>1.2567999999999999E-2</v>
          </cell>
          <cell r="N25">
            <v>1.2674E-2</v>
          </cell>
        </row>
        <row r="26">
          <cell r="B26">
            <v>1971</v>
          </cell>
          <cell r="C26">
            <v>1.2799E-2</v>
          </cell>
          <cell r="D26">
            <v>1.2852000000000001E-2</v>
          </cell>
          <cell r="E26">
            <v>1.2900999999999999E-2</v>
          </cell>
          <cell r="F26">
            <v>1.2966999999999999E-2</v>
          </cell>
          <cell r="G26">
            <v>1.2994E-2</v>
          </cell>
          <cell r="H26">
            <v>1.3053E-2</v>
          </cell>
          <cell r="I26">
            <v>1.3043000000000001E-2</v>
          </cell>
          <cell r="J26">
            <v>1.3162E-2</v>
          </cell>
          <cell r="K26">
            <v>1.3205E-2</v>
          </cell>
          <cell r="L26">
            <v>1.3218000000000001E-2</v>
          </cell>
          <cell r="M26">
            <v>1.324E-2</v>
          </cell>
          <cell r="N26">
            <v>1.3303000000000001E-2</v>
          </cell>
        </row>
        <row r="27">
          <cell r="B27">
            <v>1972</v>
          </cell>
          <cell r="C27">
            <v>1.3362000000000001E-2</v>
          </cell>
          <cell r="D27">
            <v>1.3403E-2</v>
          </cell>
          <cell r="E27">
            <v>1.3476E-2</v>
          </cell>
          <cell r="F27">
            <v>1.3561E-2</v>
          </cell>
          <cell r="G27">
            <v>1.3587999999999999E-2</v>
          </cell>
          <cell r="H27">
            <v>1.3689E-2</v>
          </cell>
          <cell r="I27">
            <v>1.374E-2</v>
          </cell>
          <cell r="J27">
            <v>1.3831E-2</v>
          </cell>
          <cell r="K27">
            <v>1.3894E-2</v>
          </cell>
          <cell r="L27">
            <v>1.3904E-2</v>
          </cell>
          <cell r="M27">
            <v>1.3993999999999999E-2</v>
          </cell>
          <cell r="N27">
            <v>1.4042000000000001E-2</v>
          </cell>
        </row>
        <row r="28">
          <cell r="B28">
            <v>1973</v>
          </cell>
          <cell r="C28">
            <v>1.4246E-2</v>
          </cell>
          <cell r="D28">
            <v>1.4363000000000001E-2</v>
          </cell>
          <cell r="E28">
            <v>1.4489999999999999E-2</v>
          </cell>
          <cell r="F28">
            <v>1.4718999999999999E-2</v>
          </cell>
          <cell r="G28">
            <v>1.4876E-2</v>
          </cell>
          <cell r="H28">
            <v>1.4997999999999999E-2</v>
          </cell>
          <cell r="I28">
            <v>1.5382E-2</v>
          </cell>
          <cell r="J28">
            <v>1.5629000000000001E-2</v>
          </cell>
          <cell r="K28">
            <v>1.6001000000000001E-2</v>
          </cell>
          <cell r="L28">
            <v>1.6206000000000002E-2</v>
          </cell>
          <cell r="M28">
            <v>1.6406E-2</v>
          </cell>
          <cell r="N28">
            <v>1.7042999999999999E-2</v>
          </cell>
        </row>
        <row r="29">
          <cell r="B29">
            <v>1974</v>
          </cell>
          <cell r="C29">
            <v>1.7652999999999999E-2</v>
          </cell>
          <cell r="D29">
            <v>1.8051999999999999E-2</v>
          </cell>
          <cell r="E29">
            <v>1.8190999999999999E-2</v>
          </cell>
          <cell r="F29">
            <v>1.8438E-2</v>
          </cell>
          <cell r="G29">
            <v>1.8582999999999999E-2</v>
          </cell>
          <cell r="H29">
            <v>1.8766000000000001E-2</v>
          </cell>
          <cell r="I29">
            <v>1.9037999999999999E-2</v>
          </cell>
          <cell r="J29">
            <v>1.9238999999999999E-2</v>
          </cell>
          <cell r="K29">
            <v>1.9456999999999999E-2</v>
          </cell>
          <cell r="L29">
            <v>1.9843E-2</v>
          </cell>
          <cell r="M29">
            <v>2.0393999999999999E-2</v>
          </cell>
          <cell r="N29">
            <v>2.0552999999999998E-2</v>
          </cell>
        </row>
        <row r="30">
          <cell r="B30">
            <v>1975</v>
          </cell>
          <cell r="C30">
            <v>2.0816000000000001E-2</v>
          </cell>
          <cell r="D30">
            <v>2.0931000000000002E-2</v>
          </cell>
          <cell r="E30">
            <v>2.1062999999999998E-2</v>
          </cell>
          <cell r="F30">
            <v>2.1240999999999999E-2</v>
          </cell>
          <cell r="G30">
            <v>2.1524999999999999E-2</v>
          </cell>
          <cell r="H30">
            <v>2.1891000000000001E-2</v>
          </cell>
          <cell r="I30">
            <v>2.2065999999999999E-2</v>
          </cell>
          <cell r="J30">
            <v>2.2256999999999999E-2</v>
          </cell>
          <cell r="K30">
            <v>2.2419000000000001E-2</v>
          </cell>
          <cell r="L30">
            <v>2.2533999999999998E-2</v>
          </cell>
          <cell r="M30">
            <v>2.2692E-2</v>
          </cell>
          <cell r="N30">
            <v>2.2877000000000002E-2</v>
          </cell>
        </row>
        <row r="31">
          <cell r="B31">
            <v>1976</v>
          </cell>
          <cell r="C31">
            <v>2.3318999999999999E-2</v>
          </cell>
          <cell r="D31">
            <v>2.3754999999999998E-2</v>
          </cell>
          <cell r="E31">
            <v>2.3987999999999999E-2</v>
          </cell>
          <cell r="F31">
            <v>2.4156E-2</v>
          </cell>
          <cell r="G31">
            <v>2.4324999999999999E-2</v>
          </cell>
          <cell r="H31">
            <v>2.4423E-2</v>
          </cell>
          <cell r="I31">
            <v>2.4629000000000002E-2</v>
          </cell>
          <cell r="J31">
            <v>2.4865000000000002E-2</v>
          </cell>
          <cell r="K31">
            <v>2.5713E-2</v>
          </cell>
          <cell r="L31">
            <v>2.7161000000000001E-2</v>
          </cell>
          <cell r="M31">
            <v>2.8388E-2</v>
          </cell>
          <cell r="N31">
            <v>2.9100000000000001E-2</v>
          </cell>
        </row>
        <row r="32">
          <cell r="B32">
            <v>1977</v>
          </cell>
          <cell r="C32">
            <v>3.0027000000000002E-2</v>
          </cell>
          <cell r="D32">
            <v>3.0689999999999999E-2</v>
          </cell>
          <cell r="E32">
            <v>3.1224999999999999E-2</v>
          </cell>
          <cell r="F32">
            <v>3.1697000000000003E-2</v>
          </cell>
          <cell r="G32">
            <v>3.1975999999999997E-2</v>
          </cell>
          <cell r="H32">
            <v>3.2368000000000001E-2</v>
          </cell>
          <cell r="I32">
            <v>3.2733999999999999E-2</v>
          </cell>
          <cell r="J32">
            <v>3.3404999999999997E-2</v>
          </cell>
          <cell r="K32">
            <v>3.3998E-2</v>
          </cell>
          <cell r="L32">
            <v>3.4257999999999997E-2</v>
          </cell>
          <cell r="M32">
            <v>3.4632000000000003E-2</v>
          </cell>
          <cell r="N32">
            <v>3.5111999999999997E-2</v>
          </cell>
        </row>
        <row r="33">
          <cell r="B33">
            <v>1978</v>
          </cell>
          <cell r="C33">
            <v>3.5892E-2</v>
          </cell>
          <cell r="D33">
            <v>3.6408000000000003E-2</v>
          </cell>
          <cell r="E33">
            <v>3.6787E-2</v>
          </cell>
          <cell r="F33">
            <v>3.7196E-2</v>
          </cell>
          <cell r="G33">
            <v>3.7560000000000003E-2</v>
          </cell>
          <cell r="H33">
            <v>3.8077E-2</v>
          </cell>
          <cell r="I33">
            <v>3.8723E-2</v>
          </cell>
          <cell r="J33">
            <v>3.9108999999999998E-2</v>
          </cell>
          <cell r="K33">
            <v>3.9555E-2</v>
          </cell>
          <cell r="L33">
            <v>4.0034E-2</v>
          </cell>
          <cell r="M33">
            <v>4.0446000000000003E-2</v>
          </cell>
          <cell r="N33">
            <v>4.0788999999999999E-2</v>
          </cell>
        </row>
        <row r="34">
          <cell r="B34">
            <v>1979</v>
          </cell>
          <cell r="C34">
            <v>4.2236999999999997E-2</v>
          </cell>
          <cell r="D34">
            <v>4.2845000000000001E-2</v>
          </cell>
          <cell r="E34">
            <v>4.3425999999999999E-2</v>
          </cell>
          <cell r="F34">
            <v>4.3815E-2</v>
          </cell>
          <cell r="G34">
            <v>4.4388999999999998E-2</v>
          </cell>
          <cell r="H34">
            <v>4.4880999999999997E-2</v>
          </cell>
          <cell r="I34">
            <v>4.5425E-2</v>
          </cell>
          <cell r="J34">
            <v>4.6112E-2</v>
          </cell>
          <cell r="K34">
            <v>4.6677999999999997E-2</v>
          </cell>
          <cell r="L34">
            <v>4.7493E-2</v>
          </cell>
          <cell r="M34">
            <v>4.8104000000000001E-2</v>
          </cell>
          <cell r="N34">
            <v>4.8956E-2</v>
          </cell>
        </row>
        <row r="35">
          <cell r="B35">
            <v>1980</v>
          </cell>
          <cell r="C35">
            <v>5.1341999999999999E-2</v>
          </cell>
          <cell r="D35">
            <v>5.2528999999999999E-2</v>
          </cell>
          <cell r="E35">
            <v>5.3609999999999998E-2</v>
          </cell>
          <cell r="F35">
            <v>5.4546999999999998E-2</v>
          </cell>
          <cell r="G35">
            <v>5.5437E-2</v>
          </cell>
          <cell r="H35">
            <v>5.6536000000000003E-2</v>
          </cell>
          <cell r="I35">
            <v>5.8115E-2</v>
          </cell>
          <cell r="J35">
            <v>5.9318999999999997E-2</v>
          </cell>
          <cell r="K35">
            <v>5.9977999999999997E-2</v>
          </cell>
          <cell r="L35">
            <v>6.0886000000000003E-2</v>
          </cell>
          <cell r="M35">
            <v>6.1941999999999997E-2</v>
          </cell>
          <cell r="N35">
            <v>6.3566999999999999E-2</v>
          </cell>
        </row>
        <row r="36">
          <cell r="B36">
            <v>1981</v>
          </cell>
          <cell r="C36">
            <v>6.5615000000000007E-2</v>
          </cell>
          <cell r="D36">
            <v>6.7226999999999995E-2</v>
          </cell>
          <cell r="E36">
            <v>6.8665000000000004E-2</v>
          </cell>
          <cell r="F36">
            <v>7.0212999999999998E-2</v>
          </cell>
          <cell r="G36">
            <v>7.1275000000000005E-2</v>
          </cell>
          <cell r="H36">
            <v>7.2271000000000002E-2</v>
          </cell>
          <cell r="I36">
            <v>7.3543999999999998E-2</v>
          </cell>
          <cell r="J36">
            <v>7.5060000000000002E-2</v>
          </cell>
          <cell r="K36">
            <v>7.6455999999999996E-2</v>
          </cell>
          <cell r="L36">
            <v>7.8153E-2</v>
          </cell>
          <cell r="M36">
            <v>7.9657000000000006E-2</v>
          </cell>
          <cell r="N36">
            <v>8.1800999999999999E-2</v>
          </cell>
        </row>
        <row r="37">
          <cell r="B37">
            <v>1982</v>
          </cell>
          <cell r="C37">
            <v>8.5865999999999998E-2</v>
          </cell>
          <cell r="D37">
            <v>8.924E-2</v>
          </cell>
          <cell r="E37">
            <v>9.2498999999999998E-2</v>
          </cell>
          <cell r="F37">
            <v>9.7512000000000001E-2</v>
          </cell>
          <cell r="G37">
            <v>0.102993</v>
          </cell>
          <cell r="H37">
            <v>0.10795399999999999</v>
          </cell>
          <cell r="I37">
            <v>0.11351700000000001</v>
          </cell>
          <cell r="J37">
            <v>0.12625600000000001</v>
          </cell>
          <cell r="K37">
            <v>0.132995</v>
          </cell>
          <cell r="L37">
            <v>0.13988999999999999</v>
          </cell>
          <cell r="M37">
            <v>0.14696300000000001</v>
          </cell>
          <cell r="N37">
            <v>0.162656</v>
          </cell>
        </row>
        <row r="38">
          <cell r="B38">
            <v>1983</v>
          </cell>
          <cell r="C38">
            <v>0.18035499999999999</v>
          </cell>
          <cell r="D38">
            <v>0.19003400000000001</v>
          </cell>
          <cell r="E38">
            <v>0.19923199999999999</v>
          </cell>
          <cell r="F38">
            <v>0.21184600000000001</v>
          </cell>
          <cell r="G38">
            <v>0.22103400000000001</v>
          </cell>
          <cell r="H38">
            <v>0.229404</v>
          </cell>
          <cell r="I38">
            <v>0.24074599999999999</v>
          </cell>
          <cell r="J38">
            <v>0.25009100000000001</v>
          </cell>
          <cell r="K38">
            <v>0.25778699999999999</v>
          </cell>
          <cell r="L38">
            <v>0.26634099999999999</v>
          </cell>
          <cell r="M38">
            <v>0.28198299999999998</v>
          </cell>
          <cell r="N38">
            <v>0.294047</v>
          </cell>
        </row>
        <row r="39">
          <cell r="B39">
            <v>1984</v>
          </cell>
          <cell r="C39">
            <v>0.31272800000000001</v>
          </cell>
          <cell r="D39">
            <v>0.32923200000000002</v>
          </cell>
          <cell r="E39">
            <v>0.343304</v>
          </cell>
          <cell r="F39">
            <v>0.35815599999999997</v>
          </cell>
          <cell r="G39">
            <v>0.37003200000000003</v>
          </cell>
          <cell r="H39">
            <v>0.38342300000000001</v>
          </cell>
          <cell r="I39">
            <v>0.39599299999999998</v>
          </cell>
          <cell r="J39">
            <v>0.40724900000000003</v>
          </cell>
          <cell r="K39">
            <v>0.41937999999999998</v>
          </cell>
          <cell r="L39">
            <v>0.43403399999999998</v>
          </cell>
          <cell r="M39">
            <v>0.44892900000000002</v>
          </cell>
          <cell r="N39">
            <v>0.46799600000000002</v>
          </cell>
        </row>
        <row r="40">
          <cell r="B40">
            <v>1985</v>
          </cell>
          <cell r="C40">
            <v>0.50271100000000002</v>
          </cell>
          <cell r="D40">
            <v>0.52359599999999995</v>
          </cell>
          <cell r="E40">
            <v>0.54388499999999995</v>
          </cell>
          <cell r="F40">
            <v>0.56062100000000004</v>
          </cell>
          <cell r="G40">
            <v>0.57390200000000002</v>
          </cell>
          <cell r="H40">
            <v>0.58827600000000002</v>
          </cell>
          <cell r="I40">
            <v>0.60876300000000005</v>
          </cell>
          <cell r="J40">
            <v>0.63537699999999997</v>
          </cell>
          <cell r="K40">
            <v>0.66075200000000001</v>
          </cell>
          <cell r="L40">
            <v>0.68585200000000002</v>
          </cell>
          <cell r="M40">
            <v>0.71749499999999999</v>
          </cell>
          <cell r="N40">
            <v>0.76634000000000002</v>
          </cell>
        </row>
        <row r="41">
          <cell r="B41">
            <v>1986</v>
          </cell>
          <cell r="C41">
            <v>0.83409199999999994</v>
          </cell>
          <cell r="D41">
            <v>0.871174</v>
          </cell>
          <cell r="E41">
            <v>0.91166700000000001</v>
          </cell>
          <cell r="F41">
            <v>0.95926299999999998</v>
          </cell>
          <cell r="G41">
            <v>1.01257</v>
          </cell>
          <cell r="H41">
            <v>1.0775669999999999</v>
          </cell>
          <cell r="I41">
            <v>1.1313329999999999</v>
          </cell>
          <cell r="J41">
            <v>1.2215309999999999</v>
          </cell>
          <cell r="K41">
            <v>1.2948120000000001</v>
          </cell>
          <cell r="L41">
            <v>1.368824</v>
          </cell>
          <cell r="M41">
            <v>1.4613039999999999</v>
          </cell>
          <cell r="N41">
            <v>1.576735</v>
          </cell>
        </row>
        <row r="42">
          <cell r="B42">
            <v>1987</v>
          </cell>
          <cell r="C42">
            <v>1.7044010000000001</v>
          </cell>
          <cell r="D42">
            <v>1.827386</v>
          </cell>
          <cell r="E42">
            <v>1.948153</v>
          </cell>
          <cell r="F42">
            <v>2.1186060000000002</v>
          </cell>
          <cell r="G42">
            <v>2.2783250000000002</v>
          </cell>
          <cell r="H42">
            <v>2.443146</v>
          </cell>
          <cell r="I42">
            <v>2.641022</v>
          </cell>
          <cell r="J42">
            <v>2.8568720000000001</v>
          </cell>
          <cell r="K42">
            <v>3.0450810000000001</v>
          </cell>
          <cell r="L42">
            <v>3.298845</v>
          </cell>
          <cell r="M42">
            <v>3.560511</v>
          </cell>
          <cell r="N42">
            <v>4.086392</v>
          </cell>
        </row>
        <row r="43">
          <cell r="B43">
            <v>1988</v>
          </cell>
          <cell r="C43">
            <v>4.7182459999999997</v>
          </cell>
          <cell r="D43">
            <v>5.111783</v>
          </cell>
          <cell r="E43">
            <v>5.3735470000000003</v>
          </cell>
          <cell r="F43">
            <v>5.5389410000000003</v>
          </cell>
          <cell r="G43">
            <v>5.646109</v>
          </cell>
          <cell r="H43">
            <v>5.7612920000000001</v>
          </cell>
          <cell r="I43">
            <v>5.8574570000000001</v>
          </cell>
          <cell r="J43">
            <v>5.9113429999999996</v>
          </cell>
          <cell r="K43">
            <v>5.9451390000000002</v>
          </cell>
          <cell r="L43">
            <v>5.9904859999999998</v>
          </cell>
          <cell r="M43">
            <v>6.0706540000000002</v>
          </cell>
          <cell r="N43">
            <v>6.1973159999999998</v>
          </cell>
        </row>
        <row r="44">
          <cell r="B44">
            <v>1989</v>
          </cell>
          <cell r="C44">
            <v>6.349024</v>
          </cell>
          <cell r="D44">
            <v>6.4351839999999996</v>
          </cell>
          <cell r="E44">
            <v>6.5049450000000002</v>
          </cell>
          <cell r="F44">
            <v>6.6022239999999996</v>
          </cell>
          <cell r="G44">
            <v>6.6930990000000001</v>
          </cell>
          <cell r="H44">
            <v>6.7743849999999997</v>
          </cell>
          <cell r="I44">
            <v>6.8421479999999999</v>
          </cell>
          <cell r="J44">
            <v>6.9073330000000004</v>
          </cell>
          <cell r="K44">
            <v>6.9733929999999997</v>
          </cell>
          <cell r="L44">
            <v>7.0765250000000002</v>
          </cell>
          <cell r="M44">
            <v>7.1758550000000003</v>
          </cell>
          <cell r="N44">
            <v>7.4180299999999999</v>
          </cell>
        </row>
        <row r="45">
          <cell r="B45">
            <v>1990</v>
          </cell>
          <cell r="C45">
            <v>7.7760369999999996</v>
          </cell>
          <cell r="D45">
            <v>7.9521199999999999</v>
          </cell>
          <cell r="E45">
            <v>8.0923099999999994</v>
          </cell>
          <cell r="F45">
            <v>8.2154720000000001</v>
          </cell>
          <cell r="G45">
            <v>8.3588380000000004</v>
          </cell>
          <cell r="H45">
            <v>8.5429390000000005</v>
          </cell>
          <cell r="I45">
            <v>8.6987349999999992</v>
          </cell>
          <cell r="J45">
            <v>8.8469499999999996</v>
          </cell>
          <cell r="K45">
            <v>8.9730609999999995</v>
          </cell>
          <cell r="L45">
            <v>9.1020599999999998</v>
          </cell>
          <cell r="M45">
            <v>9.3437230000000007</v>
          </cell>
          <cell r="N45">
            <v>9.6382139999999996</v>
          </cell>
        </row>
        <row r="46">
          <cell r="B46">
            <v>1991</v>
          </cell>
          <cell r="C46">
            <v>9.8838799999999996</v>
          </cell>
          <cell r="D46">
            <v>10.056425000000001</v>
          </cell>
          <cell r="E46">
            <v>10.19984</v>
          </cell>
          <cell r="F46">
            <v>10.306687999999999</v>
          </cell>
          <cell r="G46">
            <v>10.407442</v>
          </cell>
          <cell r="H46">
            <v>10.516648</v>
          </cell>
          <cell r="I46">
            <v>10.609584</v>
          </cell>
          <cell r="J46">
            <v>10.683422999999999</v>
          </cell>
          <cell r="K46">
            <v>10.789849999999999</v>
          </cell>
          <cell r="L46">
            <v>10.915343</v>
          </cell>
          <cell r="M46">
            <v>11.186374000000001</v>
          </cell>
          <cell r="N46">
            <v>11.449680000000001</v>
          </cell>
        </row>
        <row r="47">
          <cell r="B47">
            <v>1992</v>
          </cell>
          <cell r="C47">
            <v>11.657778</v>
          </cell>
          <cell r="D47">
            <v>11.7959</v>
          </cell>
          <cell r="E47">
            <v>11.915948</v>
          </cell>
          <cell r="F47">
            <v>12.022171</v>
          </cell>
          <cell r="G47">
            <v>12.101438</v>
          </cell>
          <cell r="H47">
            <v>12.183344999999999</v>
          </cell>
          <cell r="I47">
            <v>12.260272000000001</v>
          </cell>
          <cell r="J47">
            <v>12.335592</v>
          </cell>
          <cell r="K47">
            <v>12.442897</v>
          </cell>
          <cell r="L47">
            <v>12.532494</v>
          </cell>
          <cell r="M47">
            <v>12.636620000000001</v>
          </cell>
          <cell r="N47">
            <v>12.816553000000001</v>
          </cell>
        </row>
        <row r="48">
          <cell r="B48">
            <v>1993</v>
          </cell>
          <cell r="C48">
            <v>12.977320000000001</v>
          </cell>
          <cell r="D48">
            <v>13.083345</v>
          </cell>
          <cell r="E48">
            <v>13.159594</v>
          </cell>
          <cell r="F48">
            <v>13.235480000000001</v>
          </cell>
          <cell r="G48">
            <v>13.311137</v>
          </cell>
          <cell r="H48">
            <v>13.385797</v>
          </cell>
          <cell r="I48">
            <v>13.450123</v>
          </cell>
          <cell r="J48">
            <v>13.522112</v>
          </cell>
          <cell r="K48">
            <v>13.622261</v>
          </cell>
          <cell r="L48">
            <v>13.677973</v>
          </cell>
          <cell r="M48">
            <v>13.738301999999999</v>
          </cell>
          <cell r="N48">
            <v>13.843055</v>
          </cell>
        </row>
        <row r="49">
          <cell r="B49">
            <v>1994</v>
          </cell>
          <cell r="C49">
            <v>13.950374999999999</v>
          </cell>
          <cell r="D49">
            <v>14.022124</v>
          </cell>
          <cell r="E49">
            <v>14.094225</v>
          </cell>
          <cell r="F49">
            <v>14.163251000000001</v>
          </cell>
          <cell r="G49">
            <v>14.231681999999999</v>
          </cell>
          <cell r="H49">
            <v>14.302894999999999</v>
          </cell>
          <cell r="I49">
            <v>14.366327</v>
          </cell>
          <cell r="J49">
            <v>14.433287</v>
          </cell>
          <cell r="K49">
            <v>14.535937000000001</v>
          </cell>
          <cell r="L49">
            <v>14.612245</v>
          </cell>
          <cell r="M49">
            <v>14.690360999999999</v>
          </cell>
          <cell r="N49">
            <v>14.819203999999999</v>
          </cell>
        </row>
        <row r="50">
          <cell r="B50">
            <v>1995</v>
          </cell>
          <cell r="C50">
            <v>15.376991</v>
          </cell>
          <cell r="D50">
            <v>16.028707000000001</v>
          </cell>
          <cell r="E50">
            <v>16.973617000000001</v>
          </cell>
          <cell r="F50">
            <v>18.326132999999999</v>
          </cell>
          <cell r="G50">
            <v>19.092089999999999</v>
          </cell>
          <cell r="H50">
            <v>19.698024</v>
          </cell>
          <cell r="I50">
            <v>20.099588000000001</v>
          </cell>
          <cell r="J50">
            <v>20.432981000000002</v>
          </cell>
          <cell r="K50">
            <v>20.855643000000001</v>
          </cell>
          <cell r="L50">
            <v>21.284762000000001</v>
          </cell>
          <cell r="M50">
            <v>21.809608000000001</v>
          </cell>
          <cell r="N50">
            <v>22.520167000000001</v>
          </cell>
        </row>
        <row r="51">
          <cell r="B51">
            <v>1996</v>
          </cell>
          <cell r="C51">
            <v>23.329754000000001</v>
          </cell>
          <cell r="D51">
            <v>23.874262000000002</v>
          </cell>
          <cell r="E51">
            <v>24.399826000000001</v>
          </cell>
          <cell r="F51">
            <v>25.093450000000001</v>
          </cell>
          <cell r="G51">
            <v>25.550841999999999</v>
          </cell>
          <cell r="H51">
            <v>25.966902000000001</v>
          </cell>
          <cell r="I51">
            <v>26.336030999999998</v>
          </cell>
          <cell r="J51">
            <v>26.686071999999999</v>
          </cell>
          <cell r="K51">
            <v>27.112750999999999</v>
          </cell>
          <cell r="L51">
            <v>27.451167999999999</v>
          </cell>
          <cell r="M51">
            <v>27.867083000000001</v>
          </cell>
          <cell r="N51">
            <v>28.759336000000001</v>
          </cell>
        </row>
        <row r="52">
          <cell r="B52">
            <v>1997</v>
          </cell>
          <cell r="C52">
            <v>29.498885999999999</v>
          </cell>
          <cell r="D52">
            <v>29.994598</v>
          </cell>
          <cell r="E52">
            <v>30.367889000000002</v>
          </cell>
          <cell r="F52">
            <v>30.695972000000001</v>
          </cell>
          <cell r="G52">
            <v>30.976119000000001</v>
          </cell>
          <cell r="H52">
            <v>31.250957</v>
          </cell>
          <cell r="I52">
            <v>31.523211</v>
          </cell>
          <cell r="J52">
            <v>31.803502000000002</v>
          </cell>
          <cell r="K52">
            <v>32.199612999999999</v>
          </cell>
          <cell r="L52">
            <v>32.456941</v>
          </cell>
          <cell r="M52">
            <v>32.820042000000001</v>
          </cell>
          <cell r="N52">
            <v>33.279874999999997</v>
          </cell>
        </row>
        <row r="53">
          <cell r="B53">
            <v>1998</v>
          </cell>
          <cell r="C53">
            <v>34.003923999999998</v>
          </cell>
          <cell r="D53">
            <v>34.599238</v>
          </cell>
          <cell r="E53">
            <v>35.004533000000002</v>
          </cell>
          <cell r="F53">
            <v>35.332042000000001</v>
          </cell>
          <cell r="G53">
            <v>35.613481</v>
          </cell>
          <cell r="H53">
            <v>36.034419999999997</v>
          </cell>
          <cell r="I53">
            <v>36.381878</v>
          </cell>
          <cell r="J53">
            <v>36.731631999999998</v>
          </cell>
          <cell r="K53">
            <v>37.327376000000001</v>
          </cell>
          <cell r="L53">
            <v>37.862268999999998</v>
          </cell>
          <cell r="M53">
            <v>38.532786000000002</v>
          </cell>
          <cell r="N53">
            <v>39.472974000000001</v>
          </cell>
        </row>
        <row r="54">
          <cell r="B54">
            <v>1999</v>
          </cell>
          <cell r="C54">
            <v>40.469769999999997</v>
          </cell>
          <cell r="D54">
            <v>41.013643000000002</v>
          </cell>
          <cell r="E54">
            <v>41.394683999999998</v>
          </cell>
          <cell r="F54">
            <v>41.774577000000001</v>
          </cell>
          <cell r="G54">
            <v>42.025877000000001</v>
          </cell>
          <cell r="H54">
            <v>42.302005999999999</v>
          </cell>
          <cell r="I54">
            <v>42.581580000000002</v>
          </cell>
          <cell r="J54">
            <v>42.821255000000001</v>
          </cell>
          <cell r="K54">
            <v>43.235017999999997</v>
          </cell>
          <cell r="L54">
            <v>43.508851</v>
          </cell>
          <cell r="M54">
            <v>43.895775999999998</v>
          </cell>
          <cell r="N54">
            <v>44.335515999999998</v>
          </cell>
        </row>
        <row r="55">
          <cell r="B55">
            <v>2000</v>
          </cell>
          <cell r="C55">
            <v>44.93083</v>
          </cell>
          <cell r="D55">
            <v>45.32938</v>
          </cell>
          <cell r="E55">
            <v>45.580680999999998</v>
          </cell>
          <cell r="F55">
            <v>45.840018000000001</v>
          </cell>
          <cell r="G55">
            <v>46.011378999999998</v>
          </cell>
          <cell r="H55">
            <v>46.283920000000002</v>
          </cell>
          <cell r="I55">
            <v>46.464466000000002</v>
          </cell>
          <cell r="J55">
            <v>46.719785000000002</v>
          </cell>
          <cell r="K55">
            <v>47.061072000000003</v>
          </cell>
          <cell r="L55">
            <v>47.385136000000003</v>
          </cell>
          <cell r="M55">
            <v>47.790287999999997</v>
          </cell>
          <cell r="N55">
            <v>48.307670999999999</v>
          </cell>
        </row>
        <row r="56">
          <cell r="B56">
            <v>2001</v>
          </cell>
          <cell r="C56">
            <v>48.575476000000002</v>
          </cell>
          <cell r="D56">
            <v>48.543328000000002</v>
          </cell>
          <cell r="E56">
            <v>48.850887999999998</v>
          </cell>
          <cell r="F56">
            <v>49.097309000000003</v>
          </cell>
          <cell r="G56">
            <v>49.209969999999998</v>
          </cell>
          <cell r="H56">
            <v>49.326363999999998</v>
          </cell>
          <cell r="I56">
            <v>49.198202000000002</v>
          </cell>
          <cell r="J56">
            <v>49.489688000000001</v>
          </cell>
          <cell r="K56">
            <v>49.950381</v>
          </cell>
          <cell r="L56">
            <v>50.176135000000002</v>
          </cell>
          <cell r="M56">
            <v>50.365149000000002</v>
          </cell>
          <cell r="N56">
            <v>50.434899000000001</v>
          </cell>
        </row>
        <row r="57">
          <cell r="B57">
            <v>2002</v>
          </cell>
          <cell r="C57">
            <v>50.900472000000001</v>
          </cell>
          <cell r="D57">
            <v>50.867750000000001</v>
          </cell>
          <cell r="E57">
            <v>51.127948000000004</v>
          </cell>
          <cell r="F57">
            <v>51.407235</v>
          </cell>
          <cell r="G57">
            <v>51.511429</v>
          </cell>
          <cell r="H57">
            <v>51.762585999999999</v>
          </cell>
          <cell r="I57">
            <v>51.911180999999999</v>
          </cell>
          <cell r="J57">
            <v>52.108559999999997</v>
          </cell>
          <cell r="K57">
            <v>52.421984000000002</v>
          </cell>
          <cell r="L57">
            <v>52.653036</v>
          </cell>
          <cell r="M57">
            <v>53.078876999999999</v>
          </cell>
          <cell r="N57">
            <v>53.309930000000001</v>
          </cell>
        </row>
        <row r="58">
          <cell r="B58">
            <v>2003</v>
          </cell>
          <cell r="C58">
            <v>53.525441000000001</v>
          </cell>
          <cell r="D58">
            <v>53.674121999999997</v>
          </cell>
          <cell r="E58">
            <v>54.012929999999997</v>
          </cell>
          <cell r="F58">
            <v>54.105144000000003</v>
          </cell>
          <cell r="G58">
            <v>53.93056</v>
          </cell>
          <cell r="H58">
            <v>53.975112000000003</v>
          </cell>
          <cell r="I58">
            <v>54.053339000000001</v>
          </cell>
          <cell r="J58">
            <v>54.215490000000003</v>
          </cell>
          <cell r="K58">
            <v>54.538238</v>
          </cell>
          <cell r="L58">
            <v>54.738207000000003</v>
          </cell>
          <cell r="M58">
            <v>55.192542000000003</v>
          </cell>
          <cell r="N58">
            <v>55.429811000000001</v>
          </cell>
        </row>
        <row r="59">
          <cell r="B59">
            <v>2004</v>
          </cell>
          <cell r="C59">
            <v>55.774317000000003</v>
          </cell>
          <cell r="D59">
            <v>56.107945000000001</v>
          </cell>
          <cell r="E59">
            <v>56.298071</v>
          </cell>
          <cell r="F59">
            <v>56.383032</v>
          </cell>
          <cell r="G59">
            <v>56.241602999999998</v>
          </cell>
          <cell r="H59">
            <v>56.331744999999998</v>
          </cell>
          <cell r="I59">
            <v>56.479390000000002</v>
          </cell>
          <cell r="J59">
            <v>56.828040999999999</v>
          </cell>
          <cell r="K59">
            <v>57.297916999999998</v>
          </cell>
          <cell r="L59">
            <v>57.694747</v>
          </cell>
          <cell r="M59">
            <v>58.186898999999997</v>
          </cell>
          <cell r="N59">
            <v>58.307088</v>
          </cell>
        </row>
        <row r="60">
          <cell r="B60">
            <v>2005</v>
          </cell>
          <cell r="C60">
            <v>58.309159999999999</v>
          </cell>
          <cell r="D60">
            <v>58.503430999999999</v>
          </cell>
          <cell r="E60">
            <v>58.767121000000003</v>
          </cell>
          <cell r="F60">
            <v>58.976415000000003</v>
          </cell>
          <cell r="G60">
            <v>58.828251000000002</v>
          </cell>
          <cell r="H60">
            <v>58.771782999999999</v>
          </cell>
          <cell r="I60">
            <v>59.001800000000003</v>
          </cell>
          <cell r="J60">
            <v>59.072254999999998</v>
          </cell>
          <cell r="K60">
            <v>59.309005999999997</v>
          </cell>
          <cell r="L60">
            <v>59.45458</v>
          </cell>
          <cell r="M60">
            <v>59.882492999999997</v>
          </cell>
          <cell r="N60">
            <v>60.250312000000001</v>
          </cell>
        </row>
        <row r="61">
          <cell r="B61">
            <v>2006</v>
          </cell>
          <cell r="C61">
            <v>60.603625999999998</v>
          </cell>
          <cell r="D61">
            <v>60.696357999999996</v>
          </cell>
          <cell r="E61">
            <v>60.772511999999999</v>
          </cell>
          <cell r="F61">
            <v>60.861617000000003</v>
          </cell>
          <cell r="G61">
            <v>60.590674999999997</v>
          </cell>
          <cell r="H61">
            <v>60.642997999999999</v>
          </cell>
          <cell r="I61">
            <v>60.809294000000001</v>
          </cell>
          <cell r="J61">
            <v>61.119608999999997</v>
          </cell>
          <cell r="K61">
            <v>61.736612000000001</v>
          </cell>
          <cell r="L61">
            <v>62.006518999999997</v>
          </cell>
          <cell r="M61">
            <v>62.331856999999999</v>
          </cell>
          <cell r="N61">
            <v>62.692424000000003</v>
          </cell>
        </row>
        <row r="62">
          <cell r="B62">
            <v>2007</v>
          </cell>
          <cell r="C62">
            <v>63.016207999999999</v>
          </cell>
          <cell r="D62">
            <v>63.192346999999998</v>
          </cell>
          <cell r="E62">
            <v>63.329113</v>
          </cell>
          <cell r="F62">
            <v>63.291294999999998</v>
          </cell>
          <cell r="G62">
            <v>62.982534000000001</v>
          </cell>
          <cell r="H62">
            <v>63.058169999999997</v>
          </cell>
          <cell r="I62">
            <v>63.326005000000002</v>
          </cell>
          <cell r="J62">
            <v>63.583995999999999</v>
          </cell>
          <cell r="K62">
            <v>64.077703</v>
          </cell>
          <cell r="L62">
            <v>64.327404999999999</v>
          </cell>
          <cell r="M62">
            <v>64.781221000000002</v>
          </cell>
          <cell r="N62">
            <v>65.049055999999993</v>
          </cell>
        </row>
        <row r="63">
          <cell r="B63">
            <v>2008</v>
          </cell>
          <cell r="C63">
            <v>65.350564000000006</v>
          </cell>
          <cell r="D63">
            <v>65.544833999999994</v>
          </cell>
          <cell r="E63">
            <v>66.019891000000001</v>
          </cell>
          <cell r="F63">
            <v>66.170126999999994</v>
          </cell>
          <cell r="G63">
            <v>66.098635000000002</v>
          </cell>
          <cell r="H63">
            <v>66.372168000000002</v>
          </cell>
          <cell r="I63">
            <v>66.742058999999998</v>
          </cell>
          <cell r="J63">
            <v>67.127492000000004</v>
          </cell>
          <cell r="K63">
            <v>67.584935000000002</v>
          </cell>
          <cell r="L63">
            <v>68.045485999999997</v>
          </cell>
          <cell r="M63">
            <v>68.818942000000007</v>
          </cell>
          <cell r="N63">
            <v>69.295552000000001</v>
          </cell>
        </row>
        <row r="64">
          <cell r="B64">
            <v>2009</v>
          </cell>
          <cell r="C64">
            <v>69.456148999999996</v>
          </cell>
          <cell r="D64">
            <v>69.609493999999998</v>
          </cell>
          <cell r="E64">
            <v>70.009950000000003</v>
          </cell>
          <cell r="F64">
            <v>70.254990000000006</v>
          </cell>
          <cell r="G64">
            <v>70.050358000000003</v>
          </cell>
          <cell r="H64">
            <v>70.179354000000004</v>
          </cell>
          <cell r="I64">
            <v>70.370515999999995</v>
          </cell>
          <cell r="J64">
            <v>70.538883999999996</v>
          </cell>
          <cell r="K64">
            <v>70.892715999999993</v>
          </cell>
          <cell r="L64">
            <v>71.107191</v>
          </cell>
          <cell r="M64">
            <v>71.476045999999997</v>
          </cell>
          <cell r="N64">
            <v>71.771855000000002</v>
          </cell>
        </row>
        <row r="65">
          <cell r="B65">
            <v>2010</v>
          </cell>
          <cell r="C65">
            <v>72.552046000000004</v>
          </cell>
          <cell r="D65">
            <v>72.971671000000001</v>
          </cell>
          <cell r="E65">
            <v>73.489725000000007</v>
          </cell>
          <cell r="F65">
            <v>73.255565000000004</v>
          </cell>
          <cell r="G65">
            <v>72.793977999999996</v>
          </cell>
          <cell r="H65">
            <v>72.771182999999994</v>
          </cell>
          <cell r="I65">
            <v>72.929190000000006</v>
          </cell>
          <cell r="J65">
            <v>73.131749999999997</v>
          </cell>
          <cell r="K65">
            <v>73.515110000000007</v>
          </cell>
          <cell r="L65">
            <v>73.968925999999996</v>
          </cell>
          <cell r="M65">
            <v>74.561581000000004</v>
          </cell>
          <cell r="N65">
            <v>74.930954</v>
          </cell>
        </row>
        <row r="66">
          <cell r="B66">
            <v>2011</v>
          </cell>
          <cell r="C66">
            <v>75.295991000000001</v>
          </cell>
          <cell r="D66">
            <v>75.578460000000007</v>
          </cell>
          <cell r="E66">
            <v>75.723450999999997</v>
          </cell>
          <cell r="F66">
            <v>75.717440999999994</v>
          </cell>
          <cell r="G66">
            <v>75.159263999999993</v>
          </cell>
          <cell r="H66">
            <v>75.155507999999998</v>
          </cell>
          <cell r="I66">
            <v>75.516107000000005</v>
          </cell>
          <cell r="J66">
            <v>75.635554999999997</v>
          </cell>
          <cell r="K66">
            <v>75.821112999999997</v>
          </cell>
          <cell r="L66">
            <v>76.332712000000001</v>
          </cell>
          <cell r="M66">
            <v>77.158332999999999</v>
          </cell>
          <cell r="N66">
            <v>77.792384999999996</v>
          </cell>
        </row>
        <row r="67">
          <cell r="B67">
            <v>2012</v>
          </cell>
          <cell r="C67">
            <v>78.343048999999993</v>
          </cell>
          <cell r="D67">
            <v>78.502313999999998</v>
          </cell>
          <cell r="E67">
            <v>78.547388999999995</v>
          </cell>
          <cell r="F67">
            <v>78.300979999999996</v>
          </cell>
          <cell r="G67">
            <v>78.053819000000004</v>
          </cell>
          <cell r="H67">
            <v>78.413667000000004</v>
          </cell>
          <cell r="I67">
            <v>78.853897000000003</v>
          </cell>
          <cell r="J67">
            <v>79.090540000000004</v>
          </cell>
          <cell r="K67">
            <v>79.439119000000005</v>
          </cell>
          <cell r="L67">
            <v>79.841036000000003</v>
          </cell>
          <cell r="M67">
            <v>80.383437000000001</v>
          </cell>
          <cell r="N67">
            <v>80.568242999999995</v>
          </cell>
        </row>
        <row r="68">
          <cell r="B68">
            <v>2013</v>
          </cell>
          <cell r="C68">
            <v>80.892781999999997</v>
          </cell>
          <cell r="D68">
            <v>81.290942999999999</v>
          </cell>
          <cell r="E68">
            <v>81.887433000000001</v>
          </cell>
          <cell r="F68">
            <v>81.941523000000004</v>
          </cell>
          <cell r="G68">
            <v>81.668819999999997</v>
          </cell>
          <cell r="H68">
            <v>81.619237999999996</v>
          </cell>
          <cell r="I68">
            <v>81.592192999999995</v>
          </cell>
          <cell r="J68">
            <v>81.824327999999994</v>
          </cell>
          <cell r="K68">
            <v>82.132339999999999</v>
          </cell>
          <cell r="L68">
            <v>82.522987999999998</v>
          </cell>
          <cell r="M68">
            <v>83.292265</v>
          </cell>
          <cell r="N68">
            <v>83.770058000000006</v>
          </cell>
        </row>
        <row r="69">
          <cell r="B69">
            <v>2014</v>
          </cell>
          <cell r="C69">
            <v>84.519052000000002</v>
          </cell>
          <cell r="D69">
            <v>84.733157000000006</v>
          </cell>
          <cell r="E69">
            <v>84.965292000000005</v>
          </cell>
          <cell r="F69">
            <v>84.806779000000006</v>
          </cell>
          <cell r="G69">
            <v>84.535578999999998</v>
          </cell>
          <cell r="H69">
            <v>84.682072000000005</v>
          </cell>
          <cell r="I69">
            <v>84.914958999999996</v>
          </cell>
          <cell r="J69">
            <v>85.219965000000002</v>
          </cell>
          <cell r="K69">
            <v>85.596339999999998</v>
          </cell>
          <cell r="L69">
            <v>86.069626</v>
          </cell>
          <cell r="M69">
            <v>86.763778000000002</v>
          </cell>
          <cell r="N69">
            <v>87.188984000000005</v>
          </cell>
        </row>
        <row r="70">
          <cell r="B70">
            <v>2015</v>
          </cell>
          <cell r="C70">
            <v>87.110102999999995</v>
          </cell>
          <cell r="D70">
            <v>87.275377000000006</v>
          </cell>
          <cell r="E70">
            <v>87.630717000000004</v>
          </cell>
          <cell r="F70">
            <v>87.403840000000002</v>
          </cell>
          <cell r="G70">
            <v>86.967365999999998</v>
          </cell>
          <cell r="H70">
            <v>87.113107999999997</v>
          </cell>
          <cell r="I70">
            <v>87.240819999999999</v>
          </cell>
          <cell r="J70">
            <v>87.424875</v>
          </cell>
          <cell r="K70">
            <v>87.752419000000003</v>
          </cell>
          <cell r="L70">
            <v>88.203918999999999</v>
          </cell>
          <cell r="M70">
            <v>88.685468</v>
          </cell>
          <cell r="N70">
            <v>89.046818000000002</v>
          </cell>
        </row>
        <row r="71">
          <cell r="B71">
            <v>2016</v>
          </cell>
          <cell r="C71">
            <v>89.386381</v>
          </cell>
          <cell r="D71">
            <v>89.777781000000004</v>
          </cell>
          <cell r="E71">
            <v>89.910000999999994</v>
          </cell>
          <cell r="F71">
            <v>89.625277999999994</v>
          </cell>
          <cell r="G71">
            <v>89.225615000000005</v>
          </cell>
          <cell r="H71">
            <v>89.324027999999998</v>
          </cell>
          <cell r="I71">
            <v>89.556914000000006</v>
          </cell>
          <cell r="J71">
            <v>89.809332999999995</v>
          </cell>
          <cell r="K71">
            <v>90.357743999999997</v>
          </cell>
          <cell r="L71">
            <v>90.906154000000001</v>
          </cell>
          <cell r="M71">
            <v>91.616833999999997</v>
          </cell>
          <cell r="N71">
            <v>92.039034999999998</v>
          </cell>
        </row>
        <row r="72">
          <cell r="B72">
            <v>2017</v>
          </cell>
          <cell r="C72">
            <v>93.603881999999999</v>
          </cell>
          <cell r="D72">
            <v>94.144779999999997</v>
          </cell>
          <cell r="E72">
            <v>94.722488999999996</v>
          </cell>
          <cell r="F72">
            <v>94.838932999999997</v>
          </cell>
          <cell r="G72">
            <v>94.725493999999998</v>
          </cell>
          <cell r="H72">
            <v>94.963639999999998</v>
          </cell>
          <cell r="I72">
            <v>95.322736000000006</v>
          </cell>
          <cell r="J72">
            <v>95.793768</v>
          </cell>
          <cell r="K72">
            <v>96.093514999999996</v>
          </cell>
          <cell r="L72">
            <v>96.698268999999996</v>
          </cell>
          <cell r="M72">
            <v>97.695173999999994</v>
          </cell>
          <cell r="N72">
            <v>98.272882999999993</v>
          </cell>
        </row>
        <row r="73">
          <cell r="B73">
            <v>2018</v>
          </cell>
          <cell r="C73">
            <v>98.795000000000002</v>
          </cell>
          <cell r="D73">
            <v>99.171374</v>
          </cell>
          <cell r="E73">
            <v>99.492157000000006</v>
          </cell>
          <cell r="F73">
            <v>99.154847000000004</v>
          </cell>
          <cell r="G73">
            <v>98.994079999999997</v>
          </cell>
          <cell r="H73">
            <v>99.376464999999996</v>
          </cell>
          <cell r="I73">
            <v>99.909098999999998</v>
          </cell>
          <cell r="J73">
            <v>100.492</v>
          </cell>
          <cell r="K73">
            <v>100.917</v>
          </cell>
          <cell r="L73">
            <v>101.44</v>
          </cell>
          <cell r="M73">
            <v>102.303</v>
          </cell>
          <cell r="N73">
            <v>103.02</v>
          </cell>
        </row>
        <row r="74">
          <cell r="B74">
            <v>2019</v>
          </cell>
          <cell r="C74">
            <v>103.108</v>
          </cell>
          <cell r="D74">
            <v>103.07899999999999</v>
          </cell>
          <cell r="E74">
            <v>103.476</v>
          </cell>
          <cell r="F74">
            <v>103.53100000000001</v>
          </cell>
          <cell r="G74">
            <v>103.233</v>
          </cell>
          <cell r="H74">
            <v>103.29900000000001</v>
          </cell>
          <cell r="I74">
            <v>103.687</v>
          </cell>
          <cell r="J74">
            <v>103.67</v>
          </cell>
          <cell r="K74">
            <v>103.94199999999999</v>
          </cell>
          <cell r="L74">
            <v>104.503</v>
          </cell>
          <cell r="M74">
            <v>105.346</v>
          </cell>
          <cell r="N74">
            <v>105.934</v>
          </cell>
        </row>
        <row r="75">
          <cell r="B75">
            <v>2020</v>
          </cell>
          <cell r="C75">
            <v>106.447</v>
          </cell>
          <cell r="D75">
            <v>106.889</v>
          </cell>
          <cell r="E75">
            <v>106.83799999999999</v>
          </cell>
          <cell r="F75">
            <v>105.755</v>
          </cell>
          <cell r="G75">
            <v>106.16200000000001</v>
          </cell>
          <cell r="H75">
            <v>106.74299999999999</v>
          </cell>
          <cell r="I75">
            <v>107.444</v>
          </cell>
          <cell r="J75">
            <v>107.867</v>
          </cell>
          <cell r="K75">
            <v>108.114</v>
          </cell>
          <cell r="L75">
            <v>108.774</v>
          </cell>
          <cell r="M75">
            <v>108.85599999999999</v>
          </cell>
          <cell r="N75">
            <v>109.271</v>
          </cell>
        </row>
        <row r="76">
          <cell r="B76">
            <v>2021</v>
          </cell>
          <cell r="C76">
            <v>110.21</v>
          </cell>
          <cell r="D76">
            <v>110.907</v>
          </cell>
          <cell r="E76">
            <v>111.824</v>
          </cell>
          <cell r="F76">
            <v>112.19</v>
          </cell>
          <cell r="G76">
            <v>112.419</v>
          </cell>
          <cell r="H76">
            <v>113.018</v>
          </cell>
          <cell r="I76">
            <v>113.682</v>
          </cell>
          <cell r="J76">
            <v>113.899</v>
          </cell>
          <cell r="K76">
            <v>114.601</v>
          </cell>
          <cell r="L76">
            <v>115.56100000000001</v>
          </cell>
          <cell r="M76">
            <v>116.884</v>
          </cell>
          <cell r="N76">
            <v>117.30800000000001</v>
          </cell>
        </row>
      </sheetData>
      <sheetData sheetId="41">
        <row r="5">
          <cell r="C5">
            <v>2008</v>
          </cell>
          <cell r="D5">
            <v>0.28000000000000003</v>
          </cell>
        </row>
        <row r="6">
          <cell r="C6">
            <v>2009</v>
          </cell>
          <cell r="D6">
            <v>0.28000000000000003</v>
          </cell>
        </row>
        <row r="7">
          <cell r="C7">
            <v>2010</v>
          </cell>
          <cell r="D7">
            <v>0.3</v>
          </cell>
        </row>
        <row r="8">
          <cell r="C8">
            <v>2011</v>
          </cell>
          <cell r="D8">
            <v>0.3</v>
          </cell>
        </row>
        <row r="9">
          <cell r="C9">
            <v>2012</v>
          </cell>
          <cell r="D9">
            <v>0.3</v>
          </cell>
        </row>
        <row r="10">
          <cell r="C10">
            <v>2013</v>
          </cell>
          <cell r="D10">
            <v>0.3</v>
          </cell>
        </row>
        <row r="11">
          <cell r="C11">
            <v>2014</v>
          </cell>
          <cell r="D11">
            <v>0.3</v>
          </cell>
        </row>
        <row r="12">
          <cell r="C12">
            <v>2015</v>
          </cell>
          <cell r="D12">
            <v>0.3</v>
          </cell>
        </row>
        <row r="13">
          <cell r="C13">
            <v>2016</v>
          </cell>
          <cell r="D13">
            <v>0.3</v>
          </cell>
        </row>
        <row r="14">
          <cell r="C14">
            <v>2017</v>
          </cell>
          <cell r="D14">
            <v>0.3</v>
          </cell>
        </row>
        <row r="15">
          <cell r="C15">
            <v>2018</v>
          </cell>
          <cell r="D15">
            <v>0.3</v>
          </cell>
        </row>
        <row r="16">
          <cell r="C16">
            <v>2019</v>
          </cell>
          <cell r="D16">
            <v>0.3</v>
          </cell>
        </row>
        <row r="17">
          <cell r="C17">
            <v>2020</v>
          </cell>
          <cell r="D17">
            <v>0.3</v>
          </cell>
        </row>
        <row r="18">
          <cell r="C18">
            <v>2021</v>
          </cell>
          <cell r="D18">
            <v>0.3</v>
          </cell>
        </row>
        <row r="40">
          <cell r="C40">
            <v>2008</v>
          </cell>
          <cell r="D40">
            <v>0.1</v>
          </cell>
        </row>
        <row r="41">
          <cell r="C41">
            <v>2009</v>
          </cell>
          <cell r="D41">
            <v>0.1</v>
          </cell>
        </row>
        <row r="42">
          <cell r="C42">
            <v>2010</v>
          </cell>
          <cell r="D42">
            <v>0.1</v>
          </cell>
        </row>
        <row r="43">
          <cell r="C43">
            <v>2011</v>
          </cell>
          <cell r="D43">
            <v>0.1</v>
          </cell>
        </row>
        <row r="44">
          <cell r="C44">
            <v>2012</v>
          </cell>
          <cell r="D44">
            <v>0.1</v>
          </cell>
        </row>
        <row r="45">
          <cell r="C45">
            <v>2013</v>
          </cell>
          <cell r="D45">
            <v>0.1</v>
          </cell>
        </row>
        <row r="46">
          <cell r="C46">
            <v>2014</v>
          </cell>
          <cell r="D46">
            <v>0.1</v>
          </cell>
        </row>
        <row r="47">
          <cell r="C47">
            <v>2015</v>
          </cell>
          <cell r="D47">
            <v>0.1</v>
          </cell>
        </row>
        <row r="48">
          <cell r="C48">
            <v>2016</v>
          </cell>
          <cell r="D48">
            <v>0.1</v>
          </cell>
        </row>
        <row r="49">
          <cell r="C49">
            <v>2017</v>
          </cell>
          <cell r="D49">
            <v>0.1</v>
          </cell>
        </row>
        <row r="56">
          <cell r="D56" t="str">
            <v>Tasa de IVA General</v>
          </cell>
          <cell r="E56">
            <v>0.16</v>
          </cell>
        </row>
        <row r="57">
          <cell r="D57" t="str">
            <v>Tasa de IVA Frontera (2013 y Anteriores)</v>
          </cell>
          <cell r="E57">
            <v>0.11</v>
          </cell>
        </row>
        <row r="58">
          <cell r="D58" t="str">
            <v>Tasa Cero y Exentos</v>
          </cell>
          <cell r="E58">
            <v>0</v>
          </cell>
        </row>
        <row r="59">
          <cell r="D59" t="str">
            <v>Tasa de IVA General con Retención</v>
          </cell>
          <cell r="E59">
            <v>-4.6666666666666995E-2</v>
          </cell>
        </row>
        <row r="60">
          <cell r="D60" t="str">
            <v>Tasa de IVA frontera con Retención (2013 y Anteriores)</v>
          </cell>
          <cell r="E60">
            <v>-6.3333333333333006E-2</v>
          </cell>
        </row>
      </sheetData>
      <sheetData sheetId="42">
        <row r="7">
          <cell r="B7" t="str">
            <v>Ventas o Servicios (Nac. Partes Relac.)</v>
          </cell>
          <cell r="C7" t="str">
            <v>Costo de las Mercancías</v>
          </cell>
          <cell r="D7" t="str">
            <v>Caja y Bancos Nacionales</v>
          </cell>
          <cell r="E7" t="str">
            <v>Ctas. y Doctos. por Pagar (Nac. Partes Relac.)</v>
          </cell>
          <cell r="F7" t="str">
            <v>Int. Moratorios Devengados a Fav. Cobrados o no</v>
          </cell>
          <cell r="G7" t="str">
            <v>Costo de Ventas Contable</v>
          </cell>
          <cell r="H7" t="str">
            <v>Pagos Anticipados</v>
          </cell>
          <cell r="I7" t="str">
            <v>Sueldos y Salarios</v>
          </cell>
          <cell r="J7" t="str">
            <v>Bancos (M.N.)</v>
          </cell>
        </row>
        <row r="8">
          <cell r="B8" t="str">
            <v>Ventas o Servicios (Nac. Partes No Relac.)</v>
          </cell>
          <cell r="C8" t="str">
            <v>Mano de Obra (Partes Relac.)</v>
          </cell>
          <cell r="D8" t="str">
            <v>Caja y Bancos Extranjeros</v>
          </cell>
          <cell r="E8" t="str">
            <v>Ctas. y Doctos. por Pagar (Nac. Partes No Relac.)</v>
          </cell>
          <cell r="F8" t="str">
            <v>Actualización de impuestos</v>
          </cell>
          <cell r="G8" t="str">
            <v>Deprec. y Amortiz. Contab.</v>
          </cell>
          <cell r="H8" t="str">
            <v>Provisiones de Pasivos</v>
          </cell>
          <cell r="I8" t="str">
            <v>Honorarios (Pers. Físicas)</v>
          </cell>
          <cell r="J8" t="str">
            <v>Clientes (M.N.)</v>
          </cell>
        </row>
        <row r="9">
          <cell r="B9" t="str">
            <v>Ventas o Servicios (Extranj. Partes Relac.)</v>
          </cell>
          <cell r="C9" t="str">
            <v>Mano de Obra (Partes No Relac.)</v>
          </cell>
          <cell r="D9" t="str">
            <v>Inversiones en Valores Nacionales</v>
          </cell>
          <cell r="E9" t="str">
            <v>Ctas. y Doctos. por Pagar (Extranj. Partes Relac.)</v>
          </cell>
          <cell r="F9" t="str">
            <v>Utilidad Contable en venta de A.F.</v>
          </cell>
          <cell r="G9" t="str">
            <v>Gastos que no Reúnen Req. Fisc.</v>
          </cell>
          <cell r="H9" t="str">
            <v>Pasivos N.D. a Pers. Físicas, S.C., A.C.</v>
          </cell>
          <cell r="I9" t="str">
            <v>Regalías y Asistencia Técnica</v>
          </cell>
          <cell r="J9" t="str">
            <v>Deudores Div. (M.N.)</v>
          </cell>
        </row>
        <row r="10">
          <cell r="B10" t="str">
            <v>Ventas o Servicios (Extranj. Partes No Relac.)</v>
          </cell>
          <cell r="C10" t="str">
            <v>Maquilas (Partes Relac.)</v>
          </cell>
          <cell r="D10" t="str">
            <v>Inversiones en Valores Extranjeros</v>
          </cell>
          <cell r="E10" t="str">
            <v>Ctas. y Doctos. por Pagar (Extranj. Partes No Relac.)</v>
          </cell>
          <cell r="F10" t="str">
            <v>Utilidad Contable en venta de Acciones</v>
          </cell>
          <cell r="G10" t="str">
            <v>Pérdida Contab. En Venta de Acciones</v>
          </cell>
          <cell r="H10" t="str">
            <v>PTU Por Pagar</v>
          </cell>
          <cell r="I10" t="str">
            <v>Donativos</v>
          </cell>
          <cell r="J10" t="str">
            <v>Impuestos a Favor</v>
          </cell>
        </row>
        <row r="11">
          <cell r="B11" t="str">
            <v>Devol., Desc. o Bonific. (Nac. Partes Relac.)</v>
          </cell>
          <cell r="C11" t="str">
            <v>Maquilas (Partes No Relac.)</v>
          </cell>
          <cell r="D11" t="str">
            <v>Ctas. y Doctos. por Cobrar (Nac. Partes Relac.)</v>
          </cell>
          <cell r="E11" t="str">
            <v>Contribuciones Por Pagar</v>
          </cell>
          <cell r="F11" t="str">
            <v>Utilidad en Participación subsidiaria</v>
          </cell>
          <cell r="G11" t="str">
            <v>Pérdida Contab. En Venta de A.F.</v>
          </cell>
          <cell r="H11" t="str">
            <v>Anticipo de Clientes</v>
          </cell>
          <cell r="I11" t="str">
            <v>Arrendamiento (Pers. Físicas)</v>
          </cell>
          <cell r="J11" t="str">
            <v>Otros Créditos (M.N.)</v>
          </cell>
        </row>
        <row r="12">
          <cell r="B12" t="str">
            <v>Devol., Desc. o Bonific. (Nac. Partes No Relac.)</v>
          </cell>
          <cell r="C12" t="str">
            <v>Gastos Ind. De Fabric. (Partes Relac.)</v>
          </cell>
          <cell r="D12" t="str">
            <v>Ctas. y Doctos. por Cobrar (Nac. Partes No Relac.)</v>
          </cell>
          <cell r="E12" t="str">
            <v>Anticipo de Clientes (Partes Relac.)</v>
          </cell>
          <cell r="F12" t="str">
            <v>Ingresos por Dividendos</v>
          </cell>
          <cell r="G12" t="str">
            <v>Pérdida en Participación subsidiaria</v>
          </cell>
          <cell r="H12" t="str">
            <v>Anticipos y Rendimientos, S.C. (Asimilados)</v>
          </cell>
          <cell r="I12" t="str">
            <v>Fletes (Pers. Físicas)</v>
          </cell>
          <cell r="J12" t="str">
            <v>Proveedores (M.N.)</v>
          </cell>
        </row>
        <row r="13">
          <cell r="B13" t="str">
            <v>Devol., Desc. o Bonific. (Extranj. Partes Relac.)</v>
          </cell>
          <cell r="C13" t="str">
            <v>Gastos Ind. De Fabric. (Partes No Relac.)</v>
          </cell>
          <cell r="D13" t="str">
            <v>Ctas. y Doctos. por Cobrar (Extranj. Partes Relac.)</v>
          </cell>
          <cell r="E13" t="str">
            <v>Anticipo de Clientes (Partes No Relac.)</v>
          </cell>
          <cell r="F13" t="str">
            <v>Otros Ingresos Contables No Fiscales</v>
          </cell>
          <cell r="G13" t="str">
            <v>Int. Moratorios Devengados a Cargo Cobrados o no</v>
          </cell>
          <cell r="I13" t="str">
            <v>Contribuciones (Excepto: ISR, IMPAC, IVA, IEPS)</v>
          </cell>
          <cell r="J13" t="str">
            <v>Acreedores Div. (M.N.)</v>
          </cell>
        </row>
        <row r="14">
          <cell r="B14" t="str">
            <v>Devol., Desc. o Bonific. (Extranj. Partes No Relac.)</v>
          </cell>
          <cell r="C14" t="str">
            <v>Gastos de Operación (Partes Relac.)</v>
          </cell>
          <cell r="D14" t="str">
            <v>Ctas. y Doctos. por Cobrar (Extranj. Partes No Relac.)</v>
          </cell>
          <cell r="E14" t="str">
            <v>Aportaciones para Aumentos de Capital (Pasivo)</v>
          </cell>
          <cell r="F14"/>
          <cell r="G14" t="str">
            <v>Otras Deducciones Contables No Fiscales</v>
          </cell>
          <cell r="I14" t="str">
            <v>Seguros y Fianzas</v>
          </cell>
          <cell r="J14" t="str">
            <v>Doctos. Por Pagar (M.N.)</v>
          </cell>
        </row>
        <row r="15">
          <cell r="B15" t="str">
            <v>Int. a Favor (Nac. Partes Relac.)</v>
          </cell>
          <cell r="C15" t="str">
            <v>Gastos de Operación (Partes No Relac.)</v>
          </cell>
          <cell r="D15" t="str">
            <v>Contribuciones a Favor</v>
          </cell>
          <cell r="E15" t="str">
            <v>Otros Pasivos</v>
          </cell>
          <cell r="F15"/>
          <cell r="G15"/>
          <cell r="I15" t="str">
            <v>Créditos Incobrables</v>
          </cell>
          <cell r="J15" t="str">
            <v>Impuestos por Pagar</v>
          </cell>
        </row>
        <row r="16">
          <cell r="B16" t="str">
            <v>Int. a Favor (Nac. Partes No Relac.)</v>
          </cell>
          <cell r="C16" t="str">
            <v>Int. a Cargo (Nac. Partes Relac.)</v>
          </cell>
          <cell r="D16" t="str">
            <v>Inventarios</v>
          </cell>
          <cell r="E16" t="str">
            <v>Capital Social (Aportaciones)</v>
          </cell>
          <cell r="F16"/>
          <cell r="G16"/>
          <cell r="I16" t="str">
            <v>Viáticos y Gastos de Viaje</v>
          </cell>
          <cell r="J16" t="str">
            <v>Otras Deudas (M.N.)</v>
          </cell>
        </row>
        <row r="17">
          <cell r="B17" t="str">
            <v>Int. a Favor (Extranj. Partes Relac.)</v>
          </cell>
          <cell r="C17" t="str">
            <v>Int. a Cargo (Nac. Partes No Relac.)</v>
          </cell>
          <cell r="D17" t="str">
            <v>Otros Activos Circulantes</v>
          </cell>
          <cell r="E17" t="str">
            <v>Capital Social (Capitalización)</v>
          </cell>
          <cell r="F17"/>
          <cell r="G17"/>
          <cell r="I17" t="str">
            <v>Combustibles y Lubricantes</v>
          </cell>
        </row>
        <row r="18">
          <cell r="B18" t="str">
            <v>Int. a Favor (Extranj. Partes No Relac.)</v>
          </cell>
          <cell r="C18" t="str">
            <v>Int. a Cargo (Extranj. Partes Relac.)</v>
          </cell>
          <cell r="D18" t="str">
            <v>Invers. en Acciones Nacionales</v>
          </cell>
          <cell r="E18" t="str">
            <v>Reservas</v>
          </cell>
          <cell r="F18"/>
          <cell r="G18"/>
          <cell r="I18" t="str">
            <v>Crédito al Salario</v>
          </cell>
        </row>
        <row r="19">
          <cell r="B19" t="str">
            <v>Int. Moratorios a Fav. (Nac. Partes Relac.)</v>
          </cell>
          <cell r="C19" t="str">
            <v>Int. a Cargo (Extranj. Partes No Relac.)</v>
          </cell>
          <cell r="D19" t="str">
            <v>Invers. en Acciones Extranjeros</v>
          </cell>
          <cell r="E19" t="str">
            <v>Otras Cuentas de Capital</v>
          </cell>
          <cell r="F19"/>
          <cell r="G19"/>
          <cell r="I19" t="str">
            <v>Impuesto sustitutivo del C.S.</v>
          </cell>
        </row>
        <row r="20">
          <cell r="B20" t="str">
            <v>Int. Moratorios a Fav. (Nac. Partes No Relac.)</v>
          </cell>
          <cell r="C20" t="str">
            <v>Int. Moratorios a Cargo (Nac. Partes Relac.)</v>
          </cell>
          <cell r="D20" t="str">
            <v>Terrenos</v>
          </cell>
          <cell r="E20" t="str">
            <v>Aportaciones para Aumentos de Capital (Capital)</v>
          </cell>
          <cell r="G20"/>
          <cell r="I20" t="str">
            <v>SAR, INFONAVIT y Jubilaciones</v>
          </cell>
        </row>
        <row r="21">
          <cell r="B21" t="str">
            <v>Int. Moratorios a Fav. (Extranj. Partes Relac.)</v>
          </cell>
          <cell r="C21" t="str">
            <v>Int. Moratorios a Cargo (Nac. Partes No Relac.)</v>
          </cell>
          <cell r="D21" t="str">
            <v>Construcciones</v>
          </cell>
          <cell r="E21" t="str">
            <v>Utilidades Acumuladas</v>
          </cell>
          <cell r="G21"/>
          <cell r="I21" t="str">
            <v>Aportaciones al fondo de Pensiones</v>
          </cell>
        </row>
        <row r="22">
          <cell r="B22" t="str">
            <v>Int. Moratorios (Extranj. Partes No Relac.)</v>
          </cell>
          <cell r="C22" t="str">
            <v>Int. Moratorios a Cargo (Extranj. Partes Relac.)</v>
          </cell>
          <cell r="D22" t="str">
            <v>Construcciones en Proceso</v>
          </cell>
          <cell r="E22" t="str">
            <v>Pérdidas Acumuladas</v>
          </cell>
          <cell r="G22"/>
          <cell r="I22" t="str">
            <v>Cuotas IMSS</v>
          </cell>
        </row>
        <row r="23">
          <cell r="B23" t="str">
            <v>Ganancia Camb. (Partes Relac.)</v>
          </cell>
          <cell r="C23" t="str">
            <v>Int. Moratorios a Cargo (Extranj. Partes No Relac.)</v>
          </cell>
          <cell r="D23" t="str">
            <v>Maquinaria y Equipo</v>
          </cell>
          <cell r="E23" t="str">
            <v>Exceso en la Actualiz. de Capital</v>
          </cell>
          <cell r="G23"/>
          <cell r="I23" t="str">
            <v>Consumo en Restaurantes</v>
          </cell>
        </row>
        <row r="24">
          <cell r="B24" t="str">
            <v>Ganancia Camb. (Partes No Relac.)</v>
          </cell>
          <cell r="C24" t="str">
            <v>Pérdida Camb. (Partes Relac.)</v>
          </cell>
          <cell r="D24" t="str">
            <v>Mobiliario y Equipo de Oficina</v>
          </cell>
          <cell r="E24" t="str">
            <v>Insuficiencia en la Actualiz. de Capital</v>
          </cell>
          <cell r="G24"/>
          <cell r="I24" t="str">
            <v>Operaciones financieras derivadas (Pérdida)</v>
          </cell>
        </row>
        <row r="25">
          <cell r="B25" t="str">
            <v>Result. Por Posic. Monet. Fav. (Partes Relac.)</v>
          </cell>
          <cell r="C25" t="str">
            <v>Pérdida Camb. (Partes No Relac.)</v>
          </cell>
          <cell r="D25" t="str">
            <v>Equipo de Computo</v>
          </cell>
          <cell r="E25" t="str">
            <v>Actualización de Cap. Contable</v>
          </cell>
          <cell r="G25"/>
          <cell r="I25" t="str">
            <v>Ayuda Alimentaria a Trabajadores</v>
          </cell>
        </row>
        <row r="26">
          <cell r="B26" t="str">
            <v>Result. Por Posic. Monet. Fav. (Partes No Relac.)</v>
          </cell>
          <cell r="C26" t="str">
            <v>Result. Por Posic. Monet. Cargo (Partes Relac.)</v>
          </cell>
          <cell r="D26" t="str">
            <v>Equipo de Transporte</v>
          </cell>
          <cell r="G26"/>
        </row>
        <row r="27">
          <cell r="B27" t="str">
            <v>Otras Operac. Financ. (Nac. Partes Relac.)</v>
          </cell>
          <cell r="C27" t="str">
            <v>Result. Por Posic. Monet. Cargo (Partes No Relac.)</v>
          </cell>
          <cell r="D27" t="str">
            <v>Otros Activos Fijos</v>
          </cell>
          <cell r="G27"/>
        </row>
        <row r="28">
          <cell r="B28" t="str">
            <v>Otras Operac. Financ. (Nac. Partes No Relac.)</v>
          </cell>
          <cell r="C28" t="str">
            <v>Otros Gastos Nacionales</v>
          </cell>
          <cell r="D28" t="str">
            <v>Depreciación Acumulada</v>
          </cell>
          <cell r="G28"/>
        </row>
        <row r="29">
          <cell r="B29" t="str">
            <v>Otras Operac. Financ. (Extranj. Partes Relac.)</v>
          </cell>
          <cell r="C29" t="str">
            <v>Otros Gastos Extranjeros</v>
          </cell>
          <cell r="D29" t="str">
            <v>Cargos y Gastos Diferidos</v>
          </cell>
          <cell r="G29"/>
        </row>
        <row r="30">
          <cell r="B30" t="str">
            <v>Otras Operac. Financ. (Extranj. Partes No Relac.)</v>
          </cell>
          <cell r="C30" t="str">
            <v>Part. Discontinuas o Extraordinarias (Gast.)</v>
          </cell>
          <cell r="D30" t="str">
            <v>Amortización Acumulada</v>
          </cell>
          <cell r="G30"/>
        </row>
        <row r="31">
          <cell r="B31" t="str">
            <v>Otros Productos Nacionales</v>
          </cell>
          <cell r="C31" t="str">
            <v>ISR</v>
          </cell>
          <cell r="G31"/>
        </row>
        <row r="32">
          <cell r="B32" t="str">
            <v>Otros Productos Extranjeros</v>
          </cell>
          <cell r="C32" t="str">
            <v>IETU</v>
          </cell>
          <cell r="G32"/>
        </row>
        <row r="33">
          <cell r="B33" t="str">
            <v>Part. Discontinuas o Extraordinarias (Ing.)</v>
          </cell>
          <cell r="C33" t="str">
            <v>PTU</v>
          </cell>
          <cell r="G33"/>
        </row>
        <row r="34">
          <cell r="B34" t="str">
            <v>Utilidad en Particip. Subsidiaria</v>
          </cell>
          <cell r="C34" t="str">
            <v>Pérdida en Particip. Subsidiaria</v>
          </cell>
          <cell r="G34"/>
        </row>
        <row r="35">
          <cell r="B35" t="str">
            <v>Efectos de Reexpresión Favorables</v>
          </cell>
          <cell r="C35" t="str">
            <v>Efectos de Reexpresión Desfavorables</v>
          </cell>
        </row>
      </sheetData>
      <sheetData sheetId="43">
        <row r="7">
          <cell r="D7" t="str">
            <v>Moneda</v>
          </cell>
          <cell r="E7">
            <v>44166</v>
          </cell>
          <cell r="F7">
            <v>44197</v>
          </cell>
          <cell r="G7">
            <v>44228</v>
          </cell>
          <cell r="H7">
            <v>44256</v>
          </cell>
          <cell r="I7">
            <v>44287</v>
          </cell>
          <cell r="J7">
            <v>44317</v>
          </cell>
          <cell r="K7">
            <v>44348</v>
          </cell>
          <cell r="L7">
            <v>44378</v>
          </cell>
          <cell r="M7">
            <v>44409</v>
          </cell>
          <cell r="N7">
            <v>44440</v>
          </cell>
          <cell r="O7">
            <v>44470</v>
          </cell>
          <cell r="P7">
            <v>44501</v>
          </cell>
          <cell r="Q7">
            <v>44531</v>
          </cell>
        </row>
        <row r="8">
          <cell r="D8" t="str">
            <v>Arabia Saudita - Riyal</v>
          </cell>
          <cell r="E8">
            <v>0.26650000000000001</v>
          </cell>
          <cell r="F8">
            <v>0.2666</v>
          </cell>
          <cell r="G8">
            <v>0.2666</v>
          </cell>
          <cell r="H8">
            <v>0.2666</v>
          </cell>
          <cell r="I8">
            <v>0.26669999999999999</v>
          </cell>
          <cell r="J8">
            <v>0.2666</v>
          </cell>
          <cell r="K8">
            <v>0.2666</v>
          </cell>
          <cell r="L8">
            <v>0.2666</v>
          </cell>
          <cell r="M8">
            <v>0.2666</v>
          </cell>
          <cell r="N8">
            <v>0.2666</v>
          </cell>
          <cell r="O8">
            <v>0.2666</v>
          </cell>
          <cell r="P8">
            <v>0.26650000000000001</v>
          </cell>
          <cell r="Q8">
            <v>0.26629999999999998</v>
          </cell>
        </row>
        <row r="9">
          <cell r="D9" t="str">
            <v>Argelia - Dinar</v>
          </cell>
          <cell r="E9">
            <v>7.6E-3</v>
          </cell>
          <cell r="F9">
            <v>7.4999999999999997E-3</v>
          </cell>
          <cell r="G9">
            <v>7.4999999999999997E-3</v>
          </cell>
          <cell r="H9">
            <v>7.4999999999999997E-3</v>
          </cell>
          <cell r="I9">
            <v>7.4999999999999997E-3</v>
          </cell>
          <cell r="J9">
            <v>7.4999999999999997E-3</v>
          </cell>
          <cell r="K9">
            <v>7.4000000000000003E-3</v>
          </cell>
          <cell r="L9">
            <v>7.4000000000000003E-3</v>
          </cell>
          <cell r="M9">
            <v>7.4000000000000003E-3</v>
          </cell>
          <cell r="N9">
            <v>7.3000000000000001E-3</v>
          </cell>
          <cell r="O9">
            <v>7.3000000000000001E-3</v>
          </cell>
          <cell r="P9">
            <v>7.1999999999999998E-3</v>
          </cell>
          <cell r="Q9">
            <v>7.1999999999999998E-3</v>
          </cell>
        </row>
        <row r="10">
          <cell r="D10" t="str">
            <v xml:space="preserve">Argentina - Peso </v>
          </cell>
          <cell r="E10">
            <v>1.1900000000000001E-2</v>
          </cell>
          <cell r="F10">
            <v>1.15E-2</v>
          </cell>
          <cell r="G10">
            <v>1.11E-2</v>
          </cell>
          <cell r="H10">
            <v>1.09E-2</v>
          </cell>
          <cell r="I10">
            <v>1.0699999999999999E-2</v>
          </cell>
          <cell r="J10">
            <v>1.06E-2</v>
          </cell>
          <cell r="K10">
            <v>1.04E-2</v>
          </cell>
          <cell r="L10">
            <v>1.03E-2</v>
          </cell>
          <cell r="M10">
            <v>1.0200000000000001E-2</v>
          </cell>
          <cell r="N10">
            <v>1.01E-2</v>
          </cell>
          <cell r="O10">
            <v>0.01</v>
          </cell>
          <cell r="P10">
            <v>9.9000000000000008E-3</v>
          </cell>
          <cell r="Q10">
            <v>9.7000000000000003E-3</v>
          </cell>
        </row>
        <row r="11">
          <cell r="D11" t="str">
            <v>Australia - Dólar</v>
          </cell>
          <cell r="E11">
            <v>0.77164999999999995</v>
          </cell>
          <cell r="F11">
            <v>0.76734999999999998</v>
          </cell>
          <cell r="G11">
            <v>0.77449999999999997</v>
          </cell>
          <cell r="H11">
            <v>0.76175000000000004</v>
          </cell>
          <cell r="I11">
            <v>0.77270000000000005</v>
          </cell>
          <cell r="J11">
            <v>0.77395000000000003</v>
          </cell>
          <cell r="K11">
            <v>0.75065000000000004</v>
          </cell>
          <cell r="L11">
            <v>0.7349</v>
          </cell>
          <cell r="M11">
            <v>0.73085</v>
          </cell>
          <cell r="N11">
            <v>0.72235000000000005</v>
          </cell>
          <cell r="O11">
            <v>0.75109999999999999</v>
          </cell>
          <cell r="P11">
            <v>0.70945000000000003</v>
          </cell>
          <cell r="Q11">
            <v>0.72704999999999997</v>
          </cell>
        </row>
        <row r="12">
          <cell r="D12" t="str">
            <v>Bahamas - Dólar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</row>
        <row r="13">
          <cell r="D13" t="str">
            <v>Barbados - Dólar</v>
          </cell>
          <cell r="E13">
            <v>0.49469999999999997</v>
          </cell>
          <cell r="F13">
            <v>0.49430000000000002</v>
          </cell>
          <cell r="G13">
            <v>0.49430000000000002</v>
          </cell>
          <cell r="H13">
            <v>0.5</v>
          </cell>
          <cell r="I13">
            <v>0.5</v>
          </cell>
          <cell r="J13">
            <v>0.5</v>
          </cell>
          <cell r="K13">
            <v>0.5</v>
          </cell>
          <cell r="L13">
            <v>0.5</v>
          </cell>
          <cell r="M13">
            <v>0.5</v>
          </cell>
          <cell r="N13">
            <v>0.5</v>
          </cell>
          <cell r="O13">
            <v>0.5</v>
          </cell>
          <cell r="P13">
            <v>0.5</v>
          </cell>
          <cell r="Q13">
            <v>0.5</v>
          </cell>
        </row>
        <row r="14">
          <cell r="D14" t="str">
            <v>Belice - Dólar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0.5</v>
          </cell>
          <cell r="L14">
            <v>0.5</v>
          </cell>
          <cell r="M14">
            <v>0.5</v>
          </cell>
          <cell r="N14">
            <v>0.5</v>
          </cell>
          <cell r="O14">
            <v>0.5</v>
          </cell>
          <cell r="P14">
            <v>0.5</v>
          </cell>
          <cell r="Q14">
            <v>0.5</v>
          </cell>
        </row>
        <row r="15">
          <cell r="D15" t="str">
            <v>Bermuda - Dólar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</row>
        <row r="16">
          <cell r="D16" t="str">
            <v>Bolivia - Boliviano</v>
          </cell>
          <cell r="E16">
            <v>0.14530000000000001</v>
          </cell>
          <cell r="F16">
            <v>0.14480000000000001</v>
          </cell>
          <cell r="G16">
            <v>0.14480000000000001</v>
          </cell>
          <cell r="H16">
            <v>0.1447</v>
          </cell>
          <cell r="I16">
            <v>0.14480000000000001</v>
          </cell>
          <cell r="J16">
            <v>0.14480000000000001</v>
          </cell>
          <cell r="K16">
            <v>0.14530000000000001</v>
          </cell>
          <cell r="L16">
            <v>0.14499999999999999</v>
          </cell>
          <cell r="M16">
            <v>0.14480000000000001</v>
          </cell>
          <cell r="N16">
            <v>0.14480000000000001</v>
          </cell>
          <cell r="O16">
            <v>0.14499999999999999</v>
          </cell>
          <cell r="P16">
            <v>0.14499999999999999</v>
          </cell>
          <cell r="Q16">
            <v>0.14499999999999999</v>
          </cell>
        </row>
        <row r="17">
          <cell r="D17" t="str">
            <v xml:space="preserve">Brasil - Real </v>
          </cell>
          <cell r="E17">
            <v>0.1925</v>
          </cell>
          <cell r="F17">
            <v>0.183</v>
          </cell>
          <cell r="G17">
            <v>0.17949999999999999</v>
          </cell>
          <cell r="H17">
            <v>0.17730000000000001</v>
          </cell>
          <cell r="I17">
            <v>0.18440000000000001</v>
          </cell>
          <cell r="J17">
            <v>0.1905</v>
          </cell>
          <cell r="K17">
            <v>0.1993</v>
          </cell>
          <cell r="L17">
            <v>0.19439999999999999</v>
          </cell>
          <cell r="M17">
            <v>0.1953</v>
          </cell>
          <cell r="N17">
            <v>0.18340000000000001</v>
          </cell>
          <cell r="O17">
            <v>0.17749999999999999</v>
          </cell>
          <cell r="P17">
            <v>0.17730000000000001</v>
          </cell>
          <cell r="Q17">
            <v>0.17949999999999999</v>
          </cell>
        </row>
        <row r="18">
          <cell r="D18" t="str">
            <v>Canadá - Dólar</v>
          </cell>
          <cell r="E18">
            <v>0.78500000000000003</v>
          </cell>
          <cell r="F18">
            <v>0.78269999999999995</v>
          </cell>
          <cell r="G18">
            <v>0.79010000000000002</v>
          </cell>
          <cell r="H18">
            <v>0.79579999999999995</v>
          </cell>
          <cell r="I18">
            <v>0.81310000000000004</v>
          </cell>
          <cell r="J18">
            <v>0.82769999999999999</v>
          </cell>
          <cell r="K18">
            <v>0.80720000000000003</v>
          </cell>
          <cell r="L18">
            <v>0.80120000000000002</v>
          </cell>
          <cell r="M18">
            <v>0.79139999999999999</v>
          </cell>
          <cell r="N18">
            <v>0.7893</v>
          </cell>
          <cell r="O18">
            <v>0.80679999999999996</v>
          </cell>
          <cell r="P18">
            <v>0.77980000000000005</v>
          </cell>
          <cell r="Q18">
            <v>0.79149999999999998</v>
          </cell>
        </row>
        <row r="19">
          <cell r="D19" t="str">
            <v>Chile - Peso</v>
          </cell>
          <cell r="E19">
            <v>1.41E-3</v>
          </cell>
          <cell r="F19">
            <v>1.3699999999999999E-3</v>
          </cell>
          <cell r="G19">
            <v>1.3799999999999999E-3</v>
          </cell>
          <cell r="H19">
            <v>1.39E-3</v>
          </cell>
          <cell r="I19">
            <v>1.4E-3</v>
          </cell>
          <cell r="J19">
            <v>1.39E-3</v>
          </cell>
          <cell r="K19">
            <v>1.3699999999999999E-3</v>
          </cell>
          <cell r="L19">
            <v>1.32E-3</v>
          </cell>
          <cell r="M19">
            <v>1.2899999999999999E-3</v>
          </cell>
          <cell r="N19">
            <v>1.23E-3</v>
          </cell>
          <cell r="O19">
            <v>1.23E-3</v>
          </cell>
          <cell r="P19">
            <v>1.1999999999999999E-3</v>
          </cell>
          <cell r="Q19">
            <v>1.17E-3</v>
          </cell>
        </row>
        <row r="20">
          <cell r="D20" t="str">
            <v>China - Yuan</v>
          </cell>
          <cell r="E20">
            <v>0.15321000000000001</v>
          </cell>
          <cell r="F20">
            <v>0.15551000000000001</v>
          </cell>
          <cell r="G20">
            <v>0.15443999999999999</v>
          </cell>
          <cell r="H20">
            <v>0.15271000000000001</v>
          </cell>
          <cell r="I20">
            <v>0.15454000000000001</v>
          </cell>
          <cell r="J20">
            <v>0.15698000000000001</v>
          </cell>
          <cell r="K20">
            <v>0.15487000000000001</v>
          </cell>
          <cell r="L20">
            <v>0.15470999999999999</v>
          </cell>
          <cell r="M20">
            <v>0.15486</v>
          </cell>
          <cell r="N20">
            <v>0.15501999999999999</v>
          </cell>
          <cell r="O20">
            <v>0.15612000000000001</v>
          </cell>
          <cell r="P20">
            <v>0.15712000000000001</v>
          </cell>
          <cell r="Q20">
            <v>0.15733</v>
          </cell>
        </row>
        <row r="21">
          <cell r="D21" t="str">
            <v>China - Yuan Extracontinental</v>
          </cell>
          <cell r="E21">
            <v>0.15390000000000001</v>
          </cell>
          <cell r="F21">
            <v>0.1552</v>
          </cell>
          <cell r="G21">
            <v>0.15429999999999999</v>
          </cell>
          <cell r="H21">
            <v>0.15240000000000001</v>
          </cell>
          <cell r="I21">
            <v>0.15459999999999999</v>
          </cell>
          <cell r="J21">
            <v>0.15690000000000001</v>
          </cell>
          <cell r="K21">
            <v>0.15479999999999999</v>
          </cell>
          <cell r="L21">
            <v>0.1547</v>
          </cell>
          <cell r="M21">
            <v>0.155</v>
          </cell>
          <cell r="N21">
            <v>0.15490000000000001</v>
          </cell>
          <cell r="O21">
            <v>0.15620000000000001</v>
          </cell>
          <cell r="P21">
            <v>0.15679999999999999</v>
          </cell>
          <cell r="Q21">
            <v>0.15720000000000001</v>
          </cell>
        </row>
        <row r="22">
          <cell r="D22" t="str">
            <v>Colombia - Peso</v>
          </cell>
          <cell r="E22">
            <v>0.29148000000000002</v>
          </cell>
          <cell r="F22">
            <v>0.28066000000000002</v>
          </cell>
          <cell r="G22">
            <v>0.27655000000000002</v>
          </cell>
          <cell r="H22">
            <v>0.27205000000000001</v>
          </cell>
          <cell r="I22">
            <v>0.26794000000000001</v>
          </cell>
          <cell r="J22">
            <v>0.26962999999999998</v>
          </cell>
          <cell r="K22">
            <v>0.26740000000000003</v>
          </cell>
          <cell r="L22">
            <v>0.25877</v>
          </cell>
          <cell r="M22">
            <v>0.26572000000000001</v>
          </cell>
          <cell r="N22">
            <v>0.26235000000000003</v>
          </cell>
          <cell r="O22">
            <v>0.26361000000000001</v>
          </cell>
          <cell r="P22">
            <v>0.24948000000000001</v>
          </cell>
          <cell r="Q22">
            <v>0.24551999999999999</v>
          </cell>
        </row>
        <row r="23">
          <cell r="D23" t="str">
            <v>Corea del Sur - Won</v>
          </cell>
          <cell r="E23">
            <v>0.9204</v>
          </cell>
          <cell r="F23">
            <v>0.89400000000000002</v>
          </cell>
          <cell r="G23">
            <v>0.89</v>
          </cell>
          <cell r="H23">
            <v>0.88349999999999995</v>
          </cell>
          <cell r="I23">
            <v>0.89910000000000001</v>
          </cell>
          <cell r="J23">
            <v>0.89990000000000003</v>
          </cell>
          <cell r="K23">
            <v>0.88790000000000002</v>
          </cell>
          <cell r="L23">
            <v>0.86960000000000004</v>
          </cell>
          <cell r="M23">
            <v>0.86250000000000004</v>
          </cell>
          <cell r="N23">
            <v>0.84470000000000001</v>
          </cell>
          <cell r="O23">
            <v>0.85580000000000001</v>
          </cell>
          <cell r="P23">
            <v>0.84199999999999997</v>
          </cell>
          <cell r="Q23">
            <v>0.84030000000000005</v>
          </cell>
        </row>
        <row r="24">
          <cell r="D24" t="str">
            <v>Costa Rica - Colón</v>
          </cell>
          <cell r="E24">
            <v>1.6299999999999999E-3</v>
          </cell>
          <cell r="F24">
            <v>1.6299999999999999E-3</v>
          </cell>
          <cell r="G24">
            <v>1.6299999999999999E-3</v>
          </cell>
          <cell r="H24">
            <v>1.6299999999999999E-3</v>
          </cell>
          <cell r="I24">
            <v>1.6299999999999999E-3</v>
          </cell>
          <cell r="J24">
            <v>1.6100000000000001E-3</v>
          </cell>
          <cell r="K24">
            <v>1.6100000000000001E-3</v>
          </cell>
          <cell r="L24">
            <v>1.6100000000000001E-3</v>
          </cell>
          <cell r="M24">
            <v>1.6000000000000001E-3</v>
          </cell>
          <cell r="N24">
            <v>1.5900000000000001E-3</v>
          </cell>
          <cell r="O24">
            <v>1.56E-3</v>
          </cell>
          <cell r="P24">
            <v>1.58E-3</v>
          </cell>
          <cell r="Q24">
            <v>1.56E-3</v>
          </cell>
        </row>
        <row r="25">
          <cell r="D25" t="str">
            <v>Cuba - Peso</v>
          </cell>
          <cell r="E25">
            <v>1</v>
          </cell>
          <cell r="F25">
            <v>4.1700000000000001E-2</v>
          </cell>
          <cell r="G25">
            <v>4.1700000000000001E-2</v>
          </cell>
          <cell r="H25">
            <v>4.1700000000000001E-2</v>
          </cell>
          <cell r="I25">
            <v>4.1700000000000001E-2</v>
          </cell>
          <cell r="J25">
            <v>4.1700000000000001E-2</v>
          </cell>
          <cell r="K25">
            <v>4.1700000000000001E-2</v>
          </cell>
          <cell r="L25">
            <v>4.1700000000000001E-2</v>
          </cell>
          <cell r="M25">
            <v>4.1700000000000001E-2</v>
          </cell>
          <cell r="N25">
            <v>4.1700000000000001E-2</v>
          </cell>
          <cell r="O25">
            <v>4.1700000000000001E-2</v>
          </cell>
          <cell r="P25">
            <v>4.1700000000000001E-2</v>
          </cell>
          <cell r="Q25">
            <v>4.1700000000000001E-2</v>
          </cell>
        </row>
        <row r="26">
          <cell r="D26" t="str">
            <v>Dinamarca - Corona</v>
          </cell>
          <cell r="E26">
            <v>0.16436999999999999</v>
          </cell>
          <cell r="F26">
            <v>0.16331000000000001</v>
          </cell>
          <cell r="G26">
            <v>0.16322</v>
          </cell>
          <cell r="H26">
            <v>0.15805</v>
          </cell>
          <cell r="I26">
            <v>0.16191</v>
          </cell>
          <cell r="J26">
            <v>0.16436999999999999</v>
          </cell>
          <cell r="K26">
            <v>0.15944</v>
          </cell>
          <cell r="L26">
            <v>0.15939999999999999</v>
          </cell>
          <cell r="M26">
            <v>0.15873000000000001</v>
          </cell>
          <cell r="N26">
            <v>0.15584999999999999</v>
          </cell>
          <cell r="O26">
            <v>0.15556</v>
          </cell>
          <cell r="P26">
            <v>0.15143999999999999</v>
          </cell>
          <cell r="Q26">
            <v>0.15290999999999999</v>
          </cell>
        </row>
        <row r="27">
          <cell r="D27" t="str">
            <v>Ecuador - Dólar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</row>
        <row r="28">
          <cell r="D28" t="str">
            <v>Egipto - Libra</v>
          </cell>
          <cell r="E28">
            <v>6.3500000000000001E-2</v>
          </cell>
          <cell r="F28">
            <v>6.3700000000000007E-2</v>
          </cell>
          <cell r="G28">
            <v>6.3700000000000007E-2</v>
          </cell>
          <cell r="H28">
            <v>6.3600000000000004E-2</v>
          </cell>
          <cell r="I28">
            <v>6.3899999999999998E-2</v>
          </cell>
          <cell r="J28">
            <v>6.3799999999999996E-2</v>
          </cell>
          <cell r="K28">
            <v>6.3799999999999996E-2</v>
          </cell>
          <cell r="L28">
            <v>6.3700000000000007E-2</v>
          </cell>
          <cell r="M28">
            <v>6.3700000000000007E-2</v>
          </cell>
          <cell r="N28">
            <v>6.3600000000000004E-2</v>
          </cell>
          <cell r="O28">
            <v>6.3700000000000007E-2</v>
          </cell>
          <cell r="P28">
            <v>6.3700000000000007E-2</v>
          </cell>
          <cell r="Q28">
            <v>6.3600000000000004E-2</v>
          </cell>
        </row>
        <row r="29">
          <cell r="D29" t="str">
            <v>El Salvador - Colón</v>
          </cell>
          <cell r="E29">
            <v>0.1143</v>
          </cell>
          <cell r="F29">
            <v>0.1143</v>
          </cell>
          <cell r="G29">
            <v>0.1143</v>
          </cell>
          <cell r="H29">
            <v>0.1143</v>
          </cell>
          <cell r="I29">
            <v>0.1143</v>
          </cell>
          <cell r="J29">
            <v>0.1143</v>
          </cell>
          <cell r="K29">
            <v>0.1143</v>
          </cell>
          <cell r="L29">
            <v>0.1143</v>
          </cell>
          <cell r="M29">
            <v>0.1143</v>
          </cell>
          <cell r="N29">
            <v>0.1143</v>
          </cell>
          <cell r="O29">
            <v>0.1143</v>
          </cell>
          <cell r="P29">
            <v>0.1143</v>
          </cell>
          <cell r="Q29">
            <v>0.1143</v>
          </cell>
        </row>
        <row r="30">
          <cell r="D30" t="str">
            <v>Emiratos Árabes Unidos - Dirham</v>
          </cell>
          <cell r="E30">
            <v>0.27229999999999999</v>
          </cell>
          <cell r="F30">
            <v>0.27229999999999999</v>
          </cell>
          <cell r="G30">
            <v>0.27229999999999999</v>
          </cell>
          <cell r="H30">
            <v>0.27229999999999999</v>
          </cell>
          <cell r="I30">
            <v>0.27229999999999999</v>
          </cell>
          <cell r="J30">
            <v>0.27229999999999999</v>
          </cell>
          <cell r="K30">
            <v>0.27229999999999999</v>
          </cell>
          <cell r="L30">
            <v>0.27229999999999999</v>
          </cell>
          <cell r="M30">
            <v>0.27229999999999999</v>
          </cell>
          <cell r="N30">
            <v>0.27229999999999999</v>
          </cell>
          <cell r="O30">
            <v>0.27229999999999999</v>
          </cell>
          <cell r="P30">
            <v>0.27229999999999999</v>
          </cell>
          <cell r="Q30">
            <v>0.27229999999999999</v>
          </cell>
        </row>
        <row r="31">
          <cell r="D31" t="str">
            <v>Estados Unidos de América - Dólar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</row>
        <row r="32">
          <cell r="D32" t="str">
            <v>Federación Rusa  - Rublo</v>
          </cell>
          <cell r="E32">
            <v>1.3520000000000001E-2</v>
          </cell>
          <cell r="F32">
            <v>1.3259999999999999E-2</v>
          </cell>
          <cell r="G32">
            <v>1.342E-2</v>
          </cell>
          <cell r="H32">
            <v>1.325E-2</v>
          </cell>
          <cell r="I32">
            <v>1.332E-2</v>
          </cell>
          <cell r="J32">
            <v>1.363E-2</v>
          </cell>
          <cell r="K32">
            <v>1.3690000000000001E-2</v>
          </cell>
          <cell r="L32">
            <v>1.367E-2</v>
          </cell>
          <cell r="M32">
            <v>1.3650000000000001E-2</v>
          </cell>
          <cell r="N32">
            <v>1.374E-2</v>
          </cell>
          <cell r="O32">
            <v>1.409E-2</v>
          </cell>
          <cell r="P32">
            <v>1.3429999999999999E-2</v>
          </cell>
          <cell r="Q32">
            <v>1.3339999999999999E-2</v>
          </cell>
        </row>
        <row r="33">
          <cell r="D33" t="str">
            <v>Fidji - Dólar</v>
          </cell>
          <cell r="E33">
            <v>0.49220000000000003</v>
          </cell>
          <cell r="F33">
            <v>0.4899</v>
          </cell>
          <cell r="G33">
            <v>0.49569999999999997</v>
          </cell>
          <cell r="H33">
            <v>0.4854</v>
          </cell>
          <cell r="I33">
            <v>0.49259999999999998</v>
          </cell>
          <cell r="J33">
            <v>0.49159999999999998</v>
          </cell>
          <cell r="K33">
            <v>0.48359999999999997</v>
          </cell>
          <cell r="L33">
            <v>0.48039999999999999</v>
          </cell>
          <cell r="M33">
            <v>0.47870000000000001</v>
          </cell>
          <cell r="N33">
            <v>0.4728</v>
          </cell>
          <cell r="O33">
            <v>0.48430000000000001</v>
          </cell>
          <cell r="P33">
            <v>0.47120000000000001</v>
          </cell>
          <cell r="Q33">
            <v>0.47220000000000001</v>
          </cell>
        </row>
        <row r="34">
          <cell r="D34" t="str">
            <v>Filipinas - Peso</v>
          </cell>
          <cell r="E34">
            <v>2.0820000000000002E-2</v>
          </cell>
          <cell r="F34">
            <v>2.0799999999999999E-2</v>
          </cell>
          <cell r="G34">
            <v>2.0590000000000001E-2</v>
          </cell>
          <cell r="H34">
            <v>2.06E-2</v>
          </cell>
          <cell r="I34">
            <v>2.078E-2</v>
          </cell>
          <cell r="J34">
            <v>2.0969999999999999E-2</v>
          </cell>
          <cell r="K34">
            <v>2.0490000000000001E-2</v>
          </cell>
          <cell r="L34">
            <v>1.9990000000000001E-2</v>
          </cell>
          <cell r="M34">
            <v>2.01E-2</v>
          </cell>
          <cell r="N34">
            <v>1.9609999999999999E-2</v>
          </cell>
          <cell r="O34">
            <v>1.983E-2</v>
          </cell>
          <cell r="P34">
            <v>1.9869999999999999E-2</v>
          </cell>
          <cell r="Q34">
            <v>1.9619999999999999E-2</v>
          </cell>
        </row>
        <row r="35">
          <cell r="D35" t="str">
            <v>Gran Bretaña - Libra Esterlina</v>
          </cell>
          <cell r="E35">
            <v>1.3664000000000001</v>
          </cell>
          <cell r="F35">
            <v>1.3728499999999999</v>
          </cell>
          <cell r="G35">
            <v>1.3982000000000001</v>
          </cell>
          <cell r="H35">
            <v>1.38</v>
          </cell>
          <cell r="I35">
            <v>1.3849499999999999</v>
          </cell>
          <cell r="J35">
            <v>1.4209499999999999</v>
          </cell>
          <cell r="K35">
            <v>1.3815500000000001</v>
          </cell>
          <cell r="L35">
            <v>1.39045</v>
          </cell>
          <cell r="M35">
            <v>1.3764000000000001</v>
          </cell>
          <cell r="N35">
            <v>1.3482000000000001</v>
          </cell>
          <cell r="O35">
            <v>1.3708</v>
          </cell>
          <cell r="P35">
            <v>1.3238000000000001</v>
          </cell>
          <cell r="Q35">
            <v>1.3546499999999999</v>
          </cell>
        </row>
        <row r="36">
          <cell r="D36" t="str">
            <v>Guatemala - Quetzal</v>
          </cell>
          <cell r="E36">
            <v>0.128</v>
          </cell>
          <cell r="F36">
            <v>0.128</v>
          </cell>
          <cell r="G36">
            <v>0.1293</v>
          </cell>
          <cell r="H36">
            <v>0.12909999999999999</v>
          </cell>
          <cell r="I36">
            <v>0.12909999999999999</v>
          </cell>
          <cell r="J36">
            <v>0.12939999999999999</v>
          </cell>
          <cell r="K36">
            <v>0.12859999999999999</v>
          </cell>
          <cell r="L36">
            <v>0.129</v>
          </cell>
          <cell r="M36">
            <v>0.1288</v>
          </cell>
          <cell r="N36">
            <v>0.12920000000000001</v>
          </cell>
          <cell r="O36">
            <v>0.12889999999999999</v>
          </cell>
          <cell r="P36">
            <v>0.129</v>
          </cell>
          <cell r="Q36">
            <v>0.12939999999999999</v>
          </cell>
        </row>
        <row r="37">
          <cell r="D37" t="str">
            <v>Guyana - Dólar</v>
          </cell>
          <cell r="E37">
            <v>4.7800000000000004E-3</v>
          </cell>
          <cell r="F37">
            <v>4.8300000000000001E-3</v>
          </cell>
          <cell r="G37">
            <v>4.8300000000000001E-3</v>
          </cell>
          <cell r="H37">
            <v>4.7600000000000003E-3</v>
          </cell>
          <cell r="I37">
            <v>4.8300000000000001E-3</v>
          </cell>
          <cell r="J37">
            <v>4.8300000000000001E-3</v>
          </cell>
          <cell r="K37">
            <v>4.79E-3</v>
          </cell>
          <cell r="L37">
            <v>4.7800000000000004E-3</v>
          </cell>
          <cell r="M37">
            <v>4.8300000000000001E-3</v>
          </cell>
          <cell r="N37">
            <v>4.8300000000000001E-3</v>
          </cell>
          <cell r="O37">
            <v>4.7999999999999996E-3</v>
          </cell>
          <cell r="P37">
            <v>4.7800000000000004E-3</v>
          </cell>
          <cell r="Q37">
            <v>4.8300000000000001E-3</v>
          </cell>
        </row>
        <row r="38">
          <cell r="D38" t="str">
            <v>Honduras - Lempira</v>
          </cell>
          <cell r="E38">
            <v>4.1500000000000002E-2</v>
          </cell>
          <cell r="F38">
            <v>4.1500000000000002E-2</v>
          </cell>
          <cell r="G38">
            <v>4.1399999999999999E-2</v>
          </cell>
          <cell r="H38">
            <v>4.1399999999999999E-2</v>
          </cell>
          <cell r="I38">
            <v>4.1599999999999998E-2</v>
          </cell>
          <cell r="J38">
            <v>4.1599999999999998E-2</v>
          </cell>
          <cell r="K38">
            <v>4.1700000000000001E-2</v>
          </cell>
          <cell r="L38">
            <v>4.2099999999999999E-2</v>
          </cell>
          <cell r="M38">
            <v>4.19E-2</v>
          </cell>
          <cell r="N38">
            <v>4.1399999999999999E-2</v>
          </cell>
          <cell r="O38">
            <v>4.1399999999999999E-2</v>
          </cell>
          <cell r="P38">
            <v>4.1399999999999999E-2</v>
          </cell>
          <cell r="Q38">
            <v>4.0800000000000003E-2</v>
          </cell>
        </row>
        <row r="39">
          <cell r="D39" t="str">
            <v>Hong Kong - Dólar</v>
          </cell>
          <cell r="E39">
            <v>0.12897</v>
          </cell>
          <cell r="F39">
            <v>0.12897</v>
          </cell>
          <cell r="G39">
            <v>0.12891</v>
          </cell>
          <cell r="H39">
            <v>0.12862999999999999</v>
          </cell>
          <cell r="I39">
            <v>0.12876000000000001</v>
          </cell>
          <cell r="J39">
            <v>0.12884000000000001</v>
          </cell>
          <cell r="K39">
            <v>0.12877</v>
          </cell>
          <cell r="L39">
            <v>0.12867000000000001</v>
          </cell>
          <cell r="M39">
            <v>0.12856999999999999</v>
          </cell>
          <cell r="N39">
            <v>0.12845999999999999</v>
          </cell>
          <cell r="O39">
            <v>0.12855</v>
          </cell>
          <cell r="P39">
            <v>0.12827</v>
          </cell>
          <cell r="Q39">
            <v>0.12826000000000001</v>
          </cell>
        </row>
        <row r="40">
          <cell r="D40" t="str">
            <v>Hungría - Forint</v>
          </cell>
          <cell r="E40">
            <v>3.3700000000000002E-3</v>
          </cell>
          <cell r="F40">
            <v>3.3999999999999998E-3</v>
          </cell>
          <cell r="G40">
            <v>3.3500000000000001E-3</v>
          </cell>
          <cell r="H40">
            <v>3.2399999999999998E-3</v>
          </cell>
          <cell r="I40">
            <v>3.3400000000000001E-3</v>
          </cell>
          <cell r="J40">
            <v>3.5200000000000001E-3</v>
          </cell>
          <cell r="K40">
            <v>3.3800000000000002E-3</v>
          </cell>
          <cell r="L40">
            <v>3.32E-3</v>
          </cell>
          <cell r="M40">
            <v>3.3800000000000002E-3</v>
          </cell>
          <cell r="N40">
            <v>3.2299999999999998E-3</v>
          </cell>
          <cell r="O40">
            <v>3.2200000000000002E-3</v>
          </cell>
          <cell r="P40">
            <v>3.0799999999999998E-3</v>
          </cell>
          <cell r="Q40">
            <v>3.0799999999999998E-3</v>
          </cell>
        </row>
        <row r="41">
          <cell r="D41" t="str">
            <v>India - Rupia</v>
          </cell>
          <cell r="E41">
            <v>1.3679999999999999E-2</v>
          </cell>
          <cell r="F41">
            <v>1.371E-2</v>
          </cell>
          <cell r="G41">
            <v>1.3610000000000001E-2</v>
          </cell>
          <cell r="H41">
            <v>1.3679999999999999E-2</v>
          </cell>
          <cell r="I41">
            <v>1.35E-2</v>
          </cell>
          <cell r="J41">
            <v>1.3769999999999999E-2</v>
          </cell>
          <cell r="K41">
            <v>1.345E-2</v>
          </cell>
          <cell r="L41">
            <v>1.3440000000000001E-2</v>
          </cell>
          <cell r="M41">
            <v>1.37E-2</v>
          </cell>
          <cell r="N41">
            <v>1.346E-2</v>
          </cell>
          <cell r="O41">
            <v>1.3350000000000001E-2</v>
          </cell>
          <cell r="P41">
            <v>1.3299999999999999E-2</v>
          </cell>
          <cell r="Q41">
            <v>1.346E-2</v>
          </cell>
        </row>
        <row r="42">
          <cell r="D42" t="str">
            <v>Indonesia - Rupia</v>
          </cell>
          <cell r="E42">
            <v>7.1150000000000005E-2</v>
          </cell>
          <cell r="F42">
            <v>7.1249999999999994E-2</v>
          </cell>
          <cell r="G42">
            <v>7.0209999999999995E-2</v>
          </cell>
          <cell r="H42">
            <v>6.8809999999999996E-2</v>
          </cell>
          <cell r="I42">
            <v>6.923E-2</v>
          </cell>
          <cell r="J42">
            <v>7.0029999999999995E-2</v>
          </cell>
          <cell r="K42">
            <v>6.8959999999999994E-2</v>
          </cell>
          <cell r="L42">
            <v>6.9139999999999993E-2</v>
          </cell>
          <cell r="M42">
            <v>7.0110000000000006E-2</v>
          </cell>
          <cell r="N42">
            <v>6.9860000000000005E-2</v>
          </cell>
          <cell r="O42">
            <v>7.0580000000000004E-2</v>
          </cell>
          <cell r="P42">
            <v>6.9769999999999999E-2</v>
          </cell>
          <cell r="Q42">
            <v>7.0110000000000006E-2</v>
          </cell>
        </row>
        <row r="43">
          <cell r="D43" t="str">
            <v>Irak - Dinar</v>
          </cell>
          <cell r="E43">
            <v>6.8999999999999997E-4</v>
          </cell>
          <cell r="F43">
            <v>6.8999999999999997E-4</v>
          </cell>
          <cell r="G43">
            <v>6.8999999999999997E-4</v>
          </cell>
          <cell r="H43">
            <v>6.8999999999999997E-4</v>
          </cell>
          <cell r="I43">
            <v>6.8999999999999997E-4</v>
          </cell>
          <cell r="J43">
            <v>6.8999999999999997E-4</v>
          </cell>
          <cell r="K43">
            <v>6.8999999999999997E-4</v>
          </cell>
          <cell r="L43">
            <v>6.8999999999999997E-4</v>
          </cell>
          <cell r="M43">
            <v>6.8999999999999997E-4</v>
          </cell>
          <cell r="N43">
            <v>6.8999999999999997E-4</v>
          </cell>
          <cell r="O43">
            <v>6.8999999999999997E-4</v>
          </cell>
          <cell r="P43">
            <v>6.8999999999999997E-4</v>
          </cell>
          <cell r="Q43">
            <v>6.8999999999999997E-4</v>
          </cell>
        </row>
        <row r="44">
          <cell r="D44" t="str">
            <v>Israel - Shekel</v>
          </cell>
          <cell r="E44">
            <v>0.31129000000000001</v>
          </cell>
          <cell r="F44">
            <v>0.30531999999999998</v>
          </cell>
          <cell r="G44">
            <v>0.30192000000000002</v>
          </cell>
          <cell r="H44">
            <v>0.29994999999999999</v>
          </cell>
          <cell r="I44">
            <v>0.30836000000000002</v>
          </cell>
          <cell r="J44">
            <v>0.30787999999999999</v>
          </cell>
          <cell r="K44">
            <v>0.30681000000000003</v>
          </cell>
          <cell r="L44">
            <v>0.30989</v>
          </cell>
          <cell r="M44">
            <v>0.31211</v>
          </cell>
          <cell r="N44">
            <v>0.30991000000000002</v>
          </cell>
          <cell r="O44">
            <v>0.31663000000000002</v>
          </cell>
          <cell r="P44">
            <v>0.31731999999999999</v>
          </cell>
          <cell r="Q44">
            <v>0.32144</v>
          </cell>
        </row>
        <row r="45">
          <cell r="D45" t="str">
            <v>Jamaica - Dólar</v>
          </cell>
          <cell r="E45">
            <v>7.0000000000000001E-3</v>
          </cell>
          <cell r="F45">
            <v>6.7999999999999996E-3</v>
          </cell>
          <cell r="G45">
            <v>6.6E-3</v>
          </cell>
          <cell r="H45">
            <v>6.7999999999999996E-3</v>
          </cell>
          <cell r="I45">
            <v>6.4999999999999997E-3</v>
          </cell>
          <cell r="J45">
            <v>6.7000000000000002E-3</v>
          </cell>
          <cell r="K45">
            <v>6.7000000000000002E-3</v>
          </cell>
          <cell r="L45">
            <v>6.4999999999999997E-3</v>
          </cell>
          <cell r="M45">
            <v>6.6E-3</v>
          </cell>
          <cell r="N45">
            <v>6.7999999999999996E-3</v>
          </cell>
          <cell r="O45">
            <v>6.4999999999999997E-3</v>
          </cell>
          <cell r="P45">
            <v>6.4000000000000003E-3</v>
          </cell>
          <cell r="Q45">
            <v>6.4999999999999997E-3</v>
          </cell>
        </row>
        <row r="46">
          <cell r="D46" t="str">
            <v>Japón - Yen</v>
          </cell>
          <cell r="E46">
            <v>9.6900000000000007E-3</v>
          </cell>
          <cell r="F46">
            <v>9.5499999999999995E-3</v>
          </cell>
          <cell r="G46">
            <v>9.3799999999999994E-3</v>
          </cell>
          <cell r="H46">
            <v>9.0500000000000008E-3</v>
          </cell>
          <cell r="I46">
            <v>9.1500000000000001E-3</v>
          </cell>
          <cell r="J46">
            <v>9.1400000000000006E-3</v>
          </cell>
          <cell r="K46">
            <v>9.0100000000000006E-3</v>
          </cell>
          <cell r="L46">
            <v>9.11E-3</v>
          </cell>
          <cell r="M46">
            <v>9.11E-3</v>
          </cell>
          <cell r="N46">
            <v>8.9599999999999992E-3</v>
          </cell>
          <cell r="O46">
            <v>8.77E-3</v>
          </cell>
          <cell r="P46">
            <v>8.8100000000000001E-3</v>
          </cell>
          <cell r="Q46">
            <v>8.6899999999999998E-3</v>
          </cell>
        </row>
        <row r="47">
          <cell r="D47" t="str">
            <v>Kenia - Chelín</v>
          </cell>
          <cell r="E47">
            <v>9.1999999999999998E-3</v>
          </cell>
          <cell r="F47">
            <v>9.1000000000000004E-3</v>
          </cell>
          <cell r="G47">
            <v>9.1000000000000004E-3</v>
          </cell>
          <cell r="H47">
            <v>9.1000000000000004E-3</v>
          </cell>
          <cell r="I47">
            <v>9.2999999999999992E-3</v>
          </cell>
          <cell r="J47">
            <v>9.2999999999999992E-3</v>
          </cell>
          <cell r="K47">
            <v>9.2999999999999992E-3</v>
          </cell>
          <cell r="L47">
            <v>9.1999999999999998E-3</v>
          </cell>
          <cell r="M47">
            <v>9.1000000000000004E-3</v>
          </cell>
          <cell r="N47">
            <v>8.9999999999999993E-3</v>
          </cell>
          <cell r="O47">
            <v>8.9999999999999993E-3</v>
          </cell>
          <cell r="P47">
            <v>8.8999999999999999E-3</v>
          </cell>
          <cell r="Q47">
            <v>8.8000000000000005E-3</v>
          </cell>
        </row>
        <row r="48">
          <cell r="D48" t="str">
            <v>Kuwait - Dinar</v>
          </cell>
          <cell r="E48">
            <v>3.2879</v>
          </cell>
          <cell r="F48">
            <v>3.3027000000000002</v>
          </cell>
          <cell r="G48">
            <v>3.3014000000000001</v>
          </cell>
          <cell r="H48">
            <v>3.3067000000000002</v>
          </cell>
          <cell r="I48">
            <v>3.3206000000000002</v>
          </cell>
          <cell r="J48">
            <v>3.3241999999999998</v>
          </cell>
          <cell r="K48">
            <v>3.3207</v>
          </cell>
          <cell r="L48">
            <v>3.3288000000000002</v>
          </cell>
          <cell r="M48">
            <v>3.3247</v>
          </cell>
          <cell r="N48">
            <v>3.3140000000000001</v>
          </cell>
          <cell r="O48">
            <v>3.3161</v>
          </cell>
          <cell r="P48">
            <v>3.3048000000000002</v>
          </cell>
          <cell r="Q48">
            <v>3.3056000000000001</v>
          </cell>
        </row>
        <row r="49">
          <cell r="D49" t="str">
            <v>Malasia - Ringgit</v>
          </cell>
          <cell r="E49">
            <v>0.2487</v>
          </cell>
          <cell r="F49">
            <v>0.2475</v>
          </cell>
          <cell r="G49">
            <v>0.24690000000000001</v>
          </cell>
          <cell r="H49">
            <v>0.24129999999999999</v>
          </cell>
          <cell r="I49">
            <v>0.24460000000000001</v>
          </cell>
          <cell r="J49">
            <v>0.24249999999999999</v>
          </cell>
          <cell r="K49">
            <v>0.24099999999999999</v>
          </cell>
          <cell r="L49">
            <v>0.2369</v>
          </cell>
          <cell r="M49">
            <v>0.2407</v>
          </cell>
          <cell r="N49">
            <v>0.23880000000000001</v>
          </cell>
          <cell r="O49">
            <v>0.24149999999999999</v>
          </cell>
          <cell r="P49">
            <v>0.2379</v>
          </cell>
          <cell r="Q49">
            <v>0.24010000000000001</v>
          </cell>
        </row>
        <row r="50">
          <cell r="D50" t="str">
            <v>Marruecos - Dirham</v>
          </cell>
          <cell r="E50">
            <v>0.1123</v>
          </cell>
          <cell r="F50">
            <v>0.1118</v>
          </cell>
          <cell r="G50">
            <v>0.11210000000000001</v>
          </cell>
          <cell r="H50">
            <v>0.1105</v>
          </cell>
          <cell r="I50">
            <v>0.1119</v>
          </cell>
          <cell r="J50">
            <v>0.1133</v>
          </cell>
          <cell r="K50">
            <v>0.112</v>
          </cell>
          <cell r="L50">
            <v>0.1124</v>
          </cell>
          <cell r="M50">
            <v>0.1123</v>
          </cell>
          <cell r="N50">
            <v>0.1105</v>
          </cell>
          <cell r="O50">
            <v>0.1101</v>
          </cell>
          <cell r="P50">
            <v>0.10780000000000001</v>
          </cell>
          <cell r="Q50">
            <v>0.1082</v>
          </cell>
        </row>
        <row r="51">
          <cell r="D51" t="str">
            <v>Nicaragua - Córdoba</v>
          </cell>
          <cell r="E51">
            <v>2.87E-2</v>
          </cell>
          <cell r="F51">
            <v>2.87E-2</v>
          </cell>
          <cell r="G51">
            <v>2.87E-2</v>
          </cell>
          <cell r="H51">
            <v>2.8400000000000002E-2</v>
          </cell>
          <cell r="I51">
            <v>2.8299999999999999E-2</v>
          </cell>
          <cell r="J51">
            <v>2.8299999999999999E-2</v>
          </cell>
          <cell r="K51">
            <v>2.8400000000000002E-2</v>
          </cell>
          <cell r="L51">
            <v>2.8299999999999999E-2</v>
          </cell>
          <cell r="M51">
            <v>2.8500000000000001E-2</v>
          </cell>
          <cell r="N51">
            <v>2.8299999999999999E-2</v>
          </cell>
          <cell r="O51">
            <v>2.8400000000000002E-2</v>
          </cell>
          <cell r="P51">
            <v>2.8400000000000002E-2</v>
          </cell>
          <cell r="Q51">
            <v>2.81E-2</v>
          </cell>
        </row>
        <row r="52">
          <cell r="D52" t="str">
            <v>Nigeria - Naira</v>
          </cell>
          <cell r="E52">
            <v>2.6099999999999999E-3</v>
          </cell>
          <cell r="F52">
            <v>2.5400000000000002E-3</v>
          </cell>
          <cell r="G52">
            <v>2.4299999999999999E-3</v>
          </cell>
          <cell r="H52">
            <v>2.4499999999999999E-3</v>
          </cell>
          <cell r="I52">
            <v>2.4399999999999999E-3</v>
          </cell>
          <cell r="J52">
            <v>2.4399999999999999E-3</v>
          </cell>
          <cell r="K52">
            <v>2.4299999999999999E-3</v>
          </cell>
          <cell r="L52">
            <v>2.4299999999999999E-3</v>
          </cell>
          <cell r="M52">
            <v>2.4299999999999999E-3</v>
          </cell>
          <cell r="N52">
            <v>2.4199999999999998E-3</v>
          </cell>
          <cell r="O52">
            <v>2.4199999999999998E-3</v>
          </cell>
          <cell r="P52">
            <v>2.4199999999999998E-3</v>
          </cell>
          <cell r="Q52">
            <v>2.3600000000000001E-3</v>
          </cell>
        </row>
        <row r="53">
          <cell r="D53" t="str">
            <v>Noruega - Corona</v>
          </cell>
          <cell r="E53">
            <v>0.1168</v>
          </cell>
          <cell r="F53">
            <v>0.1169</v>
          </cell>
          <cell r="G53">
            <v>0.1162</v>
          </cell>
          <cell r="H53">
            <v>0.1172</v>
          </cell>
          <cell r="I53">
            <v>0.12039999999999999</v>
          </cell>
          <cell r="J53">
            <v>0.1202</v>
          </cell>
          <cell r="K53">
            <v>0.1162</v>
          </cell>
          <cell r="L53">
            <v>0.1132</v>
          </cell>
          <cell r="M53">
            <v>0.1149</v>
          </cell>
          <cell r="N53">
            <v>0.1145</v>
          </cell>
          <cell r="O53">
            <v>0.1182</v>
          </cell>
          <cell r="P53">
            <v>0.10979999999999999</v>
          </cell>
          <cell r="Q53">
            <v>0.1134</v>
          </cell>
        </row>
        <row r="54">
          <cell r="D54" t="str">
            <v>Nueva Zelanda - Dólar</v>
          </cell>
          <cell r="E54">
            <v>0.72014999999999996</v>
          </cell>
          <cell r="F54">
            <v>0.72055000000000002</v>
          </cell>
          <cell r="G54">
            <v>0.72735000000000005</v>
          </cell>
          <cell r="H54">
            <v>0.70055000000000001</v>
          </cell>
          <cell r="I54">
            <v>0.71765000000000001</v>
          </cell>
          <cell r="J54">
            <v>0.72785</v>
          </cell>
          <cell r="K54">
            <v>0.69874999999999998</v>
          </cell>
          <cell r="L54">
            <v>0.69779999999999998</v>
          </cell>
          <cell r="M54">
            <v>0.70384999999999998</v>
          </cell>
          <cell r="N54">
            <v>0.68984999999999996</v>
          </cell>
          <cell r="O54">
            <v>0.71560000000000001</v>
          </cell>
          <cell r="P54">
            <v>0.67889999999999995</v>
          </cell>
          <cell r="Q54">
            <v>0.68454999999999999</v>
          </cell>
        </row>
        <row r="55">
          <cell r="D55" t="str">
            <v>Panamá - Balboa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</row>
        <row r="56">
          <cell r="D56" t="str">
            <v>Paraguay - Guaraní</v>
          </cell>
          <cell r="E56">
            <v>0.1447</v>
          </cell>
          <cell r="F56">
            <v>0.1439</v>
          </cell>
          <cell r="G56">
            <v>0.151</v>
          </cell>
          <cell r="H56">
            <v>0.1585</v>
          </cell>
          <cell r="I56">
            <v>0.15179999999999999</v>
          </cell>
          <cell r="J56">
            <v>0.14760000000000001</v>
          </cell>
          <cell r="K56">
            <v>0.14810000000000001</v>
          </cell>
          <cell r="L56">
            <v>0.1447</v>
          </cell>
          <cell r="M56">
            <v>0.14449999999999999</v>
          </cell>
          <cell r="N56">
            <v>0.14480000000000001</v>
          </cell>
          <cell r="O56">
            <v>0.1449</v>
          </cell>
          <cell r="P56">
            <v>0.1462</v>
          </cell>
          <cell r="Q56">
            <v>0.1454</v>
          </cell>
        </row>
        <row r="57">
          <cell r="D57" t="str">
            <v>Perú - Nuevo Sol</v>
          </cell>
          <cell r="E57">
            <v>0.27632000000000001</v>
          </cell>
          <cell r="F57">
            <v>0.27476</v>
          </cell>
          <cell r="G57">
            <v>0.27403</v>
          </cell>
          <cell r="H57">
            <v>0.26580999999999999</v>
          </cell>
          <cell r="I57">
            <v>0.26366000000000001</v>
          </cell>
          <cell r="J57">
            <v>0.26208999999999999</v>
          </cell>
          <cell r="K57">
            <v>0.25896999999999998</v>
          </cell>
          <cell r="L57">
            <v>0.24687999999999999</v>
          </cell>
          <cell r="M57">
            <v>0.24471000000000001</v>
          </cell>
          <cell r="N57">
            <v>0.24187</v>
          </cell>
          <cell r="O57">
            <v>0.25057000000000001</v>
          </cell>
          <cell r="P57">
            <v>0.24604999999999999</v>
          </cell>
          <cell r="Q57">
            <v>0.25080000000000002</v>
          </cell>
        </row>
        <row r="58">
          <cell r="D58" t="str">
            <v>Polonia - Zloty</v>
          </cell>
          <cell r="E58">
            <v>0.26829999999999998</v>
          </cell>
          <cell r="F58">
            <v>0.26869999999999999</v>
          </cell>
          <cell r="G58">
            <v>0.26840000000000003</v>
          </cell>
          <cell r="H58">
            <v>0.25340000000000001</v>
          </cell>
          <cell r="I58">
            <v>0.26400000000000001</v>
          </cell>
          <cell r="J58">
            <v>0.27279999999999999</v>
          </cell>
          <cell r="K58">
            <v>0.2626</v>
          </cell>
          <cell r="L58">
            <v>0.25969999999999999</v>
          </cell>
          <cell r="M58">
            <v>0.26119999999999999</v>
          </cell>
          <cell r="N58">
            <v>0.25190000000000001</v>
          </cell>
          <cell r="O58">
            <v>0.25080000000000002</v>
          </cell>
          <cell r="P58">
            <v>0.24179999999999999</v>
          </cell>
          <cell r="Q58">
            <v>0.24809999999999999</v>
          </cell>
        </row>
        <row r="59">
          <cell r="D59" t="str">
            <v>Puerto Rico - Dólar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</row>
        <row r="60">
          <cell r="D60" t="str">
            <v>Rep. Checa - Corona</v>
          </cell>
          <cell r="E60">
            <v>4.6589999999999999E-2</v>
          </cell>
          <cell r="F60">
            <v>4.6739999999999997E-2</v>
          </cell>
          <cell r="G60">
            <v>4.6350000000000002E-2</v>
          </cell>
          <cell r="H60">
            <v>4.4999999999999998E-2</v>
          </cell>
          <cell r="I60">
            <v>4.6530000000000002E-2</v>
          </cell>
          <cell r="J60">
            <v>4.8039999999999999E-2</v>
          </cell>
          <cell r="K60">
            <v>4.6489999999999997E-2</v>
          </cell>
          <cell r="L60">
            <v>4.6530000000000002E-2</v>
          </cell>
          <cell r="M60">
            <v>4.6440000000000002E-2</v>
          </cell>
          <cell r="N60">
            <v>4.5749999999999999E-2</v>
          </cell>
          <cell r="O60">
            <v>4.5069999999999999E-2</v>
          </cell>
          <cell r="P60">
            <v>4.4240000000000002E-2</v>
          </cell>
          <cell r="Q60">
            <v>4.5760000000000002E-2</v>
          </cell>
        </row>
        <row r="61">
          <cell r="D61" t="str">
            <v xml:space="preserve">Rep. De Sudáfrica - Rand </v>
          </cell>
          <cell r="E61">
            <v>6.8150000000000002E-2</v>
          </cell>
          <cell r="F61">
            <v>6.6409999999999997E-2</v>
          </cell>
          <cell r="G61">
            <v>6.5949999999999995E-2</v>
          </cell>
          <cell r="H61">
            <v>6.7739999999999995E-2</v>
          </cell>
          <cell r="I61">
            <v>6.8940000000000001E-2</v>
          </cell>
          <cell r="J61">
            <v>7.2859999999999994E-2</v>
          </cell>
          <cell r="K61">
            <v>7.0010000000000003E-2</v>
          </cell>
          <cell r="L61">
            <v>6.8320000000000006E-2</v>
          </cell>
          <cell r="M61">
            <v>6.9139999999999993E-2</v>
          </cell>
          <cell r="N61">
            <v>6.6430000000000003E-2</v>
          </cell>
          <cell r="O61">
            <v>6.5790000000000001E-2</v>
          </cell>
          <cell r="P61">
            <v>6.2440000000000002E-2</v>
          </cell>
          <cell r="Q61">
            <v>6.2670000000000003E-2</v>
          </cell>
        </row>
        <row r="62">
          <cell r="D62" t="str">
            <v>Rep. Dominicana - Peso</v>
          </cell>
          <cell r="E62">
            <v>1.72E-2</v>
          </cell>
          <cell r="F62">
            <v>1.72E-2</v>
          </cell>
          <cell r="G62">
            <v>1.7299999999999999E-2</v>
          </cell>
          <cell r="H62">
            <v>1.7600000000000001E-2</v>
          </cell>
          <cell r="I62">
            <v>1.7600000000000001E-2</v>
          </cell>
          <cell r="J62">
            <v>1.7500000000000002E-2</v>
          </cell>
          <cell r="K62">
            <v>1.7500000000000002E-2</v>
          </cell>
          <cell r="L62">
            <v>1.7500000000000002E-2</v>
          </cell>
          <cell r="M62">
            <v>1.7600000000000001E-2</v>
          </cell>
          <cell r="N62">
            <v>1.77E-2</v>
          </cell>
          <cell r="O62">
            <v>1.77E-2</v>
          </cell>
          <cell r="P62">
            <v>1.77E-2</v>
          </cell>
          <cell r="Q62">
            <v>1.7500000000000002E-2</v>
          </cell>
        </row>
        <row r="63">
          <cell r="D63" t="str">
            <v>Rumania - Leu</v>
          </cell>
          <cell r="E63">
            <v>0.25130000000000002</v>
          </cell>
          <cell r="F63">
            <v>0.2492</v>
          </cell>
          <cell r="G63">
            <v>0.24890000000000001</v>
          </cell>
          <cell r="H63">
            <v>0.23899999999999999</v>
          </cell>
          <cell r="I63">
            <v>0.24429999999999999</v>
          </cell>
          <cell r="J63">
            <v>0.24859999999999999</v>
          </cell>
          <cell r="K63">
            <v>0.24060000000000001</v>
          </cell>
          <cell r="L63">
            <v>0.2412</v>
          </cell>
          <cell r="M63">
            <v>0.2392</v>
          </cell>
          <cell r="N63">
            <v>0.2341</v>
          </cell>
          <cell r="O63">
            <v>0.23380000000000001</v>
          </cell>
          <cell r="P63">
            <v>0.2276</v>
          </cell>
          <cell r="Q63">
            <v>0.2298</v>
          </cell>
        </row>
        <row r="64">
          <cell r="D64" t="str">
            <v>Singapur - Dólar</v>
          </cell>
          <cell r="E64">
            <v>0.75660000000000005</v>
          </cell>
          <cell r="F64">
            <v>0.75349999999999995</v>
          </cell>
          <cell r="G64">
            <v>0.752</v>
          </cell>
          <cell r="H64">
            <v>0.74429999999999996</v>
          </cell>
          <cell r="I64">
            <v>0.75170000000000003</v>
          </cell>
          <cell r="J64">
            <v>0.7571</v>
          </cell>
          <cell r="K64">
            <v>0.74380000000000002</v>
          </cell>
          <cell r="L64">
            <v>0.73839999999999995</v>
          </cell>
          <cell r="M64">
            <v>0.74360000000000004</v>
          </cell>
          <cell r="N64">
            <v>0.73650000000000004</v>
          </cell>
          <cell r="O64">
            <v>0.74160000000000004</v>
          </cell>
          <cell r="P64">
            <v>0.72940000000000005</v>
          </cell>
          <cell r="Q64">
            <v>0.74170000000000003</v>
          </cell>
        </row>
        <row r="65">
          <cell r="D65" t="str">
            <v>Suecia - Corona</v>
          </cell>
          <cell r="E65">
            <v>0.12180000000000001</v>
          </cell>
          <cell r="F65">
            <v>0.12002</v>
          </cell>
          <cell r="G65">
            <v>0.11906</v>
          </cell>
          <cell r="H65">
            <v>0.11472</v>
          </cell>
          <cell r="I65">
            <v>0.11831999999999999</v>
          </cell>
          <cell r="J65">
            <v>0.12058000000000001</v>
          </cell>
          <cell r="K65">
            <v>0.11692</v>
          </cell>
          <cell r="L65">
            <v>0.11620999999999999</v>
          </cell>
          <cell r="M65">
            <v>0.11577999999999999</v>
          </cell>
          <cell r="N65">
            <v>0.11430999999999999</v>
          </cell>
          <cell r="O65">
            <v>0.11648</v>
          </cell>
          <cell r="P65">
            <v>0.11019</v>
          </cell>
          <cell r="Q65">
            <v>0.11047</v>
          </cell>
        </row>
        <row r="66">
          <cell r="D66" t="str">
            <v>Suiza - Franco</v>
          </cell>
          <cell r="E66">
            <v>1.1315</v>
          </cell>
          <cell r="F66">
            <v>1.1240000000000001</v>
          </cell>
          <cell r="G66">
            <v>1.1045</v>
          </cell>
          <cell r="H66">
            <v>1.0627</v>
          </cell>
          <cell r="I66">
            <v>1.0965</v>
          </cell>
          <cell r="J66">
            <v>1.1119000000000001</v>
          </cell>
          <cell r="K66">
            <v>1.0817000000000001</v>
          </cell>
          <cell r="L66">
            <v>1.1032999999999999</v>
          </cell>
          <cell r="M66">
            <v>1.0919000000000001</v>
          </cell>
          <cell r="N66">
            <v>1.0719000000000001</v>
          </cell>
          <cell r="O66">
            <v>1.0942000000000001</v>
          </cell>
          <cell r="P66">
            <v>1.081</v>
          </cell>
          <cell r="Q66">
            <v>1.0975999999999999</v>
          </cell>
        </row>
        <row r="67">
          <cell r="D67" t="str">
            <v>Tailandia - Baht</v>
          </cell>
          <cell r="E67">
            <v>3.3320000000000002E-2</v>
          </cell>
          <cell r="F67">
            <v>3.3480000000000003E-2</v>
          </cell>
          <cell r="G67">
            <v>3.2829999999999998E-2</v>
          </cell>
          <cell r="H67">
            <v>3.2009999999999997E-2</v>
          </cell>
          <cell r="I67">
            <v>3.2099999999999997E-2</v>
          </cell>
          <cell r="J67">
            <v>3.2050000000000002E-2</v>
          </cell>
          <cell r="K67">
            <v>3.1189999999999999E-2</v>
          </cell>
          <cell r="L67">
            <v>3.039E-2</v>
          </cell>
          <cell r="M67">
            <v>3.1E-2</v>
          </cell>
          <cell r="N67">
            <v>2.9700000000000001E-2</v>
          </cell>
          <cell r="O67">
            <v>2.997E-2</v>
          </cell>
          <cell r="P67">
            <v>2.964E-2</v>
          </cell>
          <cell r="Q67">
            <v>3.014E-2</v>
          </cell>
        </row>
        <row r="68">
          <cell r="D68" t="str">
            <v>Taiwan - Nuevo Dólar</v>
          </cell>
          <cell r="E68">
            <v>3.5589999999999997E-2</v>
          </cell>
          <cell r="F68">
            <v>3.569E-2</v>
          </cell>
          <cell r="G68">
            <v>3.5869999999999999E-2</v>
          </cell>
          <cell r="H68">
            <v>3.5090000000000003E-2</v>
          </cell>
          <cell r="I68">
            <v>3.5839999999999997E-2</v>
          </cell>
          <cell r="J68">
            <v>3.628E-2</v>
          </cell>
          <cell r="K68">
            <v>3.5880000000000002E-2</v>
          </cell>
          <cell r="L68">
            <v>3.576E-2</v>
          </cell>
          <cell r="M68">
            <v>3.6139999999999999E-2</v>
          </cell>
          <cell r="N68">
            <v>3.5950000000000003E-2</v>
          </cell>
          <cell r="O68">
            <v>3.5970000000000002E-2</v>
          </cell>
          <cell r="P68">
            <v>3.61E-2</v>
          </cell>
          <cell r="Q68">
            <v>3.6139999999999999E-2</v>
          </cell>
        </row>
        <row r="69">
          <cell r="D69" t="str">
            <v>Trinidad y Tobago - Dólar</v>
          </cell>
          <cell r="E69">
            <v>0.14799999999999999</v>
          </cell>
          <cell r="F69">
            <v>0.14729999999999999</v>
          </cell>
          <cell r="G69">
            <v>0.1474</v>
          </cell>
          <cell r="H69">
            <v>0.14760000000000001</v>
          </cell>
          <cell r="I69">
            <v>0.14729999999999999</v>
          </cell>
          <cell r="J69">
            <v>0.14910000000000001</v>
          </cell>
          <cell r="K69">
            <v>0.1474</v>
          </cell>
          <cell r="L69">
            <v>0.14749999999999999</v>
          </cell>
          <cell r="M69">
            <v>0.1472</v>
          </cell>
          <cell r="N69">
            <v>0.1474</v>
          </cell>
          <cell r="O69">
            <v>0.14760000000000001</v>
          </cell>
          <cell r="P69">
            <v>0.14779999999999999</v>
          </cell>
          <cell r="Q69">
            <v>0.14729999999999999</v>
          </cell>
        </row>
        <row r="70">
          <cell r="D70" t="str">
            <v>Turquía - Lira</v>
          </cell>
          <cell r="E70">
            <v>0.13457</v>
          </cell>
          <cell r="F70">
            <v>0.13700999999999999</v>
          </cell>
          <cell r="G70">
            <v>0.13466</v>
          </cell>
          <cell r="H70">
            <v>0.12088</v>
          </cell>
          <cell r="I70">
            <v>0.12044000000000001</v>
          </cell>
          <cell r="J70">
            <v>0.11791</v>
          </cell>
          <cell r="K70">
            <v>0.11507000000000001</v>
          </cell>
          <cell r="L70">
            <v>0.11864</v>
          </cell>
          <cell r="M70">
            <v>0.12028</v>
          </cell>
          <cell r="N70">
            <v>0.11255999999999999</v>
          </cell>
          <cell r="O70">
            <v>0.10397000000000001</v>
          </cell>
          <cell r="P70">
            <v>7.5439999999999993E-2</v>
          </cell>
          <cell r="Q70">
            <v>7.5190000000000007E-2</v>
          </cell>
        </row>
        <row r="71">
          <cell r="D71" t="str">
            <v>Ucrania - Hryvnia</v>
          </cell>
          <cell r="E71">
            <v>3.5299999999999998E-2</v>
          </cell>
          <cell r="F71">
            <v>3.5499999999999997E-2</v>
          </cell>
          <cell r="G71">
            <v>3.5700000000000003E-2</v>
          </cell>
          <cell r="H71">
            <v>3.5900000000000001E-2</v>
          </cell>
          <cell r="I71">
            <v>3.5900000000000001E-2</v>
          </cell>
          <cell r="J71">
            <v>3.6400000000000002E-2</v>
          </cell>
          <cell r="K71">
            <v>3.6700000000000003E-2</v>
          </cell>
          <cell r="L71">
            <v>3.7400000000000003E-2</v>
          </cell>
          <cell r="M71">
            <v>3.7100000000000001E-2</v>
          </cell>
          <cell r="N71">
            <v>3.7600000000000001E-2</v>
          </cell>
          <cell r="O71">
            <v>3.8100000000000002E-2</v>
          </cell>
          <cell r="P71">
            <v>3.6799999999999999E-2</v>
          </cell>
          <cell r="Q71">
            <v>3.6700000000000003E-2</v>
          </cell>
        </row>
        <row r="72">
          <cell r="D72" t="str">
            <v>Unión Monetaria Europea - Euro</v>
          </cell>
          <cell r="E72">
            <v>1.2234</v>
          </cell>
          <cell r="F72">
            <v>1.2145999999999999</v>
          </cell>
          <cell r="G72">
            <v>1.2136499999999999</v>
          </cell>
          <cell r="H72">
            <v>1.1754500000000001</v>
          </cell>
          <cell r="I72">
            <v>1.2040500000000001</v>
          </cell>
          <cell r="J72">
            <v>1.22245</v>
          </cell>
          <cell r="K72">
            <v>1.1856</v>
          </cell>
          <cell r="L72">
            <v>1.1856500000000001</v>
          </cell>
          <cell r="M72">
            <v>1.18045</v>
          </cell>
          <cell r="N72">
            <v>1.1588499999999999</v>
          </cell>
          <cell r="O72">
            <v>1.1572499999999999</v>
          </cell>
          <cell r="P72">
            <v>1.1262000000000001</v>
          </cell>
          <cell r="Q72">
            <v>1.1372500000000001</v>
          </cell>
        </row>
        <row r="73">
          <cell r="D73" t="str">
            <v xml:space="preserve">Uruguay - Peso </v>
          </cell>
          <cell r="E73">
            <v>2.3699999999999999E-2</v>
          </cell>
          <cell r="F73">
            <v>2.3699999999999999E-2</v>
          </cell>
          <cell r="G73">
            <v>2.3199999999999998E-2</v>
          </cell>
          <cell r="H73">
            <v>2.2599999999999999E-2</v>
          </cell>
          <cell r="I73">
            <v>2.2800000000000001E-2</v>
          </cell>
          <cell r="J73">
            <v>2.2800000000000001E-2</v>
          </cell>
          <cell r="K73">
            <v>2.3E-2</v>
          </cell>
          <cell r="L73">
            <v>2.29E-2</v>
          </cell>
          <cell r="M73">
            <v>2.3599999999999999E-2</v>
          </cell>
          <cell r="N73">
            <v>2.3300000000000001E-2</v>
          </cell>
          <cell r="O73">
            <v>2.2700000000000001E-2</v>
          </cell>
          <cell r="P73">
            <v>2.2700000000000001E-2</v>
          </cell>
          <cell r="Q73">
            <v>2.24E-2</v>
          </cell>
        </row>
        <row r="74">
          <cell r="D74" t="str">
            <v>Venezuela - Bolívar Fuerte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0.23047000000000001</v>
          </cell>
          <cell r="P74">
            <v>0.21729999999999999</v>
          </cell>
          <cell r="Q74">
            <v>0.21793000000000001</v>
          </cell>
        </row>
        <row r="75">
          <cell r="D75" t="str">
            <v>Vietnam - Dong</v>
          </cell>
          <cell r="E75">
            <v>4.3299999999999998E-2</v>
          </cell>
          <cell r="F75">
            <v>4.3380000000000002E-2</v>
          </cell>
          <cell r="G75">
            <v>4.3439999999999999E-2</v>
          </cell>
          <cell r="H75">
            <v>4.3339999999999997E-2</v>
          </cell>
          <cell r="I75">
            <v>4.3380000000000002E-2</v>
          </cell>
          <cell r="J75">
            <v>4.3389999999999998E-2</v>
          </cell>
          <cell r="K75">
            <v>4.3439999999999999E-2</v>
          </cell>
          <cell r="L75">
            <v>4.3580000000000001E-2</v>
          </cell>
          <cell r="M75">
            <v>4.3869999999999999E-2</v>
          </cell>
          <cell r="N75">
            <v>4.3929999999999997E-2</v>
          </cell>
          <cell r="O75">
            <v>4.3950000000000003E-2</v>
          </cell>
          <cell r="P75">
            <v>4.3999999999999997E-2</v>
          </cell>
          <cell r="Q75">
            <v>4.3869999999999999E-2</v>
          </cell>
        </row>
      </sheetData>
      <sheetData sheetId="44">
        <row r="10">
          <cell r="B10" t="str">
            <v>CONSTRUCCIONES (ADAPTAC. PARA PERS. CON CAPAC. DIFER.)</v>
          </cell>
          <cell r="C10">
            <v>0.05</v>
          </cell>
          <cell r="D10">
            <v>0</v>
          </cell>
          <cell r="E10">
            <v>1</v>
          </cell>
          <cell r="G10" t="str">
            <v>SI</v>
          </cell>
          <cell r="L10" t="str">
            <v>CONSTRUCCIONES</v>
          </cell>
        </row>
        <row r="11">
          <cell r="B11" t="str">
            <v>CONSTRUCCIONES (EN GENERAL)</v>
          </cell>
          <cell r="C11">
            <v>0.05</v>
          </cell>
          <cell r="D11">
            <v>0.74</v>
          </cell>
          <cell r="E11">
            <v>0.05</v>
          </cell>
          <cell r="G11" t="str">
            <v>NO</v>
          </cell>
          <cell r="L11" t="str">
            <v>INVERSIONES EN INMUEBLES CONSIDERADOS HISTÓRICOS</v>
          </cell>
        </row>
        <row r="12">
          <cell r="B12" t="str">
            <v>CONSTRUCCIONES (MONUMENTOS HISTORICOS)</v>
          </cell>
          <cell r="C12">
            <v>0.05</v>
          </cell>
          <cell r="D12">
            <v>0.85</v>
          </cell>
          <cell r="E12">
            <v>0.1</v>
          </cell>
          <cell r="L12" t="str">
            <v>MAQUINARIA Y EQUIPO</v>
          </cell>
        </row>
        <row r="13">
          <cell r="B13" t="str">
            <v>DERECHOS POR REGISTROS</v>
          </cell>
          <cell r="C13">
            <v>0.15</v>
          </cell>
          <cell r="D13">
            <v>0</v>
          </cell>
          <cell r="E13">
            <v>0.15</v>
          </cell>
          <cell r="L13" t="str">
            <v>MOBILIARIO Y EQUIPO DE OFICINA</v>
          </cell>
        </row>
        <row r="14">
          <cell r="B14" t="str">
            <v>EQUIPO DE COMPUTO</v>
          </cell>
          <cell r="C14">
            <v>0.3</v>
          </cell>
          <cell r="D14">
            <v>0.94</v>
          </cell>
          <cell r="E14">
            <v>0.3</v>
          </cell>
          <cell r="L14" t="str">
            <v>EQUIPO DE COMPUTO</v>
          </cell>
        </row>
        <row r="15">
          <cell r="B15" t="str">
            <v>EQUIPO DE COMUNICACION</v>
          </cell>
          <cell r="C15">
            <v>0.1</v>
          </cell>
          <cell r="D15">
            <v>0.85</v>
          </cell>
          <cell r="E15">
            <v>0.1</v>
          </cell>
          <cell r="L15" t="str">
            <v>EQUIPO DE TRANSPORTE AUTOMOVILES</v>
          </cell>
        </row>
        <row r="16">
          <cell r="B16" t="str">
            <v>EQUIPO DE DEMO</v>
          </cell>
          <cell r="C16">
            <v>0.1</v>
          </cell>
          <cell r="D16">
            <v>0</v>
          </cell>
          <cell r="E16">
            <v>0.1</v>
          </cell>
          <cell r="L16" t="str">
            <v>EQUIPO DE TRANSPORTE OTROS</v>
          </cell>
        </row>
        <row r="17">
          <cell r="B17" t="str">
            <v>EQUIPO DE RADIOCOMUNICACION</v>
          </cell>
          <cell r="C17">
            <v>0.08</v>
          </cell>
          <cell r="D17">
            <v>0.82</v>
          </cell>
          <cell r="E17">
            <v>0.08</v>
          </cell>
          <cell r="L17" t="str">
            <v>OTRAS INVERSIONES EN ACTIVOS FIJOS</v>
          </cell>
        </row>
        <row r="18">
          <cell r="B18" t="str">
            <v>EQUIPO DE TRANSMISION DE DATOS</v>
          </cell>
          <cell r="C18">
            <v>0.1</v>
          </cell>
          <cell r="D18">
            <v>0.82</v>
          </cell>
          <cell r="E18">
            <v>0.1</v>
          </cell>
          <cell r="L18" t="str">
            <v>GASTOS, CARGOS DIFERIDOS Y EROGACIONES EN PERIODOS PREOPERATIVOS</v>
          </cell>
        </row>
        <row r="19">
          <cell r="B19" t="str">
            <v>EQUIPO DE TRANSPORTE (AUTOMOVILES)</v>
          </cell>
          <cell r="C19">
            <v>0.25</v>
          </cell>
          <cell r="D19">
            <v>0</v>
          </cell>
          <cell r="E19">
            <v>0.25</v>
          </cell>
          <cell r="L19" t="str">
            <v>MAQUINARIA Y EQUIPO PARA LA GENERACION DE ENERGÍA  (FUENTES RENOVABLES)</v>
          </cell>
        </row>
        <row r="20">
          <cell r="B20" t="str">
            <v>EQUIPO DE TRANSPORTE (OTROS)</v>
          </cell>
          <cell r="C20">
            <v>0.25</v>
          </cell>
          <cell r="D20">
            <v>0.85</v>
          </cell>
          <cell r="E20">
            <v>0.25</v>
          </cell>
          <cell r="L20" t="str">
            <v>TERRENOS (COSTO DE ADQUISICION)</v>
          </cell>
        </row>
        <row r="21">
          <cell r="B21" t="str">
            <v>EQUIPO MEDICO</v>
          </cell>
          <cell r="C21">
            <v>0.1</v>
          </cell>
          <cell r="D21">
            <v>0.85</v>
          </cell>
          <cell r="E21">
            <v>0.1</v>
          </cell>
          <cell r="L21" t="str">
            <v>ADAPTACIÓN A INSTALACIONES PARA PERSONAS CON CAPACIDADES DIFERENTES</v>
          </cell>
        </row>
        <row r="22">
          <cell r="B22" t="str">
            <v>GASTOS PREOPERATIVOS</v>
          </cell>
          <cell r="C22">
            <v>0.1</v>
          </cell>
          <cell r="D22">
            <v>0</v>
          </cell>
          <cell r="E22">
            <v>0.1</v>
          </cell>
        </row>
        <row r="23">
          <cell r="B23" t="str">
            <v>GASTOS Y CARGOS DIFERIDOS</v>
          </cell>
          <cell r="C23">
            <v>0.05</v>
          </cell>
          <cell r="D23">
            <v>0</v>
          </cell>
          <cell r="E23">
            <v>0.05</v>
          </cell>
        </row>
        <row r="24">
          <cell r="B24" t="str">
            <v>IMPLEMENTOS DE ACARREO</v>
          </cell>
          <cell r="C24">
            <v>0.1</v>
          </cell>
          <cell r="D24">
            <v>0.85</v>
          </cell>
          <cell r="E24">
            <v>0.1</v>
          </cell>
        </row>
        <row r="25">
          <cell r="B25" t="str">
            <v>MAQUINARIA Y EQUIPO (CONSTRUCTORAS)</v>
          </cell>
          <cell r="C25">
            <v>0.25</v>
          </cell>
          <cell r="D25">
            <v>0.93</v>
          </cell>
          <cell r="E25">
            <v>0.25</v>
          </cell>
        </row>
        <row r="26">
          <cell r="B26" t="str">
            <v>MAQUINARIA Y EQUIPO (EN GENERAL)</v>
          </cell>
          <cell r="C26">
            <v>0.08</v>
          </cell>
          <cell r="D26">
            <v>0.85</v>
          </cell>
          <cell r="E26">
            <v>0.08</v>
          </cell>
        </row>
        <row r="27">
          <cell r="B27" t="str">
            <v>MAQUINARIA Y EQUIPO (EN RESTAURANTES)</v>
          </cell>
          <cell r="C27">
            <v>0.1</v>
          </cell>
          <cell r="D27">
            <v>0.92</v>
          </cell>
          <cell r="E27">
            <v>0.2</v>
          </cell>
        </row>
        <row r="28">
          <cell r="B28" t="str">
            <v>MAQUINARIA Y EQUIPO (GENERAC. ENERG FUENTES RENOV.)</v>
          </cell>
          <cell r="C28">
            <v>0.1</v>
          </cell>
          <cell r="D28">
            <v>0</v>
          </cell>
          <cell r="E28">
            <v>1</v>
          </cell>
        </row>
        <row r="29">
          <cell r="B29" t="str">
            <v>MOBILIARIO Y EQUIPO DE LABORATORIO</v>
          </cell>
          <cell r="C29">
            <v>0.1</v>
          </cell>
          <cell r="D29">
            <v>0.85</v>
          </cell>
          <cell r="E29">
            <v>0.1</v>
          </cell>
        </row>
        <row r="30">
          <cell r="B30" t="str">
            <v>MOBILIARIO Y EQUIPO DE OFICINA</v>
          </cell>
          <cell r="C30">
            <v>0.1</v>
          </cell>
          <cell r="D30">
            <v>0</v>
          </cell>
          <cell r="E30">
            <v>0.1</v>
          </cell>
        </row>
        <row r="31">
          <cell r="B31" t="str">
            <v>MOLDES</v>
          </cell>
          <cell r="C31">
            <v>0.35</v>
          </cell>
          <cell r="D31">
            <v>0.95</v>
          </cell>
          <cell r="E31">
            <v>0.35</v>
          </cell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</sheetData>
      <sheetData sheetId="4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5DB-C2B6-48BD-9DD1-323347E4850D}">
  <dimension ref="D7:L20"/>
  <sheetViews>
    <sheetView showGridLines="0" tabSelected="1" workbookViewId="0">
      <selection activeCell="M11" sqref="M10:M11"/>
    </sheetView>
  </sheetViews>
  <sheetFormatPr baseColWidth="10" defaultRowHeight="15" x14ac:dyDescent="0.25"/>
  <sheetData>
    <row r="7" spans="4:12" x14ac:dyDescent="0.25">
      <c r="D7" s="223" t="s">
        <v>234</v>
      </c>
      <c r="E7" s="224"/>
      <c r="F7" s="224"/>
      <c r="G7" s="224"/>
      <c r="I7" s="223" t="s">
        <v>235</v>
      </c>
      <c r="J7" s="224"/>
      <c r="K7" s="224"/>
      <c r="L7" s="224"/>
    </row>
    <row r="8" spans="4:12" ht="15.75" thickBot="1" x14ac:dyDescent="0.3">
      <c r="D8" s="253"/>
      <c r="E8" s="253"/>
      <c r="F8" s="253"/>
      <c r="G8" s="253"/>
      <c r="I8" s="253"/>
      <c r="J8" s="253"/>
      <c r="K8" s="253"/>
      <c r="L8" s="253"/>
    </row>
    <row r="9" spans="4:12" ht="15.75" thickTop="1" x14ac:dyDescent="0.25">
      <c r="F9" s="254"/>
      <c r="K9" s="254"/>
    </row>
    <row r="10" spans="4:12" x14ac:dyDescent="0.25">
      <c r="D10" s="119" t="s">
        <v>190</v>
      </c>
      <c r="E10" s="119"/>
      <c r="F10" s="255" t="s">
        <v>193</v>
      </c>
      <c r="G10" s="119"/>
      <c r="I10" s="119" t="s">
        <v>190</v>
      </c>
      <c r="J10" s="119"/>
      <c r="K10" s="255" t="s">
        <v>193</v>
      </c>
      <c r="L10" s="119"/>
    </row>
    <row r="11" spans="4:12" x14ac:dyDescent="0.25">
      <c r="D11" s="119" t="s">
        <v>191</v>
      </c>
      <c r="E11" s="119"/>
      <c r="F11" s="255" t="s">
        <v>194</v>
      </c>
      <c r="G11" s="119"/>
      <c r="I11" s="119" t="s">
        <v>191</v>
      </c>
      <c r="J11" s="119"/>
      <c r="K11" s="255" t="s">
        <v>194</v>
      </c>
      <c r="L11" s="119"/>
    </row>
    <row r="12" spans="4:12" x14ac:dyDescent="0.25">
      <c r="D12" s="119" t="s">
        <v>192</v>
      </c>
      <c r="E12" s="119"/>
      <c r="F12" s="255" t="s">
        <v>195</v>
      </c>
      <c r="G12" s="119"/>
      <c r="I12" s="119" t="s">
        <v>192</v>
      </c>
      <c r="J12" s="119"/>
      <c r="K12" s="255" t="s">
        <v>195</v>
      </c>
      <c r="L12" s="119"/>
    </row>
    <row r="13" spans="4:12" ht="23.25" x14ac:dyDescent="0.35">
      <c r="D13" s="189" t="s">
        <v>126</v>
      </c>
      <c r="E13" s="119"/>
      <c r="F13" s="256" t="s">
        <v>128</v>
      </c>
      <c r="G13" s="119"/>
      <c r="I13" s="189" t="s">
        <v>128</v>
      </c>
      <c r="J13" s="119"/>
      <c r="K13" s="256" t="s">
        <v>126</v>
      </c>
      <c r="L13" s="119"/>
    </row>
    <row r="14" spans="4:12" x14ac:dyDescent="0.25">
      <c r="F14" s="257"/>
      <c r="K14" s="257"/>
    </row>
    <row r="15" spans="4:12" x14ac:dyDescent="0.25">
      <c r="F15" s="257"/>
      <c r="K15" s="257"/>
    </row>
    <row r="16" spans="4:12" x14ac:dyDescent="0.25">
      <c r="D16" s="119" t="s">
        <v>196</v>
      </c>
      <c r="E16" s="119"/>
      <c r="F16" s="255" t="s">
        <v>197</v>
      </c>
      <c r="G16" s="119"/>
      <c r="I16" s="119" t="s">
        <v>196</v>
      </c>
      <c r="J16" s="119"/>
      <c r="K16" s="255" t="s">
        <v>197</v>
      </c>
      <c r="L16" s="119"/>
    </row>
    <row r="17" spans="4:12" x14ac:dyDescent="0.25">
      <c r="D17" s="119" t="s">
        <v>198</v>
      </c>
      <c r="E17" s="119"/>
      <c r="F17" s="255" t="s">
        <v>199</v>
      </c>
      <c r="G17" s="119"/>
      <c r="I17" s="119" t="s">
        <v>198</v>
      </c>
      <c r="J17" s="119"/>
      <c r="K17" s="255" t="s">
        <v>199</v>
      </c>
      <c r="L17" s="119"/>
    </row>
    <row r="18" spans="4:12" x14ac:dyDescent="0.25">
      <c r="F18" s="257"/>
      <c r="K18" s="257"/>
    </row>
    <row r="19" spans="4:12" x14ac:dyDescent="0.25">
      <c r="F19" s="257"/>
      <c r="K19" s="257"/>
    </row>
    <row r="20" spans="4:12" x14ac:dyDescent="0.25">
      <c r="F20" s="257"/>
      <c r="K20" s="257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7325-4EB4-4F98-8E4F-A11BC02CA2C1}">
  <dimension ref="B3:D91"/>
  <sheetViews>
    <sheetView showGridLines="0" topLeftCell="A81" zoomScale="140" zoomScaleNormal="140" workbookViewId="0">
      <selection activeCell="D42" sqref="D42"/>
    </sheetView>
  </sheetViews>
  <sheetFormatPr baseColWidth="10" defaultRowHeight="15" x14ac:dyDescent="0.25"/>
  <cols>
    <col min="2" max="2" width="52.285156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286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70</v>
      </c>
      <c r="C7" s="198"/>
      <c r="D7" s="263">
        <f>'Resultados Comparativo'!E46</f>
        <v>25233.568439999988</v>
      </c>
    </row>
    <row r="8" spans="2:4" x14ac:dyDescent="0.25">
      <c r="B8" s="200" t="s">
        <v>204</v>
      </c>
      <c r="C8" s="198"/>
      <c r="D8" s="201"/>
    </row>
    <row r="9" spans="2:4" x14ac:dyDescent="0.25">
      <c r="B9" s="200" t="s">
        <v>205</v>
      </c>
      <c r="C9" s="198"/>
      <c r="D9" s="201"/>
    </row>
    <row r="10" spans="2:4" x14ac:dyDescent="0.25">
      <c r="B10" s="197" t="s">
        <v>206</v>
      </c>
      <c r="C10" s="198"/>
      <c r="D10" s="202"/>
    </row>
    <row r="11" spans="2:4" x14ac:dyDescent="0.25">
      <c r="B11" s="197" t="s">
        <v>207</v>
      </c>
      <c r="C11" s="198"/>
      <c r="D11" s="202"/>
    </row>
    <row r="12" spans="2:4" x14ac:dyDescent="0.25">
      <c r="B12" s="197" t="s">
        <v>208</v>
      </c>
      <c r="C12" s="198"/>
      <c r="D12" s="211"/>
    </row>
    <row r="13" spans="2:4" x14ac:dyDescent="0.25">
      <c r="B13" s="203" t="s">
        <v>222</v>
      </c>
      <c r="C13" s="198"/>
      <c r="D13" s="212">
        <f>D7+D10+D11+D12</f>
        <v>25233.568439999988</v>
      </c>
    </row>
    <row r="14" spans="2:4" ht="7.15" customHeight="1" x14ac:dyDescent="0.25">
      <c r="B14" s="50"/>
      <c r="C14" s="2"/>
      <c r="D14" s="73"/>
    </row>
    <row r="15" spans="2:4" x14ac:dyDescent="0.25">
      <c r="B15" s="200" t="s">
        <v>223</v>
      </c>
      <c r="C15" s="198"/>
      <c r="D15" s="201"/>
    </row>
    <row r="16" spans="2:4" x14ac:dyDescent="0.25">
      <c r="B16" s="200" t="s">
        <v>209</v>
      </c>
      <c r="C16" s="198"/>
      <c r="D16" s="201"/>
    </row>
    <row r="17" spans="2:4" x14ac:dyDescent="0.25">
      <c r="B17" s="197" t="s">
        <v>4</v>
      </c>
      <c r="C17" s="198"/>
      <c r="D17" s="202"/>
    </row>
    <row r="18" spans="2:4" x14ac:dyDescent="0.25">
      <c r="B18" s="197" t="s">
        <v>7</v>
      </c>
      <c r="C18" s="198"/>
      <c r="D18" s="202"/>
    </row>
    <row r="19" spans="2:4" x14ac:dyDescent="0.25">
      <c r="B19" s="197" t="s">
        <v>10</v>
      </c>
      <c r="C19" s="198"/>
      <c r="D19" s="202"/>
    </row>
    <row r="20" spans="2:4" x14ac:dyDescent="0.25">
      <c r="B20" s="197" t="s">
        <v>15</v>
      </c>
      <c r="C20" s="198"/>
      <c r="D20" s="202"/>
    </row>
    <row r="21" spans="2:4" x14ac:dyDescent="0.25">
      <c r="B21" s="204" t="s">
        <v>22</v>
      </c>
      <c r="C21" s="198"/>
      <c r="D21" s="205"/>
    </row>
    <row r="22" spans="2:4" x14ac:dyDescent="0.25">
      <c r="B22" s="197" t="s">
        <v>28</v>
      </c>
      <c r="C22" s="198"/>
      <c r="D22" s="213"/>
    </row>
    <row r="23" spans="2:4" x14ac:dyDescent="0.25">
      <c r="B23" s="206" t="s">
        <v>224</v>
      </c>
      <c r="C23" s="207"/>
      <c r="D23" s="214">
        <f>SUM(D17:D22)</f>
        <v>0</v>
      </c>
    </row>
    <row r="24" spans="2:4" ht="7.15" customHeight="1" x14ac:dyDescent="0.25">
      <c r="B24" s="50"/>
      <c r="C24" s="2"/>
      <c r="D24" s="73"/>
    </row>
    <row r="25" spans="2:4" x14ac:dyDescent="0.25">
      <c r="B25" s="191" t="s">
        <v>210</v>
      </c>
      <c r="C25" s="2"/>
      <c r="D25" s="215">
        <f>D13+D23</f>
        <v>25233.568439999988</v>
      </c>
    </row>
    <row r="26" spans="2:4" ht="6.95" customHeight="1" x14ac:dyDescent="0.25">
      <c r="B26" s="191"/>
      <c r="C26" s="2"/>
      <c r="D26" s="259"/>
    </row>
    <row r="27" spans="2:4" x14ac:dyDescent="0.25">
      <c r="B27" s="193" t="s">
        <v>213</v>
      </c>
      <c r="C27" s="194"/>
      <c r="D27" s="195"/>
    </row>
    <row r="28" spans="2:4" x14ac:dyDescent="0.25">
      <c r="B28" s="197" t="s">
        <v>214</v>
      </c>
      <c r="C28" s="198"/>
      <c r="D28" s="202"/>
    </row>
    <row r="29" spans="2:4" x14ac:dyDescent="0.25">
      <c r="B29" s="197" t="s">
        <v>215</v>
      </c>
      <c r="C29" s="198"/>
      <c r="D29" s="216">
        <v>0</v>
      </c>
    </row>
    <row r="30" spans="2:4" x14ac:dyDescent="0.25">
      <c r="B30" s="203" t="s">
        <v>225</v>
      </c>
      <c r="C30" s="198"/>
      <c r="D30" s="212">
        <f>D28+D29</f>
        <v>0</v>
      </c>
    </row>
    <row r="31" spans="2:4" ht="6.95" customHeight="1" x14ac:dyDescent="0.25">
      <c r="B31" s="191"/>
      <c r="C31" s="2"/>
      <c r="D31" s="21"/>
    </row>
    <row r="32" spans="2:4" x14ac:dyDescent="0.25">
      <c r="B32" s="193" t="s">
        <v>211</v>
      </c>
      <c r="C32" s="194"/>
      <c r="D32" s="195"/>
    </row>
    <row r="33" spans="2:4" x14ac:dyDescent="0.25">
      <c r="B33" s="197" t="s">
        <v>212</v>
      </c>
      <c r="C33" s="198"/>
      <c r="D33" s="202"/>
    </row>
    <row r="34" spans="2:4" x14ac:dyDescent="0.25">
      <c r="B34" s="197" t="s">
        <v>227</v>
      </c>
      <c r="C34" s="198"/>
      <c r="D34" s="202">
        <f>'Balance comparativo'!K31</f>
        <v>0</v>
      </c>
    </row>
    <row r="35" spans="2:4" x14ac:dyDescent="0.25">
      <c r="B35" s="197" t="s">
        <v>176</v>
      </c>
      <c r="C35" s="198"/>
      <c r="D35" s="211"/>
    </row>
    <row r="36" spans="2:4" x14ac:dyDescent="0.25">
      <c r="B36" s="203" t="s">
        <v>226</v>
      </c>
      <c r="C36" s="198"/>
      <c r="D36" s="212">
        <f>D33+D34+D35</f>
        <v>0</v>
      </c>
    </row>
    <row r="37" spans="2:4" ht="7.15" customHeight="1" x14ac:dyDescent="0.25">
      <c r="B37" s="78"/>
      <c r="C37" s="2"/>
      <c r="D37" s="68"/>
    </row>
    <row r="38" spans="2:4" x14ac:dyDescent="0.25">
      <c r="B38" s="208" t="s">
        <v>216</v>
      </c>
      <c r="C38" s="209"/>
      <c r="D38" s="212">
        <f>D25+D30+D36</f>
        <v>25233.568439999988</v>
      </c>
    </row>
    <row r="39" spans="2:4" x14ac:dyDescent="0.25">
      <c r="B39" s="210" t="s">
        <v>217</v>
      </c>
      <c r="C39" s="209"/>
      <c r="D39" s="217"/>
    </row>
    <row r="40" spans="2:4" ht="15.75" thickBot="1" x14ac:dyDescent="0.3">
      <c r="B40" s="208" t="s">
        <v>228</v>
      </c>
      <c r="C40" s="209"/>
      <c r="D40" s="265">
        <f>D38+D39</f>
        <v>25233.568439999988</v>
      </c>
    </row>
    <row r="41" spans="2:4" ht="15.75" thickTop="1" x14ac:dyDescent="0.25"/>
    <row r="42" spans="2:4" x14ac:dyDescent="0.25">
      <c r="D42" s="93">
        <f>'Balance comparativo'!D9</f>
        <v>12336.36773</v>
      </c>
    </row>
    <row r="51" spans="2:4" ht="20.25" x14ac:dyDescent="0.3">
      <c r="B51" s="1" t="s">
        <v>40</v>
      </c>
      <c r="C51" s="1"/>
      <c r="D51" s="1"/>
    </row>
    <row r="52" spans="2:4" ht="15.75" x14ac:dyDescent="0.25">
      <c r="B52" s="46" t="s">
        <v>221</v>
      </c>
      <c r="C52" s="47"/>
      <c r="D52" s="47"/>
    </row>
    <row r="53" spans="2:4" x14ac:dyDescent="0.25">
      <c r="B53" s="3" t="s">
        <v>0</v>
      </c>
      <c r="C53" s="3"/>
      <c r="D53" s="3"/>
    </row>
    <row r="54" spans="2:4" x14ac:dyDescent="0.25">
      <c r="B54" s="193" t="s">
        <v>203</v>
      </c>
      <c r="C54" s="194"/>
      <c r="D54" s="195"/>
    </row>
    <row r="55" spans="2:4" x14ac:dyDescent="0.25">
      <c r="B55" s="197" t="s">
        <v>70</v>
      </c>
      <c r="C55" s="198"/>
      <c r="D55" s="199">
        <f>'Balance comparativo'!D32</f>
        <v>25234.063229999996</v>
      </c>
    </row>
    <row r="56" spans="2:4" x14ac:dyDescent="0.25">
      <c r="B56" s="200" t="s">
        <v>204</v>
      </c>
      <c r="C56" s="198"/>
      <c r="D56" s="201"/>
    </row>
    <row r="57" spans="2:4" x14ac:dyDescent="0.25">
      <c r="B57" s="200" t="s">
        <v>205</v>
      </c>
      <c r="C57" s="198"/>
      <c r="D57" s="201"/>
    </row>
    <row r="58" spans="2:4" x14ac:dyDescent="0.25">
      <c r="B58" s="197" t="s">
        <v>206</v>
      </c>
      <c r="C58" s="198"/>
      <c r="D58" s="202">
        <f>-'Balance comparativo'!H17</f>
        <v>625</v>
      </c>
    </row>
    <row r="59" spans="2:4" x14ac:dyDescent="0.25">
      <c r="B59" s="197" t="s">
        <v>207</v>
      </c>
      <c r="C59" s="198"/>
      <c r="D59" s="202">
        <v>0</v>
      </c>
    </row>
    <row r="60" spans="2:4" x14ac:dyDescent="0.25">
      <c r="B60" s="197" t="s">
        <v>208</v>
      </c>
      <c r="C60" s="198"/>
      <c r="D60" s="211">
        <f>-'Balance comparativo'!H11</f>
        <v>3027.5177899999999</v>
      </c>
    </row>
    <row r="61" spans="2:4" x14ac:dyDescent="0.25">
      <c r="B61" s="203" t="s">
        <v>222</v>
      </c>
      <c r="C61" s="198"/>
      <c r="D61" s="212">
        <f>SUM(D58:D60)+D55</f>
        <v>28886.581019999998</v>
      </c>
    </row>
    <row r="62" spans="2:4" x14ac:dyDescent="0.25">
      <c r="B62" s="50"/>
      <c r="C62" s="2"/>
      <c r="D62" s="73"/>
    </row>
    <row r="63" spans="2:4" x14ac:dyDescent="0.25">
      <c r="B63" s="200" t="s">
        <v>223</v>
      </c>
      <c r="C63" s="198"/>
      <c r="D63" s="201"/>
    </row>
    <row r="64" spans="2:4" x14ac:dyDescent="0.25">
      <c r="B64" s="200" t="s">
        <v>209</v>
      </c>
      <c r="C64" s="198"/>
      <c r="D64" s="201"/>
    </row>
    <row r="65" spans="2:4" x14ac:dyDescent="0.25">
      <c r="B65" s="197" t="s">
        <v>4</v>
      </c>
      <c r="C65" s="198"/>
      <c r="D65" s="202">
        <f>-'Balance comparativo'!H10</f>
        <v>-30286.797030000002</v>
      </c>
    </row>
    <row r="66" spans="2:4" x14ac:dyDescent="0.25">
      <c r="B66" s="197" t="s">
        <v>7</v>
      </c>
      <c r="C66" s="198"/>
      <c r="D66" s="202">
        <f>-'Balance comparativo'!H12</f>
        <v>13834.140149999992</v>
      </c>
    </row>
    <row r="67" spans="2:4" x14ac:dyDescent="0.25">
      <c r="B67" s="197" t="s">
        <v>10</v>
      </c>
      <c r="C67" s="198"/>
      <c r="D67" s="202">
        <f>-'Balance comparativo'!H13</f>
        <v>-1013.9608499999995</v>
      </c>
    </row>
    <row r="68" spans="2:4" x14ac:dyDescent="0.25">
      <c r="B68" s="197" t="s">
        <v>15</v>
      </c>
      <c r="C68" s="198"/>
      <c r="D68" s="202">
        <f>-'Balance comparativo'!H18</f>
        <v>182.66600000000005</v>
      </c>
    </row>
    <row r="69" spans="2:4" x14ac:dyDescent="0.25">
      <c r="B69" s="204" t="s">
        <v>22</v>
      </c>
      <c r="C69" s="198"/>
      <c r="D69" s="205">
        <f>'Balance comparativo'!H23</f>
        <v>5280.5116500109943</v>
      </c>
    </row>
    <row r="70" spans="2:4" x14ac:dyDescent="0.25">
      <c r="B70" s="197" t="s">
        <v>28</v>
      </c>
      <c r="C70" s="198"/>
      <c r="D70" s="213">
        <f>'Balance comparativo'!H25</f>
        <v>1764.94308</v>
      </c>
    </row>
    <row r="71" spans="2:4" x14ac:dyDescent="0.25">
      <c r="B71" s="206" t="s">
        <v>224</v>
      </c>
      <c r="C71" s="207"/>
      <c r="D71" s="214">
        <f>SUM(D65:D70)</f>
        <v>-10238.496999989013</v>
      </c>
    </row>
    <row r="72" spans="2:4" x14ac:dyDescent="0.25">
      <c r="B72" s="50"/>
      <c r="C72" s="2"/>
      <c r="D72" s="73"/>
    </row>
    <row r="73" spans="2:4" x14ac:dyDescent="0.25">
      <c r="B73" s="191" t="s">
        <v>210</v>
      </c>
      <c r="C73" s="2"/>
      <c r="D73" s="215">
        <f>D61+D71</f>
        <v>18648.084020010985</v>
      </c>
    </row>
    <row r="74" spans="2:4" x14ac:dyDescent="0.25">
      <c r="B74" s="193" t="s">
        <v>213</v>
      </c>
      <c r="C74" s="194"/>
      <c r="D74" s="195"/>
    </row>
    <row r="75" spans="2:4" x14ac:dyDescent="0.25">
      <c r="B75" s="197" t="s">
        <v>214</v>
      </c>
      <c r="C75" s="198"/>
      <c r="D75" s="202">
        <f>-'Balance comparativo'!H16</f>
        <v>-350</v>
      </c>
    </row>
    <row r="76" spans="2:4" x14ac:dyDescent="0.25">
      <c r="B76" s="197" t="s">
        <v>215</v>
      </c>
      <c r="C76" s="198"/>
      <c r="D76" s="216">
        <v>0</v>
      </c>
    </row>
    <row r="77" spans="2:4" x14ac:dyDescent="0.25">
      <c r="B77" s="203" t="s">
        <v>225</v>
      </c>
      <c r="C77" s="198"/>
      <c r="D77" s="212">
        <f>SUM(D75:D76)</f>
        <v>-350</v>
      </c>
    </row>
    <row r="78" spans="2:4" x14ac:dyDescent="0.25">
      <c r="B78" s="193" t="s">
        <v>211</v>
      </c>
      <c r="C78" s="194"/>
      <c r="D78" s="195"/>
    </row>
    <row r="79" spans="2:4" x14ac:dyDescent="0.25">
      <c r="B79" s="197" t="s">
        <v>212</v>
      </c>
      <c r="C79" s="198"/>
      <c r="D79" s="202">
        <f>'Balance comparativo'!H28+'Balance comparativo'!H24</f>
        <v>-5833.3849799999953</v>
      </c>
    </row>
    <row r="80" spans="2:4" x14ac:dyDescent="0.25">
      <c r="B80" s="197" t="s">
        <v>227</v>
      </c>
      <c r="C80" s="198"/>
      <c r="D80" s="202">
        <v>0</v>
      </c>
    </row>
    <row r="81" spans="2:4" x14ac:dyDescent="0.25">
      <c r="B81" s="197" t="s">
        <v>176</v>
      </c>
      <c r="C81" s="198"/>
      <c r="D81" s="211">
        <f>'Balance comparativo'!D33-'Balance comparativo'!F32-'Balance comparativo'!F33+'Balance comparativo'!H34</f>
        <v>-9999.9999999999964</v>
      </c>
    </row>
    <row r="82" spans="2:4" x14ac:dyDescent="0.25">
      <c r="B82" s="203" t="s">
        <v>226</v>
      </c>
      <c r="C82" s="198"/>
      <c r="D82" s="212">
        <f>SUM(D79:D81)</f>
        <v>-15833.384979999992</v>
      </c>
    </row>
    <row r="83" spans="2:4" x14ac:dyDescent="0.25">
      <c r="B83" s="78"/>
      <c r="C83" s="2"/>
      <c r="D83" s="68"/>
    </row>
    <row r="84" spans="2:4" x14ac:dyDescent="0.25">
      <c r="B84" s="208" t="s">
        <v>216</v>
      </c>
      <c r="C84" s="209"/>
      <c r="D84" s="212">
        <f>D73+D77+D82</f>
        <v>2464.6990400109935</v>
      </c>
    </row>
    <row r="85" spans="2:4" x14ac:dyDescent="0.25">
      <c r="B85" s="210" t="s">
        <v>217</v>
      </c>
      <c r="C85" s="209"/>
      <c r="D85" s="217">
        <f>'Balance comparativo'!F9</f>
        <v>9871.6702100000002</v>
      </c>
    </row>
    <row r="86" spans="2:4" ht="15.75" thickBot="1" x14ac:dyDescent="0.3">
      <c r="B86" s="208" t="s">
        <v>218</v>
      </c>
      <c r="C86" s="209"/>
      <c r="D86" s="218">
        <f>D84+D85</f>
        <v>12336.369250010994</v>
      </c>
    </row>
    <row r="87" spans="2:4" ht="15.75" thickTop="1" x14ac:dyDescent="0.25">
      <c r="B87" s="2"/>
      <c r="C87" s="2"/>
      <c r="D87" s="2"/>
    </row>
    <row r="88" spans="2:4" x14ac:dyDescent="0.25">
      <c r="B88" s="75"/>
      <c r="C88" s="2"/>
      <c r="D88" s="73"/>
    </row>
    <row r="89" spans="2:4" x14ac:dyDescent="0.25">
      <c r="B89" s="192" t="s">
        <v>219</v>
      </c>
      <c r="C89" s="2"/>
      <c r="D89" s="64">
        <f>'Balance comparativo'!D9</f>
        <v>12336.36773</v>
      </c>
    </row>
    <row r="90" spans="2:4" x14ac:dyDescent="0.25">
      <c r="B90" s="192"/>
      <c r="C90" s="2"/>
      <c r="D90" s="64"/>
    </row>
    <row r="91" spans="2:4" x14ac:dyDescent="0.25">
      <c r="B91" s="192" t="s">
        <v>220</v>
      </c>
      <c r="C91" s="2"/>
      <c r="D91" s="53">
        <f>D86-D89</f>
        <v>1.5200109937723028E-3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7F0E2-11AB-4B81-8D8D-B91E1E377739}">
  <dimension ref="B3:D77"/>
  <sheetViews>
    <sheetView showGridLines="0" topLeftCell="A24" zoomScale="112" zoomScaleNormal="112" workbookViewId="0">
      <selection activeCell="D31" sqref="D31"/>
    </sheetView>
  </sheetViews>
  <sheetFormatPr baseColWidth="10" defaultRowHeight="15" x14ac:dyDescent="0.25"/>
  <cols>
    <col min="2" max="2" width="67.57031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287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288</v>
      </c>
      <c r="C7" s="198"/>
      <c r="D7" s="199"/>
    </row>
    <row r="8" spans="2:4" x14ac:dyDescent="0.25">
      <c r="B8" s="197" t="s">
        <v>5</v>
      </c>
      <c r="C8" s="198"/>
      <c r="D8" s="202"/>
    </row>
    <row r="9" spans="2:4" x14ac:dyDescent="0.25">
      <c r="B9" s="197" t="s">
        <v>283</v>
      </c>
      <c r="C9" s="198"/>
      <c r="D9" s="202"/>
    </row>
    <row r="10" spans="2:4" x14ac:dyDescent="0.25">
      <c r="B10" s="197" t="s">
        <v>10</v>
      </c>
      <c r="C10" s="198"/>
      <c r="D10" s="211"/>
    </row>
    <row r="11" spans="2:4" x14ac:dyDescent="0.25">
      <c r="B11" s="197" t="s">
        <v>15</v>
      </c>
      <c r="C11" s="198"/>
      <c r="D11" s="202"/>
    </row>
    <row r="12" spans="2:4" x14ac:dyDescent="0.25">
      <c r="B12" s="197" t="s">
        <v>28</v>
      </c>
      <c r="C12" s="198"/>
      <c r="D12" s="211"/>
    </row>
    <row r="13" spans="2:4" x14ac:dyDescent="0.25">
      <c r="B13" s="197" t="s">
        <v>291</v>
      </c>
      <c r="C13" s="198"/>
      <c r="D13" s="213"/>
    </row>
    <row r="14" spans="2:4" x14ac:dyDescent="0.25">
      <c r="B14" s="197" t="s">
        <v>57</v>
      </c>
      <c r="C14" s="198"/>
      <c r="D14" s="213"/>
    </row>
    <row r="15" spans="2:4" x14ac:dyDescent="0.25">
      <c r="B15" s="206" t="s">
        <v>224</v>
      </c>
      <c r="C15" s="207"/>
      <c r="D15" s="214">
        <f>SUM(D7:D14)</f>
        <v>0</v>
      </c>
    </row>
    <row r="16" spans="2:4" ht="7.35" customHeight="1" x14ac:dyDescent="0.25">
      <c r="B16" s="50"/>
      <c r="C16" s="2"/>
      <c r="D16" s="73"/>
    </row>
    <row r="17" spans="2:4" x14ac:dyDescent="0.25">
      <c r="B17" s="193" t="s">
        <v>213</v>
      </c>
      <c r="C17" s="194"/>
      <c r="D17" s="195"/>
    </row>
    <row r="18" spans="2:4" x14ac:dyDescent="0.25">
      <c r="B18" s="197" t="s">
        <v>13</v>
      </c>
      <c r="C18" s="198"/>
      <c r="D18" s="202"/>
    </row>
    <row r="19" spans="2:4" x14ac:dyDescent="0.25">
      <c r="B19" s="197" t="s">
        <v>289</v>
      </c>
      <c r="C19" s="198"/>
      <c r="D19" s="211"/>
    </row>
    <row r="20" spans="2:4" x14ac:dyDescent="0.25">
      <c r="B20" s="197" t="s">
        <v>290</v>
      </c>
      <c r="C20" s="198"/>
      <c r="D20" s="211"/>
    </row>
    <row r="21" spans="2:4" x14ac:dyDescent="0.25">
      <c r="B21" s="206" t="s">
        <v>225</v>
      </c>
      <c r="C21" s="198"/>
      <c r="D21" s="212">
        <f>D18+D20</f>
        <v>0</v>
      </c>
    </row>
    <row r="22" spans="2:4" ht="7.35" customHeight="1" x14ac:dyDescent="0.25">
      <c r="B22" s="54"/>
      <c r="C22" s="2"/>
      <c r="D22" s="21"/>
    </row>
    <row r="23" spans="2:4" x14ac:dyDescent="0.25">
      <c r="B23" s="193" t="s">
        <v>211</v>
      </c>
      <c r="C23" s="194"/>
      <c r="D23" s="195"/>
    </row>
    <row r="24" spans="2:4" x14ac:dyDescent="0.25">
      <c r="B24" s="197" t="s">
        <v>23</v>
      </c>
      <c r="C24" s="198"/>
      <c r="D24" s="202"/>
    </row>
    <row r="25" spans="2:4" x14ac:dyDescent="0.25">
      <c r="B25" s="197" t="s">
        <v>227</v>
      </c>
      <c r="C25" s="198"/>
      <c r="D25" s="202"/>
    </row>
    <row r="26" spans="2:4" x14ac:dyDescent="0.25">
      <c r="B26" s="197" t="s">
        <v>176</v>
      </c>
      <c r="C26" s="198"/>
      <c r="D26" s="211"/>
    </row>
    <row r="27" spans="2:4" x14ac:dyDescent="0.25">
      <c r="B27" s="197" t="s">
        <v>274</v>
      </c>
      <c r="C27" s="198"/>
      <c r="D27" s="211"/>
    </row>
    <row r="28" spans="2:4" x14ac:dyDescent="0.25">
      <c r="B28" s="206" t="s">
        <v>226</v>
      </c>
      <c r="C28" s="198"/>
      <c r="D28" s="212">
        <f>SUM(D24:D27)</f>
        <v>0</v>
      </c>
    </row>
    <row r="29" spans="2:4" ht="7.15" customHeight="1" x14ac:dyDescent="0.25">
      <c r="B29" s="78"/>
      <c r="C29" s="2"/>
      <c r="D29" s="68"/>
    </row>
    <row r="30" spans="2:4" x14ac:dyDescent="0.25">
      <c r="B30" s="208" t="s">
        <v>216</v>
      </c>
      <c r="C30" s="209"/>
      <c r="D30" s="212">
        <f>D15+D21+D28</f>
        <v>0</v>
      </c>
    </row>
    <row r="31" spans="2:4" x14ac:dyDescent="0.25">
      <c r="B31" s="210" t="s">
        <v>217</v>
      </c>
      <c r="C31" s="209"/>
      <c r="D31" s="217">
        <f>'Balance comparativo'!F9</f>
        <v>9871.6702100000002</v>
      </c>
    </row>
    <row r="32" spans="2:4" ht="15.75" thickBot="1" x14ac:dyDescent="0.3">
      <c r="B32" s="208" t="s">
        <v>228</v>
      </c>
      <c r="C32" s="209"/>
      <c r="D32" s="265">
        <f>D30+D31</f>
        <v>9871.6702100000002</v>
      </c>
    </row>
    <row r="33" spans="2:4" ht="15.75" thickTop="1" x14ac:dyDescent="0.25"/>
    <row r="34" spans="2:4" x14ac:dyDescent="0.25">
      <c r="D34" s="93">
        <f>'Balance comparativo'!D9</f>
        <v>12336.36773</v>
      </c>
    </row>
    <row r="35" spans="2:4" x14ac:dyDescent="0.25">
      <c r="D35" s="190"/>
    </row>
    <row r="43" spans="2:4" ht="20.25" x14ac:dyDescent="0.3">
      <c r="B43" s="1" t="s">
        <v>40</v>
      </c>
      <c r="C43" s="1"/>
      <c r="D43" s="1"/>
    </row>
    <row r="44" spans="2:4" ht="15.75" x14ac:dyDescent="0.25">
      <c r="B44" s="46" t="s">
        <v>287</v>
      </c>
      <c r="C44" s="47"/>
      <c r="D44" s="47"/>
    </row>
    <row r="45" spans="2:4" x14ac:dyDescent="0.25">
      <c r="B45" s="3" t="s">
        <v>0</v>
      </c>
      <c r="C45" s="3"/>
      <c r="D45" s="3"/>
    </row>
    <row r="46" spans="2:4" x14ac:dyDescent="0.25">
      <c r="B46" s="193" t="s">
        <v>203</v>
      </c>
      <c r="C46" s="194"/>
      <c r="D46" s="195"/>
    </row>
    <row r="47" spans="2:4" x14ac:dyDescent="0.25">
      <c r="B47" s="197" t="s">
        <v>288</v>
      </c>
      <c r="C47" s="198"/>
      <c r="D47" s="199">
        <f>'Resultados Comparativo'!E15+'Balance comparativo'!K10-'Balance comparativo'!L10</f>
        <v>221958.45292999997</v>
      </c>
    </row>
    <row r="48" spans="2:4" x14ac:dyDescent="0.25">
      <c r="B48" s="197" t="s">
        <v>5</v>
      </c>
      <c r="C48" s="198"/>
      <c r="D48" s="202">
        <f>'Balance comparativo'!K11-'Balance comparativo'!L11</f>
        <v>3027.5177899999999</v>
      </c>
    </row>
    <row r="49" spans="2:4" x14ac:dyDescent="0.25">
      <c r="B49" s="197" t="s">
        <v>283</v>
      </c>
      <c r="C49" s="198"/>
      <c r="D49" s="202">
        <f>-'Resultados Comparativo'!E22+'Balance comparativo'!K12-'Balance comparativo'!L12+'Balance comparativo'!K23-'Balance comparativo'!L23</f>
        <v>-145018.06329998901</v>
      </c>
    </row>
    <row r="50" spans="2:4" x14ac:dyDescent="0.25">
      <c r="B50" s="197" t="s">
        <v>10</v>
      </c>
      <c r="C50" s="198"/>
      <c r="D50" s="211">
        <f>'Balance comparativo'!K13-'Balance comparativo'!L13</f>
        <v>-1013.9608499999995</v>
      </c>
    </row>
    <row r="51" spans="2:4" x14ac:dyDescent="0.25">
      <c r="B51" s="197" t="s">
        <v>15</v>
      </c>
      <c r="C51" s="198"/>
      <c r="D51" s="202">
        <f>'Balance comparativo'!K18-'Balance comparativo'!L18</f>
        <v>182.66600000000005</v>
      </c>
    </row>
    <row r="52" spans="2:4" x14ac:dyDescent="0.25">
      <c r="B52" s="197" t="s">
        <v>28</v>
      </c>
      <c r="C52" s="198"/>
      <c r="D52" s="211">
        <f>'Balance comparativo'!K25-'Balance comparativo'!L25</f>
        <v>1764.94308</v>
      </c>
    </row>
    <row r="53" spans="2:4" x14ac:dyDescent="0.25">
      <c r="B53" s="197" t="s">
        <v>291</v>
      </c>
      <c r="C53" s="198"/>
      <c r="D53" s="213">
        <f>'Resultados Comparativo'!E44*-1</f>
        <v>-6540.308</v>
      </c>
    </row>
    <row r="54" spans="2:4" x14ac:dyDescent="0.25">
      <c r="B54" s="197" t="s">
        <v>57</v>
      </c>
      <c r="C54" s="198"/>
      <c r="D54" s="213">
        <f>-'Resultados Comparativo'!E30-'Resultados Comparativo'!E40+'Resultados Comparativo'!E39</f>
        <v>-57935.817009999992</v>
      </c>
    </row>
    <row r="55" spans="2:4" x14ac:dyDescent="0.25">
      <c r="B55" s="206" t="s">
        <v>224</v>
      </c>
      <c r="C55" s="207"/>
      <c r="D55" s="214">
        <f>SUM(D47:D54)</f>
        <v>16425.430640010971</v>
      </c>
    </row>
    <row r="56" spans="2:4" x14ac:dyDescent="0.25">
      <c r="B56" s="50"/>
      <c r="C56" s="2"/>
      <c r="D56" s="73"/>
    </row>
    <row r="57" spans="2:4" x14ac:dyDescent="0.25">
      <c r="B57" s="193" t="s">
        <v>213</v>
      </c>
      <c r="C57" s="194"/>
      <c r="D57" s="195"/>
    </row>
    <row r="58" spans="2:4" x14ac:dyDescent="0.25">
      <c r="B58" s="197" t="s">
        <v>13</v>
      </c>
      <c r="C58" s="198"/>
      <c r="D58" s="202">
        <f>'Balance comparativo'!K16-'Balance comparativo'!L16</f>
        <v>-350</v>
      </c>
    </row>
    <row r="59" spans="2:4" x14ac:dyDescent="0.25">
      <c r="B59" s="197" t="s">
        <v>289</v>
      </c>
      <c r="C59" s="198"/>
      <c r="D59" s="211">
        <v>0</v>
      </c>
    </row>
    <row r="60" spans="2:4" x14ac:dyDescent="0.25">
      <c r="B60" s="197" t="s">
        <v>290</v>
      </c>
      <c r="C60" s="198"/>
      <c r="D60" s="211">
        <f>'Balance comparativo'!K17-'Balance comparativo'!L17</f>
        <v>625</v>
      </c>
    </row>
    <row r="61" spans="2:4" x14ac:dyDescent="0.25">
      <c r="B61" s="206" t="s">
        <v>225</v>
      </c>
      <c r="C61" s="198"/>
      <c r="D61" s="212">
        <f>D58+D60</f>
        <v>275</v>
      </c>
    </row>
    <row r="62" spans="2:4" x14ac:dyDescent="0.25">
      <c r="B62" s="54"/>
      <c r="C62" s="2"/>
      <c r="D62" s="21"/>
    </row>
    <row r="63" spans="2:4" x14ac:dyDescent="0.25">
      <c r="B63" s="193" t="s">
        <v>211</v>
      </c>
      <c r="C63" s="194"/>
      <c r="D63" s="195"/>
    </row>
    <row r="64" spans="2:4" x14ac:dyDescent="0.25">
      <c r="B64" s="197" t="s">
        <v>23</v>
      </c>
      <c r="C64" s="198"/>
      <c r="D64" s="202">
        <f>'Balance comparativo'!K24-'Balance comparativo'!L24+'Balance comparativo'!K28-'Balance comparativo'!L28</f>
        <v>-5833.3849799999953</v>
      </c>
    </row>
    <row r="65" spans="2:4" x14ac:dyDescent="0.25">
      <c r="B65" s="197" t="s">
        <v>227</v>
      </c>
      <c r="C65" s="198"/>
      <c r="D65" s="202">
        <f>'Balance comparativo'!K31-'Balance comparativo'!L31</f>
        <v>0</v>
      </c>
    </row>
    <row r="66" spans="2:4" x14ac:dyDescent="0.25">
      <c r="B66" s="197" t="s">
        <v>176</v>
      </c>
      <c r="C66" s="198"/>
      <c r="D66" s="211">
        <f>'Balance comparativo'!K35-'Balance comparativo'!L35</f>
        <v>-10000</v>
      </c>
    </row>
    <row r="67" spans="2:4" x14ac:dyDescent="0.25">
      <c r="B67" s="197" t="s">
        <v>274</v>
      </c>
      <c r="C67" s="198"/>
      <c r="D67" s="211">
        <f>'Resultados Comparativo'!E36</f>
        <v>1597.1585900000002</v>
      </c>
    </row>
    <row r="68" spans="2:4" x14ac:dyDescent="0.25">
      <c r="B68" s="206" t="s">
        <v>226</v>
      </c>
      <c r="C68" s="198"/>
      <c r="D68" s="212">
        <f>SUM(D64:D67)</f>
        <v>-14236.226389999994</v>
      </c>
    </row>
    <row r="69" spans="2:4" x14ac:dyDescent="0.25">
      <c r="B69" s="78"/>
      <c r="C69" s="2"/>
      <c r="D69" s="68"/>
    </row>
    <row r="70" spans="2:4" x14ac:dyDescent="0.25">
      <c r="B70" s="208" t="s">
        <v>216</v>
      </c>
      <c r="C70" s="209"/>
      <c r="D70" s="212">
        <f>D55+D61+D68</f>
        <v>2464.2042500109765</v>
      </c>
    </row>
    <row r="71" spans="2:4" x14ac:dyDescent="0.25">
      <c r="B71" s="210" t="s">
        <v>217</v>
      </c>
      <c r="C71" s="209"/>
      <c r="D71" s="217">
        <f>'Balance comparativo'!F9</f>
        <v>9871.6702100000002</v>
      </c>
    </row>
    <row r="72" spans="2:4" ht="15.75" thickBot="1" x14ac:dyDescent="0.3">
      <c r="B72" s="208" t="s">
        <v>228</v>
      </c>
      <c r="C72" s="209"/>
      <c r="D72" s="218">
        <f>D70+D71</f>
        <v>12335.874460010977</v>
      </c>
    </row>
    <row r="73" spans="2:4" ht="15.75" thickTop="1" x14ac:dyDescent="0.25"/>
    <row r="74" spans="2:4" x14ac:dyDescent="0.25">
      <c r="D74" s="93">
        <f>'Balance comparativo'!D49</f>
        <v>0</v>
      </c>
    </row>
    <row r="75" spans="2:4" x14ac:dyDescent="0.25">
      <c r="B75" s="192" t="s">
        <v>219</v>
      </c>
      <c r="C75" s="2"/>
      <c r="D75" s="64">
        <f>'Balance comparativo'!D9</f>
        <v>12336.36773</v>
      </c>
    </row>
    <row r="76" spans="2:4" x14ac:dyDescent="0.25">
      <c r="B76" s="192"/>
      <c r="C76" s="2"/>
      <c r="D76" s="64"/>
    </row>
    <row r="77" spans="2:4" x14ac:dyDescent="0.25">
      <c r="B77" s="192" t="s">
        <v>220</v>
      </c>
      <c r="C77" s="2"/>
      <c r="D77" s="53">
        <f>D72-D75</f>
        <v>-0.49326998902324704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F1D-358D-4F79-8E77-3ADF11517D47}">
  <dimension ref="C4:L69"/>
  <sheetViews>
    <sheetView showGridLines="0" zoomScale="110" zoomScaleNormal="110" workbookViewId="0">
      <selection activeCell="D1" sqref="D1"/>
    </sheetView>
  </sheetViews>
  <sheetFormatPr baseColWidth="10" defaultRowHeight="15" x14ac:dyDescent="0.25"/>
  <cols>
    <col min="3" max="3" width="46.28515625" customWidth="1"/>
    <col min="4" max="9" width="11.5703125" style="95"/>
    <col min="10" max="12" width="11.5703125" style="93"/>
  </cols>
  <sheetData>
    <row r="4" spans="3:9" x14ac:dyDescent="0.25">
      <c r="C4" s="160" t="s">
        <v>40</v>
      </c>
      <c r="D4" s="161"/>
      <c r="E4" s="161"/>
      <c r="F4" s="161"/>
      <c r="G4" s="161"/>
      <c r="H4" s="161"/>
      <c r="I4" s="220"/>
    </row>
    <row r="5" spans="3:9" x14ac:dyDescent="0.25">
      <c r="C5" s="166" t="s">
        <v>229</v>
      </c>
      <c r="D5" s="167"/>
      <c r="E5" s="167"/>
      <c r="F5" s="167"/>
      <c r="G5" s="167"/>
      <c r="H5" s="167"/>
      <c r="I5" s="221"/>
    </row>
    <row r="6" spans="3:9" ht="7.15" customHeight="1" x14ac:dyDescent="0.25"/>
    <row r="7" spans="3:9" ht="45" x14ac:dyDescent="0.25">
      <c r="C7" s="222" t="s">
        <v>1</v>
      </c>
      <c r="D7" s="222" t="s">
        <v>98</v>
      </c>
      <c r="E7" s="222" t="s">
        <v>182</v>
      </c>
      <c r="F7" s="222" t="s">
        <v>34</v>
      </c>
      <c r="G7" s="222" t="s">
        <v>183</v>
      </c>
      <c r="H7" s="222" t="s">
        <v>37</v>
      </c>
      <c r="I7" s="222" t="s">
        <v>184</v>
      </c>
    </row>
    <row r="8" spans="3:9" ht="7.15" customHeight="1" x14ac:dyDescent="0.25"/>
    <row r="9" spans="3:9" x14ac:dyDescent="0.25">
      <c r="C9" s="112" t="s">
        <v>230</v>
      </c>
      <c r="D9" s="113"/>
      <c r="E9" s="113"/>
      <c r="F9" s="113"/>
      <c r="G9" s="113"/>
      <c r="H9" s="113"/>
      <c r="I9" s="271">
        <f>SUM(D9:H9)</f>
        <v>0</v>
      </c>
    </row>
    <row r="11" spans="3:9" x14ac:dyDescent="0.25">
      <c r="C11" s="124" t="s">
        <v>171</v>
      </c>
    </row>
    <row r="12" spans="3:9" x14ac:dyDescent="0.25">
      <c r="C12" s="112" t="s">
        <v>172</v>
      </c>
      <c r="D12" s="113"/>
      <c r="E12" s="113"/>
      <c r="F12" s="113"/>
      <c r="G12" s="113"/>
      <c r="H12" s="113"/>
      <c r="I12" s="113"/>
    </row>
    <row r="13" spans="3:9" x14ac:dyDescent="0.25">
      <c r="C13" s="186" t="s">
        <v>173</v>
      </c>
      <c r="D13" s="155"/>
      <c r="E13" s="155"/>
      <c r="F13" s="155"/>
      <c r="G13" s="155"/>
      <c r="H13" s="155"/>
      <c r="I13" s="155"/>
    </row>
    <row r="14" spans="3:9" ht="7.15" customHeight="1" x14ac:dyDescent="0.25"/>
    <row r="15" spans="3:9" x14ac:dyDescent="0.25">
      <c r="C15" s="112" t="s">
        <v>174</v>
      </c>
      <c r="D15" s="113">
        <f>D9+D12+D13</f>
        <v>0</v>
      </c>
      <c r="E15" s="113">
        <f t="shared" ref="E15:I15" si="0">E9+E12+E13</f>
        <v>0</v>
      </c>
      <c r="F15" s="113">
        <f t="shared" si="0"/>
        <v>0</v>
      </c>
      <c r="G15" s="113">
        <f t="shared" si="0"/>
        <v>0</v>
      </c>
      <c r="H15" s="113">
        <f t="shared" si="0"/>
        <v>0</v>
      </c>
      <c r="I15" s="113">
        <f t="shared" si="0"/>
        <v>0</v>
      </c>
    </row>
    <row r="17" spans="3:9" x14ac:dyDescent="0.25">
      <c r="C17" s="124" t="s">
        <v>175</v>
      </c>
    </row>
    <row r="18" spans="3:9" x14ac:dyDescent="0.25">
      <c r="C18" s="112" t="s">
        <v>176</v>
      </c>
      <c r="D18" s="113"/>
      <c r="E18" s="113"/>
      <c r="F18" s="113"/>
      <c r="G18" s="113"/>
      <c r="H18" s="113"/>
      <c r="I18" s="113">
        <f>SUM(D18:H18)</f>
        <v>0</v>
      </c>
    </row>
    <row r="19" spans="3:9" x14ac:dyDescent="0.25">
      <c r="C19" s="186" t="s">
        <v>177</v>
      </c>
      <c r="D19" s="155"/>
      <c r="E19" s="155"/>
      <c r="F19" s="155"/>
      <c r="G19" s="155"/>
      <c r="H19" s="155"/>
      <c r="I19" s="113">
        <f>SUM(D19:H19)</f>
        <v>0</v>
      </c>
    </row>
    <row r="21" spans="3:9" x14ac:dyDescent="0.25">
      <c r="C21" s="124" t="s">
        <v>231</v>
      </c>
    </row>
    <row r="22" spans="3:9" x14ac:dyDescent="0.25">
      <c r="C22" s="112" t="s">
        <v>179</v>
      </c>
      <c r="D22" s="113"/>
      <c r="E22" s="113"/>
      <c r="F22" s="113"/>
      <c r="G22" s="113"/>
      <c r="H22" s="113"/>
      <c r="I22" s="113">
        <f>SUM(D22:H22)</f>
        <v>0</v>
      </c>
    </row>
    <row r="23" spans="3:9" x14ac:dyDescent="0.25">
      <c r="C23" s="112" t="s">
        <v>232</v>
      </c>
      <c r="D23" s="113"/>
      <c r="E23" s="113"/>
      <c r="F23" s="113"/>
      <c r="G23" s="113"/>
      <c r="H23" s="113"/>
      <c r="I23" s="113">
        <f>SUM(D23:H23)</f>
        <v>0</v>
      </c>
    </row>
    <row r="25" spans="3:9" x14ac:dyDescent="0.25">
      <c r="C25" s="149" t="s">
        <v>180</v>
      </c>
      <c r="D25" s="113"/>
      <c r="E25" s="113"/>
      <c r="F25" s="113"/>
      <c r="G25" s="113"/>
      <c r="H25" s="113"/>
      <c r="I25" s="113">
        <f>SUM(D25:H25)</f>
        <v>0</v>
      </c>
    </row>
    <row r="27" spans="3:9" x14ac:dyDescent="0.25">
      <c r="C27" s="149" t="s">
        <v>181</v>
      </c>
      <c r="D27" s="219">
        <f>SUM(D15:D25)</f>
        <v>0</v>
      </c>
      <c r="E27" s="219">
        <f t="shared" ref="E27:I27" si="1">SUM(E15:E25)</f>
        <v>0</v>
      </c>
      <c r="F27" s="219">
        <f t="shared" si="1"/>
        <v>0</v>
      </c>
      <c r="G27" s="219">
        <f t="shared" si="1"/>
        <v>0</v>
      </c>
      <c r="H27" s="219">
        <f t="shared" si="1"/>
        <v>0</v>
      </c>
      <c r="I27" s="270">
        <f t="shared" si="1"/>
        <v>0</v>
      </c>
    </row>
    <row r="46" spans="3:9" x14ac:dyDescent="0.25">
      <c r="C46" s="160" t="s">
        <v>40</v>
      </c>
      <c r="D46" s="161"/>
      <c r="E46" s="161"/>
      <c r="F46" s="161"/>
      <c r="G46" s="161"/>
      <c r="H46" s="161"/>
      <c r="I46" s="220"/>
    </row>
    <row r="47" spans="3:9" x14ac:dyDescent="0.25">
      <c r="C47" s="166" t="s">
        <v>229</v>
      </c>
      <c r="D47" s="167"/>
      <c r="E47" s="167"/>
      <c r="F47" s="167"/>
      <c r="G47" s="167"/>
      <c r="H47" s="167"/>
      <c r="I47" s="221"/>
    </row>
    <row r="49" spans="3:9" ht="45" x14ac:dyDescent="0.25">
      <c r="C49" s="222" t="s">
        <v>1</v>
      </c>
      <c r="D49" s="222" t="s">
        <v>98</v>
      </c>
      <c r="E49" s="222" t="s">
        <v>182</v>
      </c>
      <c r="F49" s="222" t="s">
        <v>34</v>
      </c>
      <c r="G49" s="222" t="s">
        <v>183</v>
      </c>
      <c r="H49" s="222" t="s">
        <v>37</v>
      </c>
      <c r="I49" s="222" t="s">
        <v>184</v>
      </c>
    </row>
    <row r="51" spans="3:9" x14ac:dyDescent="0.25">
      <c r="C51" s="112" t="s">
        <v>230</v>
      </c>
      <c r="D51" s="113">
        <f>'Balance comparativo'!F31</f>
        <v>92279.950980000009</v>
      </c>
      <c r="E51" s="113">
        <f>'Balance comparativo'!F33</f>
        <v>36753.678979999997</v>
      </c>
      <c r="F51" s="113">
        <f>'Balance comparativo'!F32</f>
        <v>4607.3715200000197</v>
      </c>
      <c r="G51" s="113">
        <v>0</v>
      </c>
      <c r="H51" s="113">
        <f>'Balance comparativo'!F34</f>
        <v>3033.4967999999999</v>
      </c>
      <c r="I51" s="113">
        <f>SUM(D51:H51)</f>
        <v>136674.49828000003</v>
      </c>
    </row>
    <row r="53" spans="3:9" x14ac:dyDescent="0.25">
      <c r="C53" s="124" t="s">
        <v>171</v>
      </c>
    </row>
    <row r="54" spans="3:9" x14ac:dyDescent="0.25">
      <c r="C54" s="112" t="s">
        <v>172</v>
      </c>
      <c r="D54" s="113"/>
      <c r="E54" s="113"/>
      <c r="F54" s="113"/>
      <c r="G54" s="113"/>
      <c r="H54" s="113"/>
      <c r="I54" s="113">
        <f>SUM(D54:H54)</f>
        <v>0</v>
      </c>
    </row>
    <row r="55" spans="3:9" x14ac:dyDescent="0.25">
      <c r="C55" s="186" t="s">
        <v>173</v>
      </c>
      <c r="D55" s="155"/>
      <c r="E55" s="155"/>
      <c r="F55" s="155"/>
      <c r="G55" s="155"/>
      <c r="H55" s="155"/>
      <c r="I55" s="155">
        <f>SUM(D55:H55)</f>
        <v>0</v>
      </c>
    </row>
    <row r="57" spans="3:9" x14ac:dyDescent="0.25">
      <c r="C57" s="112" t="s">
        <v>174</v>
      </c>
      <c r="D57" s="113">
        <f>SUM(D51:D56)</f>
        <v>92279.950980000009</v>
      </c>
      <c r="E57" s="113">
        <f t="shared" ref="E57:I57" si="2">SUM(E51:E56)</f>
        <v>36753.678979999997</v>
      </c>
      <c r="F57" s="113">
        <f t="shared" si="2"/>
        <v>4607.3715200000197</v>
      </c>
      <c r="G57" s="113">
        <f t="shared" si="2"/>
        <v>0</v>
      </c>
      <c r="H57" s="113">
        <f t="shared" si="2"/>
        <v>3033.4967999999999</v>
      </c>
      <c r="I57" s="113">
        <f t="shared" si="2"/>
        <v>136674.49828000003</v>
      </c>
    </row>
    <row r="59" spans="3:9" x14ac:dyDescent="0.25">
      <c r="C59" s="124" t="s">
        <v>175</v>
      </c>
    </row>
    <row r="60" spans="3:9" x14ac:dyDescent="0.25">
      <c r="C60" s="112" t="s">
        <v>176</v>
      </c>
      <c r="D60" s="113"/>
      <c r="E60" s="113">
        <f>'Balance comparativo'!H35-'Balance comparativo'!D32</f>
        <v>-9999.9999999999964</v>
      </c>
      <c r="F60" s="113"/>
      <c r="G60" s="113"/>
      <c r="H60" s="113"/>
      <c r="I60" s="113">
        <f>SUM(D60:H60)</f>
        <v>-9999.9999999999964</v>
      </c>
    </row>
    <row r="61" spans="3:9" x14ac:dyDescent="0.25">
      <c r="C61" s="186" t="s">
        <v>177</v>
      </c>
      <c r="D61" s="155"/>
      <c r="E61" s="155"/>
      <c r="F61" s="155"/>
      <c r="G61" s="155"/>
      <c r="H61" s="155"/>
      <c r="I61" s="155">
        <f>SUM(D61:H61)</f>
        <v>0</v>
      </c>
    </row>
    <row r="63" spans="3:9" x14ac:dyDescent="0.25">
      <c r="C63" s="124" t="s">
        <v>231</v>
      </c>
    </row>
    <row r="64" spans="3:9" x14ac:dyDescent="0.25">
      <c r="C64" s="112" t="s">
        <v>179</v>
      </c>
      <c r="D64" s="113"/>
      <c r="E64" s="113">
        <f>'Balance comparativo'!H34</f>
        <v>230</v>
      </c>
      <c r="F64" s="113">
        <f>-'Balance comparativo'!H34</f>
        <v>-230</v>
      </c>
      <c r="G64" s="113"/>
      <c r="H64" s="113">
        <f>'Balance comparativo'!H34</f>
        <v>230</v>
      </c>
      <c r="I64" s="113">
        <f>SUM(D64:H64)</f>
        <v>230</v>
      </c>
    </row>
    <row r="65" spans="3:9" x14ac:dyDescent="0.25">
      <c r="C65" s="112" t="s">
        <v>232</v>
      </c>
      <c r="D65" s="113"/>
      <c r="E65" s="113">
        <f>-F65</f>
        <v>4377.3715200000197</v>
      </c>
      <c r="F65" s="113">
        <f>-F57-F64</f>
        <v>-4377.3715200000197</v>
      </c>
      <c r="G65" s="113"/>
      <c r="H65" s="113"/>
      <c r="I65" s="113">
        <f>SUM(D65:H65)</f>
        <v>0</v>
      </c>
    </row>
    <row r="67" spans="3:9" x14ac:dyDescent="0.25">
      <c r="C67" s="149" t="s">
        <v>180</v>
      </c>
      <c r="D67" s="113"/>
      <c r="E67" s="113"/>
      <c r="F67" s="113">
        <f>'Balance comparativo'!D32</f>
        <v>25234.063229999996</v>
      </c>
      <c r="G67" s="113"/>
      <c r="H67" s="113"/>
      <c r="I67" s="113">
        <f>SUM(D67:H67)</f>
        <v>25234.063229999996</v>
      </c>
    </row>
    <row r="69" spans="3:9" x14ac:dyDescent="0.25">
      <c r="C69" s="149" t="s">
        <v>181</v>
      </c>
      <c r="D69" s="219">
        <f>SUM(D57:D68)</f>
        <v>92279.950980000009</v>
      </c>
      <c r="E69" s="219">
        <f t="shared" ref="E69:I69" si="3">SUM(E57:E68)</f>
        <v>31361.050500000019</v>
      </c>
      <c r="F69" s="219">
        <f t="shared" si="3"/>
        <v>25234.063229999996</v>
      </c>
      <c r="G69" s="219">
        <f t="shared" si="3"/>
        <v>0</v>
      </c>
      <c r="H69" s="219">
        <f t="shared" si="3"/>
        <v>3263.4967999999999</v>
      </c>
      <c r="I69" s="219">
        <f t="shared" si="3"/>
        <v>152138.56151000003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4:L48"/>
  <sheetViews>
    <sheetView showGridLines="0" topLeftCell="A4" workbookViewId="0">
      <selection activeCell="D6" sqref="D6"/>
    </sheetView>
  </sheetViews>
  <sheetFormatPr baseColWidth="10" defaultRowHeight="15" x14ac:dyDescent="0.25"/>
  <cols>
    <col min="6" max="6" width="36.140625" bestFit="1" customWidth="1"/>
  </cols>
  <sheetData>
    <row r="4" spans="4:12" ht="20.25" x14ac:dyDescent="0.3">
      <c r="D4" s="1" t="s">
        <v>40</v>
      </c>
      <c r="E4" s="1"/>
      <c r="F4" s="1"/>
      <c r="G4" s="1"/>
      <c r="H4" s="1"/>
      <c r="I4" s="45"/>
      <c r="J4" s="45"/>
      <c r="K4" s="44"/>
      <c r="L4" s="44"/>
    </row>
    <row r="5" spans="4:12" ht="15.75" x14ac:dyDescent="0.25">
      <c r="D5" s="46" t="s">
        <v>236</v>
      </c>
      <c r="E5" s="47"/>
      <c r="F5" s="46"/>
      <c r="G5" s="47"/>
      <c r="H5" s="47"/>
      <c r="I5" s="45"/>
      <c r="J5" s="45"/>
      <c r="K5" s="44"/>
      <c r="L5" s="44"/>
    </row>
    <row r="6" spans="4:12" ht="15.75" x14ac:dyDescent="0.25">
      <c r="D6" s="46" t="s">
        <v>73</v>
      </c>
      <c r="E6" s="47"/>
      <c r="F6" s="46"/>
      <c r="G6" s="47"/>
      <c r="H6" s="47"/>
      <c r="I6" s="45"/>
      <c r="J6" s="45"/>
      <c r="K6" s="44"/>
      <c r="L6" s="44"/>
    </row>
    <row r="7" spans="4:12" x14ac:dyDescent="0.25">
      <c r="D7" s="3" t="s">
        <v>0</v>
      </c>
      <c r="E7" s="3"/>
      <c r="F7" s="3"/>
      <c r="G7" s="3"/>
      <c r="H7" s="3"/>
      <c r="I7" s="3"/>
      <c r="J7" s="3"/>
      <c r="K7" s="44"/>
      <c r="L7" s="44"/>
    </row>
    <row r="8" spans="4:12" x14ac:dyDescent="0.25">
      <c r="D8" s="6" t="s">
        <v>77</v>
      </c>
      <c r="E8" s="6"/>
      <c r="F8" s="4" t="s">
        <v>1</v>
      </c>
      <c r="G8" s="6" t="s">
        <v>77</v>
      </c>
      <c r="H8" s="6"/>
      <c r="I8" s="6"/>
      <c r="J8" s="6"/>
      <c r="K8" s="6" t="s">
        <v>78</v>
      </c>
      <c r="L8" s="6"/>
    </row>
    <row r="9" spans="4:12" x14ac:dyDescent="0.25">
      <c r="D9" s="48">
        <v>44348</v>
      </c>
      <c r="E9" s="48"/>
      <c r="F9" s="78"/>
      <c r="G9" s="48">
        <v>44713</v>
      </c>
      <c r="H9" s="5"/>
      <c r="I9" s="48">
        <v>44682</v>
      </c>
      <c r="J9" s="49"/>
      <c r="K9" s="5">
        <v>44713</v>
      </c>
      <c r="L9" s="5"/>
    </row>
    <row r="10" spans="4:12" x14ac:dyDescent="0.25">
      <c r="D10" s="53">
        <v>79629.797059999997</v>
      </c>
      <c r="E10" s="7">
        <v>0.83384264001936781</v>
      </c>
      <c r="F10" s="32" t="s">
        <v>43</v>
      </c>
      <c r="G10" s="53">
        <v>117530.11851999999</v>
      </c>
      <c r="H10" s="8">
        <v>0.88386541139426866</v>
      </c>
      <c r="I10" s="53">
        <v>67141.198969999998</v>
      </c>
      <c r="J10" s="7">
        <v>0.84396873981784082</v>
      </c>
      <c r="K10" s="56">
        <v>50388.919549999991</v>
      </c>
      <c r="L10" s="7">
        <v>0.94328173498376122</v>
      </c>
    </row>
    <row r="11" spans="4:12" x14ac:dyDescent="0.25">
      <c r="D11" s="53">
        <v>6078.7187999999996</v>
      </c>
      <c r="E11" s="7">
        <v>6.3653244379213589E-2</v>
      </c>
      <c r="F11" s="32" t="s">
        <v>44</v>
      </c>
      <c r="G11" s="53">
        <v>5519.0523799999992</v>
      </c>
      <c r="H11" s="8">
        <v>4.1505101532975271E-2</v>
      </c>
      <c r="I11" s="53">
        <v>4592.08259</v>
      </c>
      <c r="J11" s="7">
        <v>5.7722742758189782E-2</v>
      </c>
      <c r="K11" s="56">
        <v>926.96978999999919</v>
      </c>
      <c r="L11" s="7">
        <v>1.7352895827049585E-2</v>
      </c>
    </row>
    <row r="12" spans="4:12" x14ac:dyDescent="0.25">
      <c r="D12" s="53">
        <v>3598.2568700000002</v>
      </c>
      <c r="E12" s="7">
        <v>3.7679111572868643E-2</v>
      </c>
      <c r="F12" s="32" t="s">
        <v>45</v>
      </c>
      <c r="G12" s="53">
        <v>5177.6139399999993</v>
      </c>
      <c r="H12" s="8">
        <v>3.8937371396762885E-2</v>
      </c>
      <c r="I12" s="53">
        <v>4231.0540300000002</v>
      </c>
      <c r="J12" s="7">
        <v>5.3184592956045294E-2</v>
      </c>
      <c r="K12" s="56">
        <v>946.55990999999904</v>
      </c>
      <c r="L12" s="7">
        <v>1.7719623324824241E-2</v>
      </c>
    </row>
    <row r="13" spans="4:12" x14ac:dyDescent="0.25">
      <c r="D13" s="53">
        <v>6190.6187900000004</v>
      </c>
      <c r="E13" s="7">
        <v>6.4825004028549821E-2</v>
      </c>
      <c r="F13" s="79" t="s">
        <v>46</v>
      </c>
      <c r="G13" s="53">
        <v>4746.0829799999992</v>
      </c>
      <c r="H13" s="8">
        <v>3.5692115675993244E-2</v>
      </c>
      <c r="I13" s="53">
        <v>3589.7945600000003</v>
      </c>
      <c r="J13" s="7">
        <v>4.5123924467924063E-2</v>
      </c>
      <c r="K13" s="56">
        <v>1156.288419999999</v>
      </c>
      <c r="L13" s="7">
        <v>2.1645745864364959E-2</v>
      </c>
    </row>
    <row r="14" spans="4:12" x14ac:dyDescent="0.25">
      <c r="D14" s="53">
        <v>0</v>
      </c>
      <c r="E14" s="7">
        <v>0</v>
      </c>
      <c r="F14" s="79" t="s">
        <v>47</v>
      </c>
      <c r="G14" s="53">
        <v>0</v>
      </c>
      <c r="H14" s="8">
        <v>0</v>
      </c>
      <c r="I14" s="53">
        <v>0</v>
      </c>
      <c r="J14" s="7">
        <v>0</v>
      </c>
      <c r="K14" s="56">
        <v>0</v>
      </c>
      <c r="L14" s="7">
        <v>0</v>
      </c>
    </row>
    <row r="15" spans="4:12" x14ac:dyDescent="0.25">
      <c r="D15" s="71">
        <v>95497.391520000005</v>
      </c>
      <c r="E15" s="80">
        <v>1</v>
      </c>
      <c r="F15" s="20" t="s">
        <v>48</v>
      </c>
      <c r="G15" s="10">
        <v>132972.86781999998</v>
      </c>
      <c r="H15" s="81">
        <v>1</v>
      </c>
      <c r="I15" s="10">
        <v>79554.130149999997</v>
      </c>
      <c r="J15" s="80">
        <v>0.99999999999999989</v>
      </c>
      <c r="K15" s="10">
        <v>53418.737669999988</v>
      </c>
      <c r="L15" s="72">
        <v>1</v>
      </c>
    </row>
    <row r="16" spans="4:12" x14ac:dyDescent="0.25">
      <c r="D16" s="11"/>
      <c r="E16" s="11"/>
      <c r="F16" s="20"/>
      <c r="G16" s="21"/>
      <c r="H16" s="33"/>
      <c r="I16" s="11"/>
      <c r="J16" s="2"/>
      <c r="K16" s="2"/>
      <c r="L16" s="2"/>
    </row>
    <row r="17" spans="4:12" x14ac:dyDescent="0.25">
      <c r="D17" s="53">
        <v>48717.444258218129</v>
      </c>
      <c r="E17" s="7">
        <v>0.61179917640013803</v>
      </c>
      <c r="F17" s="32" t="s">
        <v>43</v>
      </c>
      <c r="G17" s="53">
        <v>70981.737829648409</v>
      </c>
      <c r="H17" s="7">
        <v>0.60394508848869677</v>
      </c>
      <c r="I17" s="53">
        <v>42530.728770270078</v>
      </c>
      <c r="J17" s="7">
        <v>0.63345202979281978</v>
      </c>
      <c r="K17" s="56">
        <v>28451.009059378332</v>
      </c>
      <c r="L17" s="7">
        <v>0.56462828164328716</v>
      </c>
    </row>
    <row r="18" spans="4:12" x14ac:dyDescent="0.25">
      <c r="D18" s="53">
        <v>3493.8690852189907</v>
      </c>
      <c r="E18" s="7">
        <v>0.5747706383817246</v>
      </c>
      <c r="F18" s="32" t="s">
        <v>44</v>
      </c>
      <c r="G18" s="53">
        <v>2874.334534538677</v>
      </c>
      <c r="H18" s="7">
        <v>0.5208021842580659</v>
      </c>
      <c r="I18" s="53">
        <v>2463.4079135357315</v>
      </c>
      <c r="J18" s="7">
        <v>0.53644677883193981</v>
      </c>
      <c r="K18" s="56">
        <v>410.92662100294547</v>
      </c>
      <c r="L18" s="7">
        <v>0.44330098503312154</v>
      </c>
    </row>
    <row r="19" spans="4:12" x14ac:dyDescent="0.25">
      <c r="D19" s="53">
        <v>2046.5425307127773</v>
      </c>
      <c r="E19" s="7">
        <v>0.56875943120558181</v>
      </c>
      <c r="F19" s="32" t="s">
        <v>45</v>
      </c>
      <c r="G19" s="53">
        <v>2689.274459223629</v>
      </c>
      <c r="H19" s="7">
        <v>0.51940420633671835</v>
      </c>
      <c r="I19" s="53">
        <v>2337.7735989248586</v>
      </c>
      <c r="J19" s="7">
        <v>0.55252747479683173</v>
      </c>
      <c r="K19" s="56">
        <v>351.50086029877048</v>
      </c>
      <c r="L19" s="7">
        <v>0.37134560272975309</v>
      </c>
    </row>
    <row r="20" spans="4:12" x14ac:dyDescent="0.25">
      <c r="D20" s="53">
        <v>2235.6654658500975</v>
      </c>
      <c r="E20" s="7">
        <v>0.36113764095141404</v>
      </c>
      <c r="F20" s="79" t="s">
        <v>46</v>
      </c>
      <c r="G20" s="53">
        <v>2673.9075765892871</v>
      </c>
      <c r="H20" s="7">
        <v>0.5633925044836211</v>
      </c>
      <c r="I20" s="53">
        <v>2942.1536972693298</v>
      </c>
      <c r="J20" s="7">
        <v>0.81958832130753734</v>
      </c>
      <c r="K20" s="56">
        <v>-268.24612068004262</v>
      </c>
      <c r="L20" s="7">
        <v>-0.23198893635901227</v>
      </c>
    </row>
    <row r="21" spans="4:12" x14ac:dyDescent="0.25">
      <c r="D21" s="53">
        <v>0</v>
      </c>
      <c r="E21" s="7">
        <v>0</v>
      </c>
      <c r="F21" s="79" t="s">
        <v>49</v>
      </c>
      <c r="G21" s="53">
        <v>0</v>
      </c>
      <c r="H21" s="8">
        <v>0</v>
      </c>
      <c r="I21" s="53">
        <v>0</v>
      </c>
      <c r="J21" s="7">
        <v>0</v>
      </c>
      <c r="K21" s="56">
        <v>0</v>
      </c>
      <c r="L21" s="7">
        <v>0</v>
      </c>
    </row>
    <row r="22" spans="4:12" x14ac:dyDescent="0.25">
      <c r="D22" s="58">
        <v>56493.521339999999</v>
      </c>
      <c r="E22" s="82">
        <v>0.59157135541412742</v>
      </c>
      <c r="F22" s="34" t="s">
        <v>50</v>
      </c>
      <c r="G22" s="61">
        <v>79219.254400000005</v>
      </c>
      <c r="H22" s="83">
        <v>0.59575502656102686</v>
      </c>
      <c r="I22" s="58">
        <v>50274.063979999999</v>
      </c>
      <c r="J22" s="82">
        <v>0.63194788108685018</v>
      </c>
      <c r="K22" s="58">
        <v>28945.190420000003</v>
      </c>
      <c r="L22" s="82">
        <v>0.5418546315866174</v>
      </c>
    </row>
    <row r="23" spans="4:12" x14ac:dyDescent="0.25">
      <c r="D23" s="53">
        <v>39003.870180000005</v>
      </c>
      <c r="E23" s="84">
        <v>0.40842864458587258</v>
      </c>
      <c r="F23" s="35" t="s">
        <v>51</v>
      </c>
      <c r="G23" s="64">
        <v>53753.61341999998</v>
      </c>
      <c r="H23" s="85">
        <v>0.40424497343897314</v>
      </c>
      <c r="I23" s="53">
        <v>29280.066169999998</v>
      </c>
      <c r="J23" s="84">
        <v>0.36805211891314971</v>
      </c>
      <c r="K23" s="53">
        <v>24473.547249999985</v>
      </c>
      <c r="L23" s="86">
        <v>0.4581453684133826</v>
      </c>
    </row>
    <row r="24" spans="4:12" x14ac:dyDescent="0.25">
      <c r="D24" s="11"/>
      <c r="E24" s="11"/>
      <c r="F24" s="26"/>
      <c r="G24" s="21"/>
      <c r="H24" s="33"/>
      <c r="I24" s="11"/>
      <c r="J24" s="2"/>
      <c r="K24" s="2"/>
      <c r="L24" s="2"/>
    </row>
    <row r="25" spans="4:12" x14ac:dyDescent="0.25">
      <c r="D25" s="53">
        <v>9468.1903000000002</v>
      </c>
      <c r="E25" s="7">
        <v>9.9146061994971654E-2</v>
      </c>
      <c r="F25" s="15" t="s">
        <v>52</v>
      </c>
      <c r="G25" s="53">
        <v>10583.75575</v>
      </c>
      <c r="H25" s="8">
        <v>7.9593348052978782E-2</v>
      </c>
      <c r="I25" s="53">
        <v>9097.3631300000015</v>
      </c>
      <c r="J25" s="7">
        <v>0.11435437874623033</v>
      </c>
      <c r="K25" s="56">
        <v>1486.3926199999987</v>
      </c>
      <c r="L25" s="7">
        <v>2.7825304094273987E-2</v>
      </c>
    </row>
    <row r="26" spans="4:12" x14ac:dyDescent="0.25">
      <c r="D26" s="53">
        <v>11373.38603</v>
      </c>
      <c r="E26" s="7">
        <v>0.11909630042217513</v>
      </c>
      <c r="F26" s="15" t="s">
        <v>53</v>
      </c>
      <c r="G26" s="53">
        <v>14196.93807</v>
      </c>
      <c r="H26" s="8">
        <v>0.10676567560547633</v>
      </c>
      <c r="I26" s="53">
        <v>12018.47761</v>
      </c>
      <c r="J26" s="7">
        <v>0.15107295607832122</v>
      </c>
      <c r="K26" s="56">
        <v>2178.4604600000002</v>
      </c>
      <c r="L26" s="7">
        <v>4.0780830004963325E-2</v>
      </c>
    </row>
    <row r="27" spans="4:12" x14ac:dyDescent="0.25">
      <c r="D27" s="53">
        <v>675.28377999999998</v>
      </c>
      <c r="E27" s="7">
        <v>7.0712274885390497E-3</v>
      </c>
      <c r="F27" s="15" t="s">
        <v>54</v>
      </c>
      <c r="G27" s="53">
        <v>549.13693999999998</v>
      </c>
      <c r="H27" s="8">
        <v>4.1296916356150532E-3</v>
      </c>
      <c r="I27" s="53">
        <v>464.33848</v>
      </c>
      <c r="J27" s="7">
        <v>5.8367614493991171E-3</v>
      </c>
      <c r="K27" s="56">
        <v>84.798459999999977</v>
      </c>
      <c r="L27" s="7">
        <v>1.5874291250357058E-3</v>
      </c>
    </row>
    <row r="28" spans="4:12" x14ac:dyDescent="0.25">
      <c r="D28" s="53">
        <v>803.48358999999994</v>
      </c>
      <c r="E28" s="7">
        <v>8.4136705433648044E-3</v>
      </c>
      <c r="F28" s="15" t="s">
        <v>55</v>
      </c>
      <c r="G28" s="53">
        <v>2350.6097500000001</v>
      </c>
      <c r="H28" s="8">
        <v>1.7677363724921132E-2</v>
      </c>
      <c r="I28" s="53">
        <v>2222.20759</v>
      </c>
      <c r="J28" s="7">
        <v>2.7933277452848876E-2</v>
      </c>
      <c r="K28" s="56">
        <v>128.40216000000009</v>
      </c>
      <c r="L28" s="7">
        <v>2.4036913937056747E-3</v>
      </c>
    </row>
    <row r="29" spans="4:12" x14ac:dyDescent="0.25">
      <c r="D29" s="53">
        <v>569.73054000000002</v>
      </c>
      <c r="E29" s="7">
        <v>5.9659277696677343E-3</v>
      </c>
      <c r="F29" s="15" t="s">
        <v>56</v>
      </c>
      <c r="G29" s="53">
        <v>530.76152999999999</v>
      </c>
      <c r="H29" s="8">
        <v>3.9915024673941044E-3</v>
      </c>
      <c r="I29" s="53">
        <v>439.38105000000002</v>
      </c>
      <c r="J29" s="7">
        <v>5.5230451162188972E-3</v>
      </c>
      <c r="K29" s="56">
        <v>91.380479999999977</v>
      </c>
      <c r="L29" s="7">
        <v>1.7106446910915931E-3</v>
      </c>
    </row>
    <row r="30" spans="4:12" x14ac:dyDescent="0.25">
      <c r="D30" s="71">
        <v>22890.074240000002</v>
      </c>
      <c r="E30" s="80">
        <v>0.23969318821871838</v>
      </c>
      <c r="F30" s="20" t="s">
        <v>57</v>
      </c>
      <c r="G30" s="71">
        <v>28211.20204</v>
      </c>
      <c r="H30" s="81">
        <v>0.21215758148638539</v>
      </c>
      <c r="I30" s="71">
        <v>24241.767859999996</v>
      </c>
      <c r="J30" s="80">
        <v>0.29919737372679955</v>
      </c>
      <c r="K30" s="71">
        <v>3969.4341799999988</v>
      </c>
      <c r="L30" s="80">
        <v>7.2597254617978696E-2</v>
      </c>
    </row>
    <row r="31" spans="4:12" x14ac:dyDescent="0.25">
      <c r="D31" s="53">
        <v>16113.795940000004</v>
      </c>
      <c r="E31" s="84">
        <v>0.1687354563671542</v>
      </c>
      <c r="F31" s="36" t="s">
        <v>58</v>
      </c>
      <c r="G31" s="64">
        <v>25542.41137999998</v>
      </c>
      <c r="H31" s="85">
        <v>0.19208739195258775</v>
      </c>
      <c r="I31" s="53">
        <v>5038.2983100000019</v>
      </c>
      <c r="J31" s="84">
        <v>6.8854745186350153E-2</v>
      </c>
      <c r="K31" s="53">
        <v>20504.113069999985</v>
      </c>
      <c r="L31" s="86">
        <v>0.38554811379540388</v>
      </c>
    </row>
    <row r="32" spans="4:12" x14ac:dyDescent="0.25">
      <c r="D32" s="53"/>
      <c r="E32" s="53"/>
      <c r="F32" s="36"/>
      <c r="G32" s="64"/>
      <c r="H32" s="33"/>
      <c r="I32" s="53"/>
      <c r="J32" s="2"/>
      <c r="K32" s="2"/>
      <c r="L32" s="2"/>
    </row>
    <row r="33" spans="4:12" x14ac:dyDescent="0.25">
      <c r="D33" s="53">
        <v>107.44991999999999</v>
      </c>
      <c r="E33" s="86">
        <v>1.1251607849152275E-3</v>
      </c>
      <c r="F33" s="15" t="s">
        <v>59</v>
      </c>
      <c r="G33" s="53">
        <v>9.8989999999999991</v>
      </c>
      <c r="H33" s="8">
        <v>7.4443758055965797E-5</v>
      </c>
      <c r="I33" s="53">
        <v>9.9048199999999991</v>
      </c>
      <c r="J33" s="7">
        <v>1.2450415812886617E-4</v>
      </c>
      <c r="K33" s="56">
        <v>-5.8199999999999363E-3</v>
      </c>
      <c r="L33" s="7">
        <v>-1.0895053409823373E-7</v>
      </c>
    </row>
    <row r="34" spans="4:12" x14ac:dyDescent="0.25">
      <c r="D34" s="53">
        <v>5.3202699999999998</v>
      </c>
      <c r="E34" s="86">
        <v>5.5711155198262942E-5</v>
      </c>
      <c r="F34" s="15" t="s">
        <v>60</v>
      </c>
      <c r="G34" s="53">
        <v>16.560200000000002</v>
      </c>
      <c r="H34" s="8">
        <v>1.2453818791376958E-4</v>
      </c>
      <c r="I34" s="53">
        <v>15.95454</v>
      </c>
      <c r="J34" s="7">
        <v>2.0054948712175695E-4</v>
      </c>
      <c r="K34" s="56">
        <v>0.60566000000000209</v>
      </c>
      <c r="L34" s="7">
        <v>1.1337969154972026E-5</v>
      </c>
    </row>
    <row r="35" spans="4:12" x14ac:dyDescent="0.25">
      <c r="D35" s="53">
        <v>-287.31434000000002</v>
      </c>
      <c r="E35" s="86">
        <v>-3.0086092973526696E-3</v>
      </c>
      <c r="F35" s="15" t="s">
        <v>61</v>
      </c>
      <c r="G35" s="53">
        <v>368.84458000000001</v>
      </c>
      <c r="H35" s="8">
        <v>2.7738333845615036E-3</v>
      </c>
      <c r="I35" s="53">
        <v>488.09647999999999</v>
      </c>
      <c r="J35" s="7">
        <v>6.1354008783665896E-3</v>
      </c>
      <c r="K35" s="56">
        <v>-119.25189999999998</v>
      </c>
      <c r="L35" s="7">
        <v>-2.2323983156751371E-3</v>
      </c>
    </row>
    <row r="36" spans="4:12" x14ac:dyDescent="0.25">
      <c r="D36" s="71">
        <v>-389.44398999999999</v>
      </c>
      <c r="E36" s="72">
        <v>-4.1337700822678975E-3</v>
      </c>
      <c r="F36" s="15" t="s">
        <v>62</v>
      </c>
      <c r="G36" s="10">
        <v>375.50578000000002</v>
      </c>
      <c r="H36" s="9">
        <v>2.6993896265055379E-3</v>
      </c>
      <c r="I36" s="71">
        <v>494.14620000000002</v>
      </c>
      <c r="J36" s="72">
        <v>6.0108967202377236E-3</v>
      </c>
      <c r="K36" s="71">
        <v>-118.64041999999998</v>
      </c>
      <c r="L36" s="72">
        <v>-2.2322893651410386E-3</v>
      </c>
    </row>
    <row r="37" spans="4:12" x14ac:dyDescent="0.25">
      <c r="D37" s="53">
        <v>16503.239930000003</v>
      </c>
      <c r="E37" s="86">
        <v>0.1728692264494221</v>
      </c>
      <c r="F37" s="26" t="s">
        <v>63</v>
      </c>
      <c r="G37" s="64">
        <v>25166.90559999998</v>
      </c>
      <c r="H37" s="87">
        <v>0.18938800232608222</v>
      </c>
      <c r="I37" s="53">
        <v>4544.1521100000018</v>
      </c>
      <c r="J37" s="86">
        <v>6.2843848466112434E-2</v>
      </c>
      <c r="K37" s="53">
        <v>20622.753489999985</v>
      </c>
      <c r="L37" s="86">
        <v>0.38778040316054491</v>
      </c>
    </row>
    <row r="38" spans="4:12" x14ac:dyDescent="0.25">
      <c r="D38" s="73"/>
      <c r="E38" s="11"/>
      <c r="F38" s="88"/>
      <c r="G38" s="89"/>
      <c r="H38" s="33"/>
      <c r="I38" s="11"/>
      <c r="J38" s="2"/>
      <c r="K38" s="2"/>
      <c r="L38" s="2"/>
    </row>
    <row r="39" spans="4:12" x14ac:dyDescent="0.25">
      <c r="D39" s="53">
        <v>97.36278999999999</v>
      </c>
      <c r="E39" s="86">
        <v>1.0195335019136027E-3</v>
      </c>
      <c r="F39" s="70" t="s">
        <v>64</v>
      </c>
      <c r="G39" s="53">
        <v>67.50855</v>
      </c>
      <c r="H39" s="8">
        <v>5.076866514707617E-4</v>
      </c>
      <c r="I39" s="53">
        <v>63.570329999999998</v>
      </c>
      <c r="J39" s="7">
        <v>7.9908271110673437E-4</v>
      </c>
      <c r="K39" s="56">
        <v>3.9382200000000012</v>
      </c>
      <c r="L39" s="7">
        <v>7.3723569140266476E-5</v>
      </c>
    </row>
    <row r="40" spans="4:12" x14ac:dyDescent="0.25">
      <c r="D40" s="53">
        <v>113.73632000000001</v>
      </c>
      <c r="E40" s="86">
        <v>1.190988760946211E-3</v>
      </c>
      <c r="F40" s="50" t="s">
        <v>65</v>
      </c>
      <c r="G40" s="53">
        <v>0.35091999999999995</v>
      </c>
      <c r="H40" s="8">
        <v>2.6390346072330051E-6</v>
      </c>
      <c r="I40" s="53">
        <v>0.35091999999999995</v>
      </c>
      <c r="J40" s="7">
        <v>4.4110846204758603E-6</v>
      </c>
      <c r="K40" s="56">
        <v>0</v>
      </c>
      <c r="L40" s="7">
        <v>0</v>
      </c>
    </row>
    <row r="41" spans="4:12" x14ac:dyDescent="0.25">
      <c r="D41" s="71">
        <v>-16.373530000000017</v>
      </c>
      <c r="E41" s="72">
        <v>-1.7145525903260834E-4</v>
      </c>
      <c r="F41" s="90" t="s">
        <v>66</v>
      </c>
      <c r="G41" s="10">
        <v>67.157629999999997</v>
      </c>
      <c r="H41" s="9">
        <v>5.0504761686352869E-4</v>
      </c>
      <c r="I41" s="71">
        <v>63.219409999999996</v>
      </c>
      <c r="J41" s="72">
        <v>7.9467162648625854E-4</v>
      </c>
      <c r="K41" s="71">
        <v>3.9382200000000012</v>
      </c>
      <c r="L41" s="72">
        <v>7.3723569140266476E-5</v>
      </c>
    </row>
    <row r="42" spans="4:12" x14ac:dyDescent="0.25">
      <c r="D42" s="11">
        <v>16486.866400000003</v>
      </c>
      <c r="E42" s="7">
        <v>0.17269777119038948</v>
      </c>
      <c r="F42" s="26" t="s">
        <v>67</v>
      </c>
      <c r="G42" s="21">
        <v>25234.063229999982</v>
      </c>
      <c r="H42" s="8">
        <v>0.18989304994294576</v>
      </c>
      <c r="I42" s="11">
        <v>4607.3715200000015</v>
      </c>
      <c r="J42" s="7">
        <v>6.3638520092598697E-2</v>
      </c>
      <c r="K42" s="11">
        <v>20626.691709999985</v>
      </c>
      <c r="L42" s="7">
        <v>0.38785412672968517</v>
      </c>
    </row>
    <row r="43" spans="4:12" x14ac:dyDescent="0.25">
      <c r="D43" s="11"/>
      <c r="E43" s="11"/>
      <c r="F43" s="37"/>
      <c r="G43" s="21"/>
      <c r="H43" s="33"/>
      <c r="I43" s="11"/>
      <c r="J43" s="2"/>
      <c r="K43" s="2"/>
      <c r="L43" s="2"/>
    </row>
    <row r="44" spans="4:12" x14ac:dyDescent="0.25">
      <c r="D44" s="53">
        <f>D42*0.268</f>
        <v>4418.4801952000007</v>
      </c>
      <c r="E44" s="86">
        <v>0</v>
      </c>
      <c r="F44" s="26" t="s">
        <v>68</v>
      </c>
      <c r="G44" s="53">
        <f>G42*0.268</f>
        <v>6762.7289456399958</v>
      </c>
      <c r="H44" s="8">
        <v>0</v>
      </c>
      <c r="I44" s="53">
        <f>I42*0.268</f>
        <v>1234.7755673600004</v>
      </c>
      <c r="J44" s="7">
        <v>0</v>
      </c>
      <c r="K44" s="56">
        <f>G44-I44</f>
        <v>5527.9533782799954</v>
      </c>
      <c r="L44" s="7">
        <v>0</v>
      </c>
    </row>
    <row r="45" spans="4:12" x14ac:dyDescent="0.25">
      <c r="D45" s="53">
        <f>D42*0.0876</f>
        <v>1444.2494966400002</v>
      </c>
      <c r="E45" s="86">
        <v>0</v>
      </c>
      <c r="F45" s="15" t="s">
        <v>27</v>
      </c>
      <c r="G45" s="53">
        <f>G42*0.0876</f>
        <v>2210.5039389479984</v>
      </c>
      <c r="H45" s="8">
        <v>0</v>
      </c>
      <c r="I45" s="53">
        <f>I42*0.0876</f>
        <v>403.60574515200011</v>
      </c>
      <c r="J45" s="7">
        <v>0</v>
      </c>
      <c r="K45" s="56">
        <f>G45-I45</f>
        <v>1806.8981937959984</v>
      </c>
      <c r="L45" s="7">
        <v>0</v>
      </c>
    </row>
    <row r="46" spans="4:12" x14ac:dyDescent="0.25">
      <c r="D46" s="61">
        <f>SUM(D44:D45)</f>
        <v>5862.7296918400007</v>
      </c>
      <c r="E46" s="62">
        <v>0</v>
      </c>
      <c r="F46" s="34" t="s">
        <v>69</v>
      </c>
      <c r="G46" s="61">
        <f>SUM(G44:G45)</f>
        <v>8973.2328845879947</v>
      </c>
      <c r="H46" s="62">
        <v>0</v>
      </c>
      <c r="I46" s="58">
        <f>SUM(I44:I45)</f>
        <v>1638.3813125120005</v>
      </c>
      <c r="J46" s="59">
        <v>0</v>
      </c>
      <c r="K46" s="61">
        <f>SUM(K44:K45)</f>
        <v>7334.8515720759933</v>
      </c>
      <c r="L46" s="62">
        <v>0</v>
      </c>
    </row>
    <row r="47" spans="4:12" ht="15.75" thickBot="1" x14ac:dyDescent="0.3">
      <c r="D47" s="23">
        <f>D42-D46</f>
        <v>10624.136708160002</v>
      </c>
      <c r="E47" s="24">
        <v>0.17269777119038948</v>
      </c>
      <c r="F47" s="38" t="s">
        <v>70</v>
      </c>
      <c r="G47" s="23">
        <f>G42-G46</f>
        <v>16260.830345411987</v>
      </c>
      <c r="H47" s="24">
        <v>0.18989304994294576</v>
      </c>
      <c r="I47" s="91">
        <f>I42-I46</f>
        <v>2968.990207488001</v>
      </c>
      <c r="J47" s="92">
        <v>6.3638520092598697E-2</v>
      </c>
      <c r="K47" s="23">
        <f>K42-K46</f>
        <v>13291.840137923991</v>
      </c>
      <c r="L47" s="24">
        <v>0.38785412672968517</v>
      </c>
    </row>
    <row r="48" spans="4:12" ht="15.75" thickTop="1" x14ac:dyDescent="0.25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9208-1777-48E1-A9B1-573423599886}">
  <dimension ref="C5:L27"/>
  <sheetViews>
    <sheetView showGridLines="0" topLeftCell="A10" zoomScale="110" zoomScaleNormal="110" workbookViewId="0">
      <selection activeCell="C11" sqref="C11"/>
    </sheetView>
  </sheetViews>
  <sheetFormatPr baseColWidth="10" defaultRowHeight="15" x14ac:dyDescent="0.25"/>
  <cols>
    <col min="3" max="3" width="44" customWidth="1"/>
    <col min="4" max="9" width="11.5703125" style="95"/>
    <col min="10" max="12" width="11.5703125" style="93"/>
  </cols>
  <sheetData>
    <row r="5" spans="3:10" x14ac:dyDescent="0.25">
      <c r="C5" s="117" t="s">
        <v>104</v>
      </c>
      <c r="D5" s="118"/>
      <c r="E5" s="118"/>
      <c r="F5" s="118"/>
      <c r="G5" s="118"/>
      <c r="H5" s="118"/>
      <c r="I5" s="118"/>
    </row>
    <row r="6" spans="3:10" x14ac:dyDescent="0.25">
      <c r="C6" s="117" t="s">
        <v>189</v>
      </c>
      <c r="D6" s="118"/>
      <c r="E6" s="118"/>
      <c r="F6" s="118"/>
      <c r="G6" s="118"/>
      <c r="H6" s="118"/>
      <c r="I6" s="118"/>
    </row>
    <row r="8" spans="3:10" ht="45" x14ac:dyDescent="0.25">
      <c r="D8" s="148" t="s">
        <v>98</v>
      </c>
      <c r="E8" s="148" t="s">
        <v>182</v>
      </c>
      <c r="F8" s="148" t="s">
        <v>34</v>
      </c>
      <c r="G8" s="148" t="s">
        <v>183</v>
      </c>
      <c r="H8" s="148" t="s">
        <v>37</v>
      </c>
      <c r="I8" s="148" t="s">
        <v>184</v>
      </c>
      <c r="J8" s="147"/>
    </row>
    <row r="10" spans="3:10" x14ac:dyDescent="0.25">
      <c r="C10" t="s">
        <v>233</v>
      </c>
      <c r="D10" s="95">
        <f>'Caso Balance'!O98</f>
        <v>1688874</v>
      </c>
      <c r="E10" s="95">
        <f>'Caso Balance'!O99</f>
        <v>19812878</v>
      </c>
      <c r="F10" s="95">
        <v>0</v>
      </c>
      <c r="G10" s="95">
        <v>0</v>
      </c>
      <c r="H10" s="95">
        <v>0</v>
      </c>
      <c r="I10" s="95">
        <f>SUM(D10:H10)</f>
        <v>21501752</v>
      </c>
    </row>
    <row r="12" spans="3:10" x14ac:dyDescent="0.25">
      <c r="C12" t="s">
        <v>171</v>
      </c>
    </row>
    <row r="13" spans="3:10" x14ac:dyDescent="0.25">
      <c r="C13" t="s">
        <v>172</v>
      </c>
      <c r="I13" s="95">
        <f>SUM(D13:H13)</f>
        <v>0</v>
      </c>
    </row>
    <row r="14" spans="3:10" x14ac:dyDescent="0.25">
      <c r="C14" t="s">
        <v>173</v>
      </c>
      <c r="E14" s="95">
        <v>-990644</v>
      </c>
      <c r="H14" s="95">
        <v>990644</v>
      </c>
      <c r="I14" s="95">
        <f>SUM(D14:H14)</f>
        <v>0</v>
      </c>
    </row>
    <row r="16" spans="3:10" x14ac:dyDescent="0.25">
      <c r="C16" t="s">
        <v>174</v>
      </c>
      <c r="D16" s="95">
        <f>SUM(D10:D15)</f>
        <v>1688874</v>
      </c>
      <c r="E16" s="95">
        <f t="shared" ref="E16:I16" si="0">SUM(E10:E15)</f>
        <v>18822234</v>
      </c>
      <c r="G16" s="95">
        <f t="shared" si="0"/>
        <v>0</v>
      </c>
      <c r="H16" s="95">
        <f t="shared" si="0"/>
        <v>990644</v>
      </c>
      <c r="I16" s="95">
        <f t="shared" si="0"/>
        <v>21501752</v>
      </c>
    </row>
    <row r="18" spans="3:9" x14ac:dyDescent="0.25">
      <c r="C18" s="124" t="s">
        <v>175</v>
      </c>
    </row>
    <row r="19" spans="3:9" x14ac:dyDescent="0.25">
      <c r="C19" t="s">
        <v>176</v>
      </c>
      <c r="I19" s="95">
        <f>SUM(D19:H19)</f>
        <v>0</v>
      </c>
    </row>
    <row r="20" spans="3:9" x14ac:dyDescent="0.25">
      <c r="C20" t="s">
        <v>177</v>
      </c>
      <c r="I20" s="95">
        <f>SUM(D20:H20)</f>
        <v>0</v>
      </c>
    </row>
    <row r="22" spans="3:9" x14ac:dyDescent="0.25">
      <c r="C22" s="124" t="s">
        <v>178</v>
      </c>
    </row>
    <row r="23" spans="3:9" x14ac:dyDescent="0.25">
      <c r="C23" t="s">
        <v>179</v>
      </c>
      <c r="I23" s="95">
        <f>SUM(D23:H23)</f>
        <v>0</v>
      </c>
    </row>
    <row r="25" spans="3:9" x14ac:dyDescent="0.25">
      <c r="C25" s="124" t="s">
        <v>180</v>
      </c>
      <c r="F25" s="95">
        <v>2442739</v>
      </c>
      <c r="I25" s="95">
        <f>SUM(D25:H25)</f>
        <v>2442739</v>
      </c>
    </row>
    <row r="27" spans="3:9" x14ac:dyDescent="0.25">
      <c r="C27" s="124" t="s">
        <v>181</v>
      </c>
      <c r="D27" s="97">
        <f>SUM(D16:D26)</f>
        <v>1688874</v>
      </c>
      <c r="E27" s="97">
        <f t="shared" ref="E27:I27" si="1">SUM(E16:E26)</f>
        <v>18822234</v>
      </c>
      <c r="F27" s="97">
        <f t="shared" si="1"/>
        <v>2442739</v>
      </c>
      <c r="G27" s="97">
        <f t="shared" si="1"/>
        <v>0</v>
      </c>
      <c r="H27" s="97">
        <f t="shared" si="1"/>
        <v>990644</v>
      </c>
      <c r="I27" s="97">
        <f t="shared" si="1"/>
        <v>23944491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2A49-8638-413E-995F-D3A67BF1D25D}">
  <dimension ref="A1:K68"/>
  <sheetViews>
    <sheetView showGridLines="0" zoomScale="180" zoomScaleNormal="1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6" sqref="C6"/>
    </sheetView>
  </sheetViews>
  <sheetFormatPr baseColWidth="10" defaultRowHeight="15" x14ac:dyDescent="0.25"/>
  <cols>
    <col min="1" max="1" width="3.85546875" customWidth="1"/>
    <col min="2" max="2" width="28.2851562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269</v>
      </c>
      <c r="C1" s="119"/>
      <c r="D1" s="119"/>
      <c r="E1" s="119"/>
      <c r="F1" s="119"/>
    </row>
    <row r="2" spans="1:11" ht="15.75" x14ac:dyDescent="0.25">
      <c r="A2" s="119"/>
      <c r="B2" s="226" t="s">
        <v>237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200</v>
      </c>
      <c r="D3" s="228"/>
      <c r="E3" s="228" t="s">
        <v>201</v>
      </c>
      <c r="I3" s="144" t="s">
        <v>238</v>
      </c>
      <c r="J3" s="144" t="s">
        <v>239</v>
      </c>
      <c r="K3" s="144" t="s">
        <v>240</v>
      </c>
    </row>
    <row r="4" spans="1:11" ht="6.75" customHeight="1" x14ac:dyDescent="0.25"/>
    <row r="5" spans="1:11" x14ac:dyDescent="0.25">
      <c r="B5" s="229" t="s">
        <v>241</v>
      </c>
    </row>
    <row r="6" spans="1:11" x14ac:dyDescent="0.25">
      <c r="B6" s="230" t="s">
        <v>270</v>
      </c>
      <c r="C6" s="196"/>
      <c r="E6" s="196"/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271</v>
      </c>
      <c r="C8" s="196"/>
      <c r="E8" s="196"/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242</v>
      </c>
    </row>
    <row r="12" spans="1:11" x14ac:dyDescent="0.25">
      <c r="B12" s="230" t="s">
        <v>272</v>
      </c>
      <c r="C12" s="232"/>
      <c r="E12" s="232"/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273</v>
      </c>
      <c r="C14" s="234"/>
      <c r="E14" s="234"/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243</v>
      </c>
    </row>
    <row r="18" spans="2:11" x14ac:dyDescent="0.25">
      <c r="B18" s="230" t="s">
        <v>243</v>
      </c>
      <c r="C18" s="247"/>
      <c r="E18" s="247"/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244</v>
      </c>
    </row>
    <row r="21" spans="2:11" x14ac:dyDescent="0.25">
      <c r="B21" s="230" t="s">
        <v>245</v>
      </c>
      <c r="C21" s="235"/>
      <c r="E21" s="235"/>
      <c r="I21" s="144">
        <v>31</v>
      </c>
      <c r="J21" s="144">
        <v>60</v>
      </c>
      <c r="K21" s="144">
        <v>61</v>
      </c>
    </row>
    <row r="22" spans="2:11" x14ac:dyDescent="0.25">
      <c r="B22" s="230"/>
    </row>
    <row r="23" spans="2:11" x14ac:dyDescent="0.25">
      <c r="B23" s="230" t="s">
        <v>246</v>
      </c>
      <c r="C23" s="235"/>
      <c r="E23" s="235"/>
      <c r="I23" s="144">
        <v>61</v>
      </c>
      <c r="J23" s="144">
        <v>75</v>
      </c>
      <c r="K23" s="144">
        <v>76</v>
      </c>
    </row>
    <row r="24" spans="2:11" x14ac:dyDescent="0.25">
      <c r="B24" s="230"/>
    </row>
    <row r="25" spans="2:11" x14ac:dyDescent="0.25">
      <c r="B25" s="230" t="s">
        <v>247</v>
      </c>
      <c r="C25" s="235"/>
      <c r="E25" s="235"/>
    </row>
    <row r="26" spans="2:11" x14ac:dyDescent="0.25">
      <c r="B26" s="230"/>
      <c r="C26" s="196"/>
      <c r="E26" s="196"/>
    </row>
    <row r="27" spans="2:11" x14ac:dyDescent="0.25">
      <c r="B27" s="230" t="s">
        <v>248</v>
      </c>
      <c r="C27" s="235"/>
      <c r="E27" s="235"/>
      <c r="I27" s="144">
        <v>60</v>
      </c>
      <c r="J27" s="144">
        <v>75</v>
      </c>
      <c r="K27" s="144">
        <v>76</v>
      </c>
    </row>
    <row r="28" spans="2:11" x14ac:dyDescent="0.25">
      <c r="B28" s="230"/>
      <c r="C28" s="235"/>
      <c r="E28" s="235"/>
    </row>
    <row r="29" spans="2:11" x14ac:dyDescent="0.25">
      <c r="B29" s="229" t="s">
        <v>249</v>
      </c>
      <c r="C29" s="236"/>
      <c r="E29" s="236"/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250</v>
      </c>
    </row>
    <row r="33" spans="2:11" x14ac:dyDescent="0.25">
      <c r="B33" s="230" t="s">
        <v>251</v>
      </c>
      <c r="C33" s="237"/>
      <c r="E33" s="237"/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252</v>
      </c>
      <c r="C35" s="238"/>
      <c r="E35" s="238"/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275</v>
      </c>
      <c r="C37" s="239"/>
      <c r="E37" s="239"/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253</v>
      </c>
    </row>
    <row r="41" spans="2:11" x14ac:dyDescent="0.25">
      <c r="B41" s="230" t="s">
        <v>254</v>
      </c>
      <c r="C41" s="232"/>
      <c r="E41" s="232"/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255</v>
      </c>
      <c r="C43" s="240"/>
      <c r="E43" s="240"/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256</v>
      </c>
    </row>
    <row r="47" spans="2:11" x14ac:dyDescent="0.25">
      <c r="B47" s="230" t="s">
        <v>257</v>
      </c>
      <c r="C47" s="239"/>
      <c r="E47" s="239"/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258</v>
      </c>
      <c r="C49" s="196"/>
      <c r="E49" s="196"/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259</v>
      </c>
      <c r="C51" s="240"/>
      <c r="E51" s="240"/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260</v>
      </c>
      <c r="C54" s="236"/>
      <c r="E54" s="236"/>
    </row>
    <row r="55" spans="2:11" ht="4.9000000000000004" customHeight="1" x14ac:dyDescent="0.25"/>
    <row r="56" spans="2:11" x14ac:dyDescent="0.25">
      <c r="B56" t="s">
        <v>261</v>
      </c>
      <c r="C56" s="235"/>
      <c r="E56" s="235"/>
    </row>
    <row r="57" spans="2:11" x14ac:dyDescent="0.25">
      <c r="B57" s="242" t="s">
        <v>262</v>
      </c>
      <c r="C57" s="243"/>
      <c r="E57" s="243"/>
      <c r="I57" s="233">
        <v>0.15</v>
      </c>
      <c r="J57" s="233">
        <v>0.05</v>
      </c>
      <c r="K57" s="233">
        <v>0.04</v>
      </c>
    </row>
    <row r="62" spans="2:11" x14ac:dyDescent="0.25">
      <c r="B62" t="s">
        <v>263</v>
      </c>
      <c r="C62" s="244"/>
      <c r="E62" s="244"/>
    </row>
    <row r="63" spans="2:11" x14ac:dyDescent="0.25">
      <c r="B63" t="s">
        <v>264</v>
      </c>
      <c r="C63" s="245"/>
      <c r="D63" s="250"/>
      <c r="E63" s="245"/>
      <c r="F63" s="250"/>
    </row>
    <row r="64" spans="2:11" x14ac:dyDescent="0.25">
      <c r="B64" t="s">
        <v>265</v>
      </c>
      <c r="C64" s="245"/>
      <c r="E64" s="245"/>
    </row>
    <row r="66" spans="2:6" x14ac:dyDescent="0.25">
      <c r="B66" t="s">
        <v>266</v>
      </c>
      <c r="C66" s="235"/>
      <c r="D66" s="246"/>
      <c r="E66" s="235"/>
      <c r="F66" s="246"/>
    </row>
    <row r="67" spans="2:6" x14ac:dyDescent="0.25">
      <c r="B67" t="s">
        <v>267</v>
      </c>
      <c r="C67" s="235"/>
      <c r="D67" s="250"/>
      <c r="E67" s="235"/>
      <c r="F67" s="250"/>
    </row>
    <row r="68" spans="2:6" x14ac:dyDescent="0.25">
      <c r="B68" s="124" t="s">
        <v>268</v>
      </c>
      <c r="C68" s="236"/>
      <c r="E68" s="236"/>
    </row>
  </sheetData>
  <conditionalFormatting sqref="C6">
    <cfRule type="cellIs" dxfId="115" priority="179" operator="lessThan">
      <formula>$K$6</formula>
    </cfRule>
    <cfRule type="cellIs" dxfId="114" priority="178" operator="greaterThan">
      <formula>$I$6</formula>
    </cfRule>
    <cfRule type="cellIs" dxfId="113" priority="177" operator="between">
      <formula>$I$6</formula>
      <formula>$K$6</formula>
    </cfRule>
    <cfRule type="cellIs" dxfId="112" priority="180" operator="greaterThan">
      <formula>$I$6</formula>
    </cfRule>
  </conditionalFormatting>
  <conditionalFormatting sqref="C8">
    <cfRule type="cellIs" dxfId="111" priority="172" operator="greaterThan">
      <formula>$I$8</formula>
    </cfRule>
    <cfRule type="cellIs" dxfId="110" priority="171" operator="lessThan">
      <formula>$K$8</formula>
    </cfRule>
    <cfRule type="cellIs" dxfId="109" priority="170" operator="between">
      <formula>$I$8</formula>
      <formula>$K$8</formula>
    </cfRule>
  </conditionalFormatting>
  <conditionalFormatting sqref="C12">
    <cfRule type="cellIs" dxfId="108" priority="166" operator="lessThan">
      <formula>$I$12</formula>
    </cfRule>
    <cfRule type="cellIs" dxfId="107" priority="165" operator="greaterThan">
      <formula>$K$12</formula>
    </cfRule>
    <cfRule type="cellIs" dxfId="106" priority="164" operator="between">
      <formula>$I$12</formula>
      <formula>$K$12</formula>
    </cfRule>
    <cfRule type="cellIs" dxfId="105" priority="163" operator="lessThan">
      <formula>0</formula>
    </cfRule>
  </conditionalFormatting>
  <conditionalFormatting sqref="C14">
    <cfRule type="cellIs" dxfId="104" priority="157" operator="greaterThan">
      <formula>$K$14</formula>
    </cfRule>
    <cfRule type="cellIs" dxfId="103" priority="156" operator="between">
      <formula>$I$14</formula>
      <formula>$K$14</formula>
    </cfRule>
    <cfRule type="cellIs" dxfId="102" priority="158" operator="lessThan">
      <formula>$I$14</formula>
    </cfRule>
  </conditionalFormatting>
  <conditionalFormatting sqref="C18">
    <cfRule type="cellIs" dxfId="101" priority="150" operator="greaterThan">
      <formula>$G$18</formula>
    </cfRule>
    <cfRule type="cellIs" dxfId="100" priority="151" operator="between">
      <formula>$I$18</formula>
      <formula>$J$18</formula>
    </cfRule>
    <cfRule type="cellIs" dxfId="99" priority="152" operator="lessThan">
      <formula>$K$18</formula>
    </cfRule>
  </conditionalFormatting>
  <conditionalFormatting sqref="C21">
    <cfRule type="cellIs" dxfId="98" priority="144" operator="between">
      <formula>$I$21</formula>
      <formula>$K$21</formula>
    </cfRule>
    <cfRule type="cellIs" dxfId="97" priority="145" operator="greaterThan">
      <formula>$K$21</formula>
    </cfRule>
    <cfRule type="cellIs" dxfId="96" priority="146" operator="lessThan">
      <formula>$I$21</formula>
    </cfRule>
  </conditionalFormatting>
  <conditionalFormatting sqref="C23">
    <cfRule type="cellIs" dxfId="95" priority="138" operator="between">
      <formula>$I$23</formula>
      <formula>$K$23</formula>
    </cfRule>
    <cfRule type="cellIs" dxfId="94" priority="139" operator="greaterThan">
      <formula>$K$23</formula>
    </cfRule>
    <cfRule type="cellIs" dxfId="93" priority="140" operator="lessThan">
      <formula>$I$23</formula>
    </cfRule>
  </conditionalFormatting>
  <conditionalFormatting sqref="C27">
    <cfRule type="cellIs" dxfId="92" priority="134" operator="lessThan">
      <formula>$I$27</formula>
    </cfRule>
    <cfRule type="cellIs" dxfId="91" priority="133" operator="greaterThan">
      <formula>$K$27</formula>
    </cfRule>
    <cfRule type="cellIs" dxfId="90" priority="132" operator="between">
      <formula>$I$27</formula>
      <formula>$K$27</formula>
    </cfRule>
  </conditionalFormatting>
  <conditionalFormatting sqref="C29">
    <cfRule type="cellIs" dxfId="89" priority="126" operator="between">
      <formula>$I$29</formula>
      <formula>$K$29</formula>
    </cfRule>
    <cfRule type="cellIs" dxfId="88" priority="128" operator="lessThan">
      <formula>$I$29</formula>
    </cfRule>
    <cfRule type="cellIs" dxfId="87" priority="127" operator="greaterThan">
      <formula>$K$29</formula>
    </cfRule>
  </conditionalFormatting>
  <conditionalFormatting sqref="C33">
    <cfRule type="cellIs" dxfId="86" priority="120" operator="between">
      <formula>$I$33</formula>
      <formula>$K$33</formula>
    </cfRule>
    <cfRule type="cellIs" dxfId="85" priority="122" operator="greaterThan">
      <formula>$I$33</formula>
    </cfRule>
    <cfRule type="cellIs" dxfId="84" priority="121" operator="lessThan">
      <formula>$K$33</formula>
    </cfRule>
  </conditionalFormatting>
  <conditionalFormatting sqref="C35">
    <cfRule type="cellIs" dxfId="83" priority="116" operator="greaterThan">
      <formula>$I$35</formula>
    </cfRule>
    <cfRule type="cellIs" dxfId="82" priority="115" operator="lessThan">
      <formula>$K$35</formula>
    </cfRule>
    <cfRule type="cellIs" dxfId="81" priority="114" operator="between">
      <formula>$I$35</formula>
      <formula>$K$35</formula>
    </cfRule>
  </conditionalFormatting>
  <conditionalFormatting sqref="C37">
    <cfRule type="cellIs" dxfId="80" priority="108" operator="between">
      <formula>$I$37</formula>
      <formula>$K$37</formula>
    </cfRule>
    <cfRule type="cellIs" dxfId="79" priority="109" operator="lessThan">
      <formula>$K$37</formula>
    </cfRule>
    <cfRule type="cellIs" dxfId="78" priority="110" operator="greaterThan">
      <formula>$I$37</formula>
    </cfRule>
  </conditionalFormatting>
  <conditionalFormatting sqref="C41">
    <cfRule type="cellIs" dxfId="77" priority="97" operator="lessThan">
      <formula>$K$41</formula>
    </cfRule>
    <cfRule type="cellIs" dxfId="76" priority="96" operator="between">
      <formula>$I$41</formula>
      <formula>$K$41</formula>
    </cfRule>
    <cfRule type="cellIs" dxfId="75" priority="98" operator="greaterThan">
      <formula>$I$41</formula>
    </cfRule>
  </conditionalFormatting>
  <conditionalFormatting sqref="C43">
    <cfRule type="cellIs" dxfId="74" priority="90" operator="between">
      <formula>$I$43</formula>
      <formula>$K$43</formula>
    </cfRule>
    <cfRule type="cellIs" dxfId="73" priority="91" operator="lessThan">
      <formula>$K$43</formula>
    </cfRule>
    <cfRule type="cellIs" dxfId="72" priority="92" operator="greaterThan">
      <formula>$I$43</formula>
    </cfRule>
  </conditionalFormatting>
  <conditionalFormatting sqref="C47">
    <cfRule type="cellIs" dxfId="71" priority="103" operator="lessThan">
      <formula>$K$37</formula>
    </cfRule>
    <cfRule type="cellIs" dxfId="70" priority="104" operator="greaterThan">
      <formula>$I$37</formula>
    </cfRule>
    <cfRule type="cellIs" dxfId="69" priority="102" operator="between">
      <formula>$I$37</formula>
      <formula>$K$37</formula>
    </cfRule>
  </conditionalFormatting>
  <conditionalFormatting sqref="C49">
    <cfRule type="cellIs" dxfId="68" priority="80" operator="greaterThan">
      <formula>$I$49</formula>
    </cfRule>
    <cfRule type="cellIs" dxfId="67" priority="78" operator="between">
      <formula>$I$49</formula>
      <formula>$K$49</formula>
    </cfRule>
    <cfRule type="cellIs" dxfId="66" priority="79" operator="lessThan">
      <formula>$K$49</formula>
    </cfRule>
  </conditionalFormatting>
  <conditionalFormatting sqref="C51">
    <cfRule type="cellIs" dxfId="65" priority="84" operator="between">
      <formula>$I$43</formula>
      <formula>$K$43</formula>
    </cfRule>
    <cfRule type="cellIs" dxfId="64" priority="85" operator="lessThan">
      <formula>$K$43</formula>
    </cfRule>
    <cfRule type="cellIs" dxfId="63" priority="86" operator="greaterThan">
      <formula>$I$43</formula>
    </cfRule>
  </conditionalFormatting>
  <conditionalFormatting sqref="C54">
    <cfRule type="cellIs" dxfId="62" priority="68" operator="lessThan">
      <formula>$C$56</formula>
    </cfRule>
    <cfRule type="cellIs" dxfId="61" priority="67" operator="greaterThan">
      <formula>$C$56</formula>
    </cfRule>
  </conditionalFormatting>
  <conditionalFormatting sqref="C57">
    <cfRule type="cellIs" dxfId="60" priority="74" operator="greaterThan">
      <formula>$I$57</formula>
    </cfRule>
    <cfRule type="cellIs" dxfId="59" priority="73" operator="lessThan">
      <formula>$K$57</formula>
    </cfRule>
    <cfRule type="cellIs" dxfId="58" priority="72" operator="between">
      <formula>$I$57</formula>
      <formula>$K$57</formula>
    </cfRule>
  </conditionalFormatting>
  <conditionalFormatting sqref="E6">
    <cfRule type="cellIs" dxfId="57" priority="50" operator="greaterThan">
      <formula>$I$6</formula>
    </cfRule>
    <cfRule type="cellIs" dxfId="56" priority="49" operator="lessThan">
      <formula>$K$6</formula>
    </cfRule>
    <cfRule type="cellIs" dxfId="55" priority="47" operator="between">
      <formula>$I$6</formula>
      <formula>$K$6</formula>
    </cfRule>
    <cfRule type="cellIs" dxfId="54" priority="48" operator="greaterThan">
      <formula>$I$6</formula>
    </cfRule>
  </conditionalFormatting>
  <conditionalFormatting sqref="E8">
    <cfRule type="cellIs" dxfId="53" priority="46" operator="greaterThan">
      <formula>$I$8</formula>
    </cfRule>
    <cfRule type="cellIs" dxfId="52" priority="45" operator="lessThan">
      <formula>$K$8</formula>
    </cfRule>
    <cfRule type="cellIs" dxfId="51" priority="44" operator="between">
      <formula>$I$8</formula>
      <formula>$K$8</formula>
    </cfRule>
  </conditionalFormatting>
  <conditionalFormatting sqref="E12">
    <cfRule type="cellIs" dxfId="50" priority="43" operator="lessThan">
      <formula>$I$12</formula>
    </cfRule>
    <cfRule type="cellIs" dxfId="49" priority="42" operator="greaterThan">
      <formula>$K$12</formula>
    </cfRule>
    <cfRule type="cellIs" dxfId="48" priority="40" operator="lessThan">
      <formula>0</formula>
    </cfRule>
    <cfRule type="cellIs" dxfId="47" priority="41" operator="between">
      <formula>$I$12</formula>
      <formula>$K$12</formula>
    </cfRule>
  </conditionalFormatting>
  <conditionalFormatting sqref="E14">
    <cfRule type="cellIs" dxfId="46" priority="38" operator="greaterThan">
      <formula>$K$14</formula>
    </cfRule>
    <cfRule type="cellIs" dxfId="45" priority="37" operator="between">
      <formula>$I$14</formula>
      <formula>$K$14</formula>
    </cfRule>
    <cfRule type="cellIs" dxfId="44" priority="39" operator="lessThan">
      <formula>$I$14</formula>
    </cfRule>
  </conditionalFormatting>
  <conditionalFormatting sqref="E18">
    <cfRule type="cellIs" dxfId="43" priority="34" operator="greaterThan">
      <formula>$G$18</formula>
    </cfRule>
    <cfRule type="cellIs" dxfId="42" priority="35" operator="between">
      <formula>$I$18</formula>
      <formula>$J$18</formula>
    </cfRule>
    <cfRule type="cellIs" dxfId="41" priority="36" operator="lessThan">
      <formula>$K$18</formula>
    </cfRule>
  </conditionalFormatting>
  <conditionalFormatting sqref="E21">
    <cfRule type="cellIs" dxfId="40" priority="30" operator="lessThan">
      <formula>$I$21</formula>
    </cfRule>
    <cfRule type="cellIs" dxfId="39" priority="28" operator="between">
      <formula>$I$21</formula>
      <formula>$K$21</formula>
    </cfRule>
    <cfRule type="cellIs" dxfId="38" priority="29" operator="greaterThan">
      <formula>$K$21</formula>
    </cfRule>
  </conditionalFormatting>
  <conditionalFormatting sqref="E23">
    <cfRule type="cellIs" dxfId="37" priority="25" operator="between">
      <formula>$I$23</formula>
      <formula>$K$23</formula>
    </cfRule>
    <cfRule type="cellIs" dxfId="36" priority="26" operator="greaterThan">
      <formula>$K$23</formula>
    </cfRule>
    <cfRule type="cellIs" dxfId="35" priority="27" operator="lessThan">
      <formula>$I$23</formula>
    </cfRule>
  </conditionalFormatting>
  <conditionalFormatting sqref="E27">
    <cfRule type="cellIs" dxfId="34" priority="22" operator="between">
      <formula>$I$27</formula>
      <formula>$K$27</formula>
    </cfRule>
    <cfRule type="cellIs" dxfId="33" priority="23" operator="greaterThan">
      <formula>$K$27</formula>
    </cfRule>
    <cfRule type="cellIs" dxfId="32" priority="24" operator="lessThan">
      <formula>$I$27</formula>
    </cfRule>
  </conditionalFormatting>
  <conditionalFormatting sqref="E29">
    <cfRule type="cellIs" dxfId="31" priority="123" operator="between">
      <formula>$I$29</formula>
      <formula>$K$29</formula>
    </cfRule>
    <cfRule type="cellIs" dxfId="30" priority="125" operator="lessThan">
      <formula>$I$29</formula>
    </cfRule>
    <cfRule type="cellIs" dxfId="29" priority="124" operator="greaterThan">
      <formula>$K$29</formula>
    </cfRule>
  </conditionalFormatting>
  <conditionalFormatting sqref="E33">
    <cfRule type="cellIs" dxfId="28" priority="21" operator="greaterThan">
      <formula>$I$33</formula>
    </cfRule>
    <cfRule type="cellIs" dxfId="27" priority="20" operator="lessThan">
      <formula>$K$33</formula>
    </cfRule>
    <cfRule type="cellIs" dxfId="26" priority="19" operator="between">
      <formula>$I$33</formula>
      <formula>$K$33</formula>
    </cfRule>
  </conditionalFormatting>
  <conditionalFormatting sqref="E35">
    <cfRule type="cellIs" dxfId="25" priority="18" operator="greaterThan">
      <formula>$I$35</formula>
    </cfRule>
    <cfRule type="cellIs" dxfId="24" priority="17" operator="lessThan">
      <formula>$K$35</formula>
    </cfRule>
    <cfRule type="cellIs" dxfId="23" priority="16" operator="between">
      <formula>$I$35</formula>
      <formula>$K$35</formula>
    </cfRule>
  </conditionalFormatting>
  <conditionalFormatting sqref="E37">
    <cfRule type="cellIs" dxfId="22" priority="15" operator="greaterThan">
      <formula>$I$37</formula>
    </cfRule>
    <cfRule type="cellIs" dxfId="21" priority="14" operator="lessThan">
      <formula>$K$37</formula>
    </cfRule>
    <cfRule type="cellIs" dxfId="20" priority="13" operator="between">
      <formula>$I$37</formula>
      <formula>$K$37</formula>
    </cfRule>
  </conditionalFormatting>
  <conditionalFormatting sqref="E41">
    <cfRule type="cellIs" dxfId="19" priority="11" operator="lessThan">
      <formula>$K$41</formula>
    </cfRule>
    <cfRule type="cellIs" dxfId="18" priority="10" operator="between">
      <formula>$I$41</formula>
      <formula>$K$41</formula>
    </cfRule>
    <cfRule type="cellIs" dxfId="17" priority="12" operator="greaterThan">
      <formula>$I$41</formula>
    </cfRule>
  </conditionalFormatting>
  <conditionalFormatting sqref="E43">
    <cfRule type="cellIs" dxfId="16" priority="7" operator="between">
      <formula>$I$43</formula>
      <formula>$K$43</formula>
    </cfRule>
    <cfRule type="cellIs" dxfId="15" priority="8" operator="lessThan">
      <formula>$K$43</formula>
    </cfRule>
    <cfRule type="cellIs" dxfId="14" priority="9" operator="greaterThan">
      <formula>$I$43</formula>
    </cfRule>
  </conditionalFormatting>
  <conditionalFormatting sqref="E47">
    <cfRule type="cellIs" dxfId="13" priority="4" operator="between">
      <formula>$I$37</formula>
      <formula>$K$37</formula>
    </cfRule>
    <cfRule type="cellIs" dxfId="12" priority="5" operator="lessThan">
      <formula>$K$37</formula>
    </cfRule>
    <cfRule type="cellIs" dxfId="11" priority="6" operator="greaterThan">
      <formula>$I$37</formula>
    </cfRule>
  </conditionalFormatting>
  <conditionalFormatting sqref="E49">
    <cfRule type="cellIs" dxfId="10" priority="2" operator="lessThan">
      <formula>$K$49</formula>
    </cfRule>
    <cfRule type="cellIs" dxfId="9" priority="3" operator="greaterThan">
      <formula>$I$49</formula>
    </cfRule>
    <cfRule type="cellIs" dxfId="8" priority="1" operator="between">
      <formula>$I$49</formula>
      <formula>$K$49</formula>
    </cfRule>
  </conditionalFormatting>
  <conditionalFormatting sqref="E51">
    <cfRule type="cellIs" dxfId="7" priority="83" operator="greaterThan">
      <formula>$I$43</formula>
    </cfRule>
    <cfRule type="cellIs" dxfId="6" priority="81" operator="between">
      <formula>$I$43</formula>
      <formula>$K$43</formula>
    </cfRule>
    <cfRule type="cellIs" dxfId="5" priority="82" operator="lessThan">
      <formula>$K$43</formula>
    </cfRule>
  </conditionalFormatting>
  <conditionalFormatting sqref="E54">
    <cfRule type="cellIs" dxfId="4" priority="66" operator="lessThan">
      <formula>$C$56</formula>
    </cfRule>
    <cfRule type="cellIs" dxfId="3" priority="65" operator="greaterThan">
      <formula>$C$56</formula>
    </cfRule>
  </conditionalFormatting>
  <conditionalFormatting sqref="E57">
    <cfRule type="cellIs" dxfId="2" priority="71" operator="greaterThan">
      <formula>$I$57</formula>
    </cfRule>
    <cfRule type="cellIs" dxfId="1" priority="70" operator="lessThan">
      <formula>$K$57</formula>
    </cfRule>
    <cfRule type="cellIs" dxfId="0" priority="69" operator="between">
      <formula>$I$57</formula>
      <formula>$K$57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73E1-A830-4627-BA07-F68B5FFFA8F7}">
  <dimension ref="C4:H78"/>
  <sheetViews>
    <sheetView showGridLines="0" workbookViewId="0">
      <selection activeCell="A31" sqref="A31"/>
    </sheetView>
  </sheetViews>
  <sheetFormatPr baseColWidth="10" defaultRowHeight="15" x14ac:dyDescent="0.25"/>
  <sheetData>
    <row r="4" spans="3:8" ht="26.25" x14ac:dyDescent="0.4">
      <c r="D4" s="125" t="s">
        <v>143</v>
      </c>
      <c r="E4" s="125"/>
      <c r="F4" s="125"/>
      <c r="G4" s="125"/>
      <c r="H4" s="125"/>
    </row>
    <row r="6" spans="3:8" x14ac:dyDescent="0.25">
      <c r="C6" s="126" t="s">
        <v>126</v>
      </c>
      <c r="D6" t="s">
        <v>127</v>
      </c>
    </row>
    <row r="7" spans="3:8" ht="7.15" customHeight="1" x14ac:dyDescent="0.25">
      <c r="C7" s="126"/>
    </row>
    <row r="8" spans="3:8" x14ac:dyDescent="0.25">
      <c r="C8" s="126" t="s">
        <v>128</v>
      </c>
      <c r="D8" t="s">
        <v>129</v>
      </c>
    </row>
    <row r="9" spans="3:8" ht="7.15" customHeight="1" x14ac:dyDescent="0.25">
      <c r="C9" s="126"/>
    </row>
    <row r="10" spans="3:8" x14ac:dyDescent="0.25">
      <c r="C10" s="126" t="s">
        <v>130</v>
      </c>
      <c r="D10" s="124" t="s">
        <v>131</v>
      </c>
    </row>
    <row r="11" spans="3:8" ht="7.15" customHeight="1" x14ac:dyDescent="0.25">
      <c r="C11" s="126"/>
    </row>
    <row r="12" spans="3:8" x14ac:dyDescent="0.25">
      <c r="C12" s="126" t="s">
        <v>128</v>
      </c>
      <c r="D12" t="s">
        <v>142</v>
      </c>
    </row>
    <row r="13" spans="3:8" ht="7.15" customHeight="1" x14ac:dyDescent="0.25">
      <c r="C13" s="126"/>
    </row>
    <row r="14" spans="3:8" x14ac:dyDescent="0.25">
      <c r="C14" s="141" t="s">
        <v>130</v>
      </c>
      <c r="D14" s="142" t="s">
        <v>132</v>
      </c>
      <c r="E14" s="143"/>
      <c r="F14" s="143"/>
    </row>
    <row r="15" spans="3:8" ht="7.15" customHeight="1" x14ac:dyDescent="0.25">
      <c r="C15" s="126"/>
    </row>
    <row r="16" spans="3:8" x14ac:dyDescent="0.25">
      <c r="C16" s="127" t="s">
        <v>133</v>
      </c>
      <c r="D16" t="s">
        <v>134</v>
      </c>
    </row>
    <row r="17" spans="3:6" ht="7.15" customHeight="1" x14ac:dyDescent="0.25">
      <c r="C17" s="126"/>
    </row>
    <row r="18" spans="3:6" x14ac:dyDescent="0.25">
      <c r="C18" s="126" t="s">
        <v>130</v>
      </c>
      <c r="D18" s="124" t="s">
        <v>135</v>
      </c>
    </row>
    <row r="19" spans="3:6" ht="7.15" customHeight="1" x14ac:dyDescent="0.25"/>
    <row r="20" spans="3:6" x14ac:dyDescent="0.25">
      <c r="C20" s="127" t="s">
        <v>133</v>
      </c>
      <c r="D20" t="s">
        <v>68</v>
      </c>
    </row>
    <row r="21" spans="3:6" ht="7.15" customHeight="1" x14ac:dyDescent="0.25"/>
    <row r="22" spans="3:6" x14ac:dyDescent="0.25">
      <c r="C22" s="127" t="s">
        <v>133</v>
      </c>
      <c r="D22" s="124" t="s">
        <v>136</v>
      </c>
    </row>
    <row r="23" spans="3:6" ht="7.15" customHeight="1" x14ac:dyDescent="0.25"/>
    <row r="24" spans="3:6" x14ac:dyDescent="0.25">
      <c r="C24" s="128" t="s">
        <v>133</v>
      </c>
      <c r="D24" s="140" t="s">
        <v>137</v>
      </c>
    </row>
    <row r="25" spans="3:6" ht="7.15" customHeight="1" x14ac:dyDescent="0.25"/>
    <row r="26" spans="3:6" x14ac:dyDescent="0.25">
      <c r="C26" s="129" t="s">
        <v>130</v>
      </c>
      <c r="D26" s="102" t="s">
        <v>138</v>
      </c>
      <c r="E26" s="130"/>
      <c r="F26" s="131"/>
    </row>
    <row r="27" spans="3:6" ht="7.15" customHeight="1" x14ac:dyDescent="0.25">
      <c r="C27" s="132"/>
      <c r="D27" s="124"/>
      <c r="F27" s="133"/>
    </row>
    <row r="28" spans="3:6" x14ac:dyDescent="0.25">
      <c r="C28" s="134" t="s">
        <v>133</v>
      </c>
      <c r="D28" s="124" t="s">
        <v>139</v>
      </c>
      <c r="F28" s="133"/>
    </row>
    <row r="29" spans="3:6" ht="7.15" customHeight="1" x14ac:dyDescent="0.25">
      <c r="C29" s="135"/>
      <c r="F29" s="133"/>
    </row>
    <row r="30" spans="3:6" x14ac:dyDescent="0.25">
      <c r="C30" s="136" t="s">
        <v>130</v>
      </c>
      <c r="D30" s="124" t="s">
        <v>140</v>
      </c>
      <c r="F30" s="133"/>
    </row>
    <row r="31" spans="3:6" ht="7.15" customHeight="1" x14ac:dyDescent="0.25">
      <c r="C31" s="135"/>
      <c r="F31" s="133"/>
    </row>
    <row r="32" spans="3:6" x14ac:dyDescent="0.25">
      <c r="C32" s="135"/>
      <c r="D32" s="124" t="s">
        <v>141</v>
      </c>
      <c r="F32" s="133"/>
    </row>
    <row r="33" spans="3:8" x14ac:dyDescent="0.25">
      <c r="C33" s="137"/>
      <c r="D33" s="138"/>
      <c r="E33" s="138"/>
      <c r="F33" s="139"/>
    </row>
    <row r="40" spans="3:8" ht="26.25" x14ac:dyDescent="0.4">
      <c r="D40" s="125" t="s">
        <v>125</v>
      </c>
      <c r="E40" s="125"/>
      <c r="F40" s="125"/>
      <c r="G40" s="125"/>
      <c r="H40" s="125"/>
    </row>
    <row r="42" spans="3:8" x14ac:dyDescent="0.25">
      <c r="C42" s="126" t="s">
        <v>126</v>
      </c>
      <c r="D42" t="s">
        <v>127</v>
      </c>
    </row>
    <row r="43" spans="3:8" x14ac:dyDescent="0.25">
      <c r="C43" s="126"/>
    </row>
    <row r="44" spans="3:8" x14ac:dyDescent="0.25">
      <c r="C44" s="126" t="s">
        <v>128</v>
      </c>
      <c r="D44" t="s">
        <v>129</v>
      </c>
    </row>
    <row r="45" spans="3:8" x14ac:dyDescent="0.25">
      <c r="C45" s="126"/>
    </row>
    <row r="46" spans="3:8" x14ac:dyDescent="0.25">
      <c r="C46" s="126" t="s">
        <v>130</v>
      </c>
      <c r="D46" s="124" t="s">
        <v>131</v>
      </c>
    </row>
    <row r="47" spans="3:8" x14ac:dyDescent="0.25">
      <c r="C47" s="126"/>
    </row>
    <row r="48" spans="3:8" x14ac:dyDescent="0.25">
      <c r="C48" s="126" t="s">
        <v>128</v>
      </c>
      <c r="D48" t="s">
        <v>142</v>
      </c>
    </row>
    <row r="49" spans="3:6" x14ac:dyDescent="0.25">
      <c r="C49" s="126"/>
    </row>
    <row r="50" spans="3:6" x14ac:dyDescent="0.25">
      <c r="C50" s="141" t="s">
        <v>130</v>
      </c>
      <c r="D50" s="142" t="s">
        <v>132</v>
      </c>
      <c r="E50" s="143"/>
      <c r="F50" s="143"/>
    </row>
    <row r="51" spans="3:6" x14ac:dyDescent="0.25">
      <c r="C51" s="126"/>
    </row>
    <row r="52" spans="3:6" x14ac:dyDescent="0.25">
      <c r="C52" s="127" t="s">
        <v>133</v>
      </c>
      <c r="D52" t="s">
        <v>134</v>
      </c>
    </row>
    <row r="53" spans="3:6" x14ac:dyDescent="0.25">
      <c r="C53" s="126"/>
    </row>
    <row r="54" spans="3:6" x14ac:dyDescent="0.25">
      <c r="C54" s="126" t="s">
        <v>130</v>
      </c>
      <c r="D54" s="124" t="s">
        <v>135</v>
      </c>
    </row>
    <row r="56" spans="3:6" x14ac:dyDescent="0.25">
      <c r="C56" s="127" t="s">
        <v>133</v>
      </c>
      <c r="D56" t="s">
        <v>68</v>
      </c>
    </row>
    <row r="58" spans="3:6" x14ac:dyDescent="0.25">
      <c r="C58" s="127" t="s">
        <v>133</v>
      </c>
      <c r="D58" s="124" t="s">
        <v>136</v>
      </c>
    </row>
    <row r="60" spans="3:6" x14ac:dyDescent="0.25">
      <c r="C60" s="128" t="s">
        <v>133</v>
      </c>
      <c r="D60" s="140" t="s">
        <v>137</v>
      </c>
    </row>
    <row r="62" spans="3:6" x14ac:dyDescent="0.25">
      <c r="C62" s="126" t="s">
        <v>130</v>
      </c>
      <c r="D62" s="124" t="s">
        <v>138</v>
      </c>
    </row>
    <row r="64" spans="3:6" x14ac:dyDescent="0.25">
      <c r="D64" s="124" t="s">
        <v>141</v>
      </c>
    </row>
    <row r="70" spans="3:8" ht="26.25" x14ac:dyDescent="0.4">
      <c r="D70" s="125" t="s">
        <v>144</v>
      </c>
      <c r="E70" s="125"/>
      <c r="F70" s="125"/>
      <c r="G70" s="125"/>
      <c r="H70" s="125"/>
    </row>
    <row r="72" spans="3:8" x14ac:dyDescent="0.25">
      <c r="C72" s="126" t="s">
        <v>130</v>
      </c>
      <c r="D72" s="124" t="s">
        <v>138</v>
      </c>
    </row>
    <row r="73" spans="3:8" x14ac:dyDescent="0.25">
      <c r="C73" s="126"/>
      <c r="D73" s="124"/>
    </row>
    <row r="74" spans="3:8" x14ac:dyDescent="0.25">
      <c r="C74" s="128" t="s">
        <v>133</v>
      </c>
      <c r="D74" s="124" t="s">
        <v>139</v>
      </c>
    </row>
    <row r="76" spans="3:8" x14ac:dyDescent="0.25">
      <c r="C76" s="144" t="s">
        <v>130</v>
      </c>
      <c r="D76" s="124" t="s">
        <v>140</v>
      </c>
    </row>
    <row r="78" spans="3:8" x14ac:dyDescent="0.25">
      <c r="D78" s="124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5:K35"/>
  <sheetViews>
    <sheetView showGridLines="0" topLeftCell="A4" zoomScale="65" zoomScaleNormal="65" workbookViewId="0">
      <selection activeCell="N31" sqref="N31"/>
    </sheetView>
  </sheetViews>
  <sheetFormatPr baseColWidth="10" defaultColWidth="11.5703125" defaultRowHeight="15" x14ac:dyDescent="0.25"/>
  <cols>
    <col min="1" max="3" width="11.5703125" style="30"/>
    <col min="4" max="4" width="45.7109375" style="30" customWidth="1"/>
    <col min="5" max="5" width="13" style="30" bestFit="1" customWidth="1"/>
    <col min="6" max="6" width="11.5703125" style="30"/>
    <col min="7" max="7" width="3.7109375" style="30" customWidth="1"/>
    <col min="8" max="8" width="45.7109375" style="30" customWidth="1"/>
    <col min="9" max="9" width="13" style="30" bestFit="1" customWidth="1"/>
    <col min="10" max="16384" width="11.5703125" style="30"/>
  </cols>
  <sheetData>
    <row r="5" spans="4:11" ht="20.25" x14ac:dyDescent="0.3">
      <c r="D5" s="31" t="s">
        <v>40</v>
      </c>
      <c r="E5" s="1"/>
      <c r="F5" s="1"/>
      <c r="G5" s="1"/>
      <c r="H5" s="1"/>
      <c r="I5" s="1"/>
      <c r="J5" s="1"/>
    </row>
    <row r="6" spans="4:11" ht="15.75" x14ac:dyDescent="0.25">
      <c r="D6" s="12" t="s">
        <v>297</v>
      </c>
      <c r="E6" s="13"/>
      <c r="F6" s="13"/>
      <c r="G6" s="13"/>
      <c r="H6" s="13"/>
      <c r="I6" s="13"/>
      <c r="J6" s="13"/>
    </row>
    <row r="7" spans="4:11" x14ac:dyDescent="0.25">
      <c r="D7" s="3" t="s">
        <v>0</v>
      </c>
      <c r="E7" s="3"/>
      <c r="F7" s="3"/>
      <c r="G7" s="3"/>
      <c r="H7" s="3"/>
      <c r="I7" s="3"/>
      <c r="J7" s="3"/>
    </row>
    <row r="8" spans="4:11" x14ac:dyDescent="0.25">
      <c r="D8" s="251"/>
      <c r="E8" s="251"/>
      <c r="F8" s="251"/>
      <c r="G8" s="251"/>
      <c r="H8" s="251"/>
      <c r="I8" s="251"/>
      <c r="J8" s="251"/>
      <c r="K8" s="252"/>
    </row>
    <row r="9" spans="4:11" x14ac:dyDescent="0.25">
      <c r="D9" s="16" t="s">
        <v>2</v>
      </c>
      <c r="E9" s="16"/>
      <c r="F9" s="16"/>
      <c r="G9" s="252"/>
      <c r="H9" s="16" t="s">
        <v>20</v>
      </c>
      <c r="I9" s="25"/>
      <c r="J9" s="21"/>
    </row>
    <row r="10" spans="4:11" x14ac:dyDescent="0.25">
      <c r="D10" s="17" t="s">
        <v>80</v>
      </c>
      <c r="E10" s="18"/>
      <c r="F10" s="18"/>
      <c r="G10" s="252"/>
      <c r="H10" s="17" t="s">
        <v>21</v>
      </c>
      <c r="I10" s="18"/>
      <c r="J10" s="21"/>
    </row>
    <row r="11" spans="4:11" x14ac:dyDescent="0.25">
      <c r="D11" s="15" t="s">
        <v>3</v>
      </c>
      <c r="E11" s="11">
        <v>22117.94569</v>
      </c>
      <c r="F11" s="8">
        <f>E11/E$33</f>
        <v>9.9472188151718585E-2</v>
      </c>
      <c r="G11" s="252"/>
      <c r="H11" s="26" t="s">
        <v>22</v>
      </c>
      <c r="I11" s="11">
        <v>37593.865460000001</v>
      </c>
      <c r="J11" s="8">
        <f>I11/I$33</f>
        <v>0.16907284748013748</v>
      </c>
    </row>
    <row r="12" spans="4:11" x14ac:dyDescent="0.25">
      <c r="D12" s="15" t="s">
        <v>4</v>
      </c>
      <c r="E12" s="11">
        <v>83743.969289999994</v>
      </c>
      <c r="F12" s="8">
        <f t="shared" ref="F12:F32" si="0">E12/E$33</f>
        <v>0.37662611105663774</v>
      </c>
      <c r="G12" s="252"/>
      <c r="H12" s="15" t="s">
        <v>23</v>
      </c>
      <c r="I12" s="11">
        <v>21515.532870000003</v>
      </c>
      <c r="J12" s="8">
        <f t="shared" ref="J12:J22" si="1">I12/I$33</f>
        <v>9.6762925622902812E-2</v>
      </c>
    </row>
    <row r="13" spans="4:11" x14ac:dyDescent="0.25">
      <c r="D13" s="15" t="s">
        <v>79</v>
      </c>
      <c r="E13" s="11">
        <v>-5962.5177899999999</v>
      </c>
      <c r="F13" s="8">
        <f t="shared" si="0"/>
        <v>-2.6815541541591027E-2</v>
      </c>
      <c r="G13" s="252"/>
      <c r="H13" s="15" t="s">
        <v>24</v>
      </c>
      <c r="I13" s="11">
        <v>3000</v>
      </c>
      <c r="J13" s="8">
        <f t="shared" si="1"/>
        <v>1.3492056116977241E-2</v>
      </c>
    </row>
    <row r="14" spans="4:11" x14ac:dyDescent="0.25">
      <c r="D14" s="15" t="s">
        <v>6</v>
      </c>
      <c r="E14" s="11">
        <v>160.98003</v>
      </c>
      <c r="F14" s="8">
        <f t="shared" si="0"/>
        <v>7.2398386619012005E-4</v>
      </c>
      <c r="G14" s="252"/>
      <c r="H14" s="15" t="s">
        <v>25</v>
      </c>
      <c r="I14" s="11"/>
      <c r="J14" s="8">
        <f t="shared" si="1"/>
        <v>0</v>
      </c>
    </row>
    <row r="15" spans="4:11" x14ac:dyDescent="0.25">
      <c r="D15" s="19" t="s">
        <v>7</v>
      </c>
      <c r="E15" s="11">
        <v>100022.44428000003</v>
      </c>
      <c r="F15" s="8">
        <f t="shared" si="0"/>
        <v>0.44983614374789388</v>
      </c>
      <c r="G15" s="252"/>
      <c r="H15" s="15" t="s">
        <v>26</v>
      </c>
      <c r="I15" s="11">
        <v>5364</v>
      </c>
      <c r="J15" s="8">
        <f t="shared" si="1"/>
        <v>2.4123796337155307E-2</v>
      </c>
    </row>
    <row r="16" spans="4:11" x14ac:dyDescent="0.25">
      <c r="D16" s="15" t="s">
        <v>8</v>
      </c>
      <c r="E16" s="11">
        <v>0</v>
      </c>
      <c r="F16" s="8">
        <f t="shared" si="0"/>
        <v>0</v>
      </c>
      <c r="G16" s="252"/>
      <c r="H16" s="15" t="s">
        <v>27</v>
      </c>
      <c r="I16" s="11">
        <v>2408.9879999999998</v>
      </c>
      <c r="J16" s="8">
        <f t="shared" si="1"/>
        <v>1.0834067093708256E-2</v>
      </c>
    </row>
    <row r="17" spans="4:10" x14ac:dyDescent="0.25">
      <c r="D17" s="15" t="s">
        <v>9</v>
      </c>
      <c r="E17" s="11">
        <v>11679.49072</v>
      </c>
      <c r="F17" s="8">
        <f t="shared" si="0"/>
        <v>5.2526781406347284E-2</v>
      </c>
      <c r="G17" s="252"/>
      <c r="H17" s="15" t="s">
        <v>28</v>
      </c>
      <c r="I17" s="11">
        <v>3689.1089999999999</v>
      </c>
      <c r="J17" s="8">
        <f t="shared" si="1"/>
        <v>1.6591221883215265E-2</v>
      </c>
    </row>
    <row r="18" spans="4:10" x14ac:dyDescent="0.25">
      <c r="D18" s="15" t="s">
        <v>10</v>
      </c>
      <c r="E18" s="11">
        <v>343.55552</v>
      </c>
      <c r="F18" s="8">
        <f t="shared" si="0"/>
        <v>1.5450901184485871E-3</v>
      </c>
      <c r="G18" s="252"/>
      <c r="H18" s="15" t="s">
        <v>29</v>
      </c>
      <c r="I18" s="11">
        <v>9214.2134900000001</v>
      </c>
      <c r="J18" s="8">
        <f t="shared" si="1"/>
        <v>4.1439561826962908E-2</v>
      </c>
    </row>
    <row r="19" spans="4:10" x14ac:dyDescent="0.25">
      <c r="D19" s="15" t="s">
        <v>11</v>
      </c>
      <c r="E19" s="11">
        <v>3911.4633799999997</v>
      </c>
      <c r="F19" s="8">
        <f t="shared" si="0"/>
        <v>1.7591227808278296E-2</v>
      </c>
      <c r="G19" s="252"/>
      <c r="H19" s="15"/>
      <c r="I19" s="10">
        <v>82785.936749999993</v>
      </c>
      <c r="J19" s="9">
        <f t="shared" si="1"/>
        <v>0.37231750144250947</v>
      </c>
    </row>
    <row r="20" spans="4:10" x14ac:dyDescent="0.25">
      <c r="D20" s="20" t="s">
        <v>12</v>
      </c>
      <c r="E20" s="10">
        <v>216017.33111999999</v>
      </c>
      <c r="F20" s="9">
        <f t="shared" si="0"/>
        <v>0.97150598461392335</v>
      </c>
      <c r="G20" s="252"/>
      <c r="H20" s="17" t="s">
        <v>30</v>
      </c>
      <c r="I20" s="21"/>
      <c r="J20" s="8"/>
    </row>
    <row r="21" spans="4:10" x14ac:dyDescent="0.25">
      <c r="D21" s="17" t="s">
        <v>81</v>
      </c>
      <c r="E21" s="18"/>
      <c r="F21" s="21"/>
      <c r="G21" s="252"/>
      <c r="H21" s="15" t="s">
        <v>23</v>
      </c>
      <c r="I21" s="11">
        <v>2000</v>
      </c>
      <c r="J21" s="8">
        <f t="shared" si="1"/>
        <v>8.9947040779848279E-3</v>
      </c>
    </row>
    <row r="22" spans="4:10" x14ac:dyDescent="0.25">
      <c r="D22" s="15" t="s">
        <v>13</v>
      </c>
      <c r="E22" s="11">
        <v>1600</v>
      </c>
      <c r="F22" s="8">
        <f t="shared" si="0"/>
        <v>7.1957632627114802E-3</v>
      </c>
      <c r="G22" s="252"/>
      <c r="H22" s="16" t="s">
        <v>31</v>
      </c>
      <c r="I22" s="10">
        <v>84785.936749999993</v>
      </c>
      <c r="J22" s="9">
        <f t="shared" si="1"/>
        <v>0.38131220552049427</v>
      </c>
    </row>
    <row r="23" spans="4:10" x14ac:dyDescent="0.25">
      <c r="D23" s="15" t="s">
        <v>14</v>
      </c>
      <c r="E23" s="11">
        <v>200</v>
      </c>
      <c r="F23" s="8">
        <f t="shared" si="0"/>
        <v>8.9947040783893502E-4</v>
      </c>
      <c r="G23" s="252"/>
    </row>
    <row r="24" spans="4:10" x14ac:dyDescent="0.25">
      <c r="D24" s="15" t="s">
        <v>41</v>
      </c>
      <c r="E24" s="11">
        <v>-392</v>
      </c>
      <c r="F24" s="8">
        <f t="shared" si="0"/>
        <v>-1.7629619993643126E-3</v>
      </c>
      <c r="G24" s="252"/>
      <c r="I24" s="25"/>
      <c r="J24" s="21"/>
    </row>
    <row r="25" spans="4:10" x14ac:dyDescent="0.25">
      <c r="D25" s="20" t="s">
        <v>12</v>
      </c>
      <c r="E25" s="10">
        <v>1407.6577599999994</v>
      </c>
      <c r="F25" s="9">
        <f t="shared" si="0"/>
        <v>6.3307324974242064E-3</v>
      </c>
      <c r="G25" s="252"/>
      <c r="H25" s="16" t="s">
        <v>32</v>
      </c>
    </row>
    <row r="26" spans="4:10" x14ac:dyDescent="0.25">
      <c r="D26" s="17" t="s">
        <v>82</v>
      </c>
      <c r="E26" s="18"/>
      <c r="F26" s="21"/>
      <c r="G26" s="252"/>
    </row>
    <row r="27" spans="4:10" x14ac:dyDescent="0.25">
      <c r="D27" s="15" t="s">
        <v>15</v>
      </c>
      <c r="E27" s="11">
        <v>1042.2620200000001</v>
      </c>
      <c r="F27" s="8">
        <f t="shared" si="0"/>
        <v>4.6874192210221623E-3</v>
      </c>
      <c r="G27" s="252"/>
      <c r="H27" s="15" t="s">
        <v>33</v>
      </c>
      <c r="I27" s="11">
        <v>87779.950980000009</v>
      </c>
      <c r="J27" s="8">
        <f t="shared" ref="J27:J32" si="2">I27/I$33</f>
        <v>0.39477734152255717</v>
      </c>
    </row>
    <row r="28" spans="4:10" x14ac:dyDescent="0.25">
      <c r="D28" s="15" t="s">
        <v>16</v>
      </c>
      <c r="E28" s="11">
        <v>243.03672999999992</v>
      </c>
      <c r="F28" s="8">
        <f t="shared" si="0"/>
        <v>1.0930217332647053E-3</v>
      </c>
      <c r="G28" s="252"/>
      <c r="H28" s="27" t="s">
        <v>34</v>
      </c>
      <c r="I28" s="11">
        <v>18258.568439999999</v>
      </c>
      <c r="J28" s="8">
        <f t="shared" si="2"/>
        <v>8.2115210002716529E-2</v>
      </c>
    </row>
    <row r="29" spans="4:10" x14ac:dyDescent="0.25">
      <c r="D29" s="15" t="s">
        <v>42</v>
      </c>
      <c r="E29" s="11"/>
      <c r="F29" s="8">
        <f t="shared" si="0"/>
        <v>0</v>
      </c>
      <c r="G29" s="252"/>
      <c r="H29" s="15" t="s">
        <v>35</v>
      </c>
      <c r="I29" s="11">
        <v>28495.10975</v>
      </c>
      <c r="J29" s="8">
        <f t="shared" si="2"/>
        <v>0.1281525399354751</v>
      </c>
    </row>
    <row r="30" spans="4:10" x14ac:dyDescent="0.25">
      <c r="D30" s="15" t="s">
        <v>17</v>
      </c>
      <c r="E30" s="11">
        <v>227.76224000000011</v>
      </c>
      <c r="F30" s="8">
        <f t="shared" si="0"/>
        <v>1.0243269745155476E-3</v>
      </c>
      <c r="G30" s="252"/>
      <c r="H30" s="15" t="s">
        <v>36</v>
      </c>
      <c r="I30" s="11">
        <v>0</v>
      </c>
      <c r="J30" s="8">
        <f t="shared" si="2"/>
        <v>0</v>
      </c>
    </row>
    <row r="31" spans="4:10" x14ac:dyDescent="0.25">
      <c r="D31" s="15" t="s">
        <v>18</v>
      </c>
      <c r="E31" s="11">
        <v>3415.0128399999999</v>
      </c>
      <c r="F31" s="8">
        <f t="shared" si="0"/>
        <v>1.5358514959849998E-2</v>
      </c>
      <c r="G31" s="252"/>
      <c r="H31" s="15" t="s">
        <v>37</v>
      </c>
      <c r="I31" s="11">
        <v>3033.4967999999999</v>
      </c>
      <c r="J31" s="8">
        <f t="shared" si="2"/>
        <v>1.3642703018756962E-2</v>
      </c>
    </row>
    <row r="32" spans="4:10" x14ac:dyDescent="0.25">
      <c r="D32" s="20" t="s">
        <v>12</v>
      </c>
      <c r="E32" s="10">
        <v>4928.0738299999994</v>
      </c>
      <c r="F32" s="9">
        <f t="shared" si="0"/>
        <v>2.2163282888652412E-2</v>
      </c>
      <c r="G32" s="252"/>
      <c r="H32" s="22" t="s">
        <v>38</v>
      </c>
      <c r="I32" s="10">
        <v>137567.12596999999</v>
      </c>
      <c r="J32" s="9">
        <f t="shared" si="2"/>
        <v>0.61868779447950573</v>
      </c>
    </row>
    <row r="33" spans="4:10" ht="15.75" thickBot="1" x14ac:dyDescent="0.3">
      <c r="D33" s="22" t="s">
        <v>19</v>
      </c>
      <c r="E33" s="23">
        <v>222353.06271</v>
      </c>
      <c r="F33" s="24">
        <v>1</v>
      </c>
      <c r="G33" s="252"/>
      <c r="H33" s="16" t="s">
        <v>39</v>
      </c>
      <c r="I33" s="28">
        <v>222353.06271999999</v>
      </c>
      <c r="J33" s="29">
        <v>1</v>
      </c>
    </row>
    <row r="34" spans="4:10" ht="15.75" thickTop="1" x14ac:dyDescent="0.25">
      <c r="D34" s="22"/>
      <c r="E34" s="21"/>
      <c r="F34" s="8"/>
      <c r="G34" s="252"/>
    </row>
    <row r="35" spans="4:10" x14ac:dyDescent="0.25">
      <c r="G35" s="25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477-2705-4714-95D3-C18C54AE92D2}">
  <dimension ref="C4:F56"/>
  <sheetViews>
    <sheetView showGridLines="0" topLeftCell="A27" zoomScale="71" zoomScaleNormal="71" workbookViewId="0">
      <selection activeCell="C58" sqref="C58"/>
    </sheetView>
  </sheetViews>
  <sheetFormatPr baseColWidth="10" defaultRowHeight="15" x14ac:dyDescent="0.25"/>
  <cols>
    <col min="3" max="3" width="48.7109375" bestFit="1" customWidth="1"/>
    <col min="4" max="4" width="14.140625" bestFit="1" customWidth="1"/>
    <col min="5" max="5" width="12.28515625" customWidth="1"/>
  </cols>
  <sheetData>
    <row r="4" spans="3:6" ht="20.25" x14ac:dyDescent="0.3">
      <c r="C4" s="31" t="s">
        <v>40</v>
      </c>
      <c r="D4" s="1"/>
      <c r="E4" s="1"/>
      <c r="F4" s="30"/>
    </row>
    <row r="5" spans="3:6" ht="15.75" x14ac:dyDescent="0.25">
      <c r="C5" s="12" t="s">
        <v>297</v>
      </c>
      <c r="D5" s="13"/>
      <c r="E5" s="13"/>
      <c r="F5" s="30"/>
    </row>
    <row r="6" spans="3:6" x14ac:dyDescent="0.25">
      <c r="C6" s="3" t="s">
        <v>0</v>
      </c>
      <c r="D6" s="3"/>
      <c r="E6" s="3"/>
      <c r="F6" s="30"/>
    </row>
    <row r="7" spans="3:6" ht="6.95" customHeight="1" x14ac:dyDescent="0.25">
      <c r="C7" s="3"/>
      <c r="D7" s="3"/>
      <c r="E7" s="3"/>
      <c r="F7" s="30"/>
    </row>
    <row r="8" spans="3:6" x14ac:dyDescent="0.25">
      <c r="C8" s="16" t="s">
        <v>2</v>
      </c>
      <c r="D8" s="16"/>
      <c r="E8" s="16"/>
      <c r="F8" s="30"/>
    </row>
    <row r="9" spans="3:6" x14ac:dyDescent="0.25">
      <c r="C9" s="17" t="s">
        <v>80</v>
      </c>
      <c r="D9" s="18"/>
      <c r="E9" s="18"/>
      <c r="F9" s="30"/>
    </row>
    <row r="10" spans="3:6" x14ac:dyDescent="0.25">
      <c r="C10" s="15" t="s">
        <v>3</v>
      </c>
      <c r="D10" s="11">
        <v>22117.94569</v>
      </c>
      <c r="E10" s="8">
        <v>0.10415647133945685</v>
      </c>
      <c r="F10" s="30"/>
    </row>
    <row r="11" spans="3:6" x14ac:dyDescent="0.25">
      <c r="C11" s="15" t="s">
        <v>4</v>
      </c>
      <c r="D11" s="11">
        <v>83743.969289999994</v>
      </c>
      <c r="E11" s="8">
        <v>0.34727057076030238</v>
      </c>
      <c r="F11" s="30"/>
    </row>
    <row r="12" spans="3:6" x14ac:dyDescent="0.25">
      <c r="C12" s="15" t="s">
        <v>79</v>
      </c>
      <c r="D12" s="11">
        <v>-5962.5177899999999</v>
      </c>
      <c r="E12" s="8">
        <v>-2.8078322553523577E-2</v>
      </c>
      <c r="F12" s="30"/>
    </row>
    <row r="13" spans="3:6" x14ac:dyDescent="0.25">
      <c r="C13" s="15" t="s">
        <v>6</v>
      </c>
      <c r="D13" s="11">
        <v>160.98003</v>
      </c>
      <c r="E13" s="8">
        <v>7.5807726973941691E-4</v>
      </c>
      <c r="F13" s="30"/>
    </row>
    <row r="14" spans="3:6" x14ac:dyDescent="0.25">
      <c r="C14" s="19" t="s">
        <v>7</v>
      </c>
      <c r="D14" s="11">
        <v>100022.44428000003</v>
      </c>
      <c r="E14" s="8">
        <v>0.47101955113591032</v>
      </c>
      <c r="F14" s="30"/>
    </row>
    <row r="15" spans="3:6" x14ac:dyDescent="0.25">
      <c r="C15" s="15" t="s">
        <v>9</v>
      </c>
      <c r="D15" s="11">
        <v>11679.49072</v>
      </c>
      <c r="E15" s="8">
        <v>5.5000340333918783E-2</v>
      </c>
      <c r="F15" s="30"/>
    </row>
    <row r="16" spans="3:6" x14ac:dyDescent="0.25">
      <c r="C16" s="15" t="s">
        <v>10</v>
      </c>
      <c r="D16" s="11">
        <v>343.55552</v>
      </c>
      <c r="E16" s="8">
        <v>1.6178505532984783E-3</v>
      </c>
      <c r="F16" s="30"/>
    </row>
    <row r="17" spans="3:6" x14ac:dyDescent="0.25">
      <c r="C17" s="15" t="s">
        <v>11</v>
      </c>
      <c r="D17" s="11">
        <v>3911.4633799999997</v>
      </c>
      <c r="E17" s="8">
        <v>1.8419623103537196E-2</v>
      </c>
      <c r="F17" s="30"/>
    </row>
    <row r="18" spans="3:6" x14ac:dyDescent="0.25">
      <c r="C18" s="20" t="s">
        <v>12</v>
      </c>
      <c r="D18" s="10">
        <v>216017.33111999999</v>
      </c>
      <c r="E18" s="9">
        <v>0.97016416194263988</v>
      </c>
      <c r="F18" s="30"/>
    </row>
    <row r="19" spans="3:6" x14ac:dyDescent="0.25">
      <c r="C19" s="17" t="s">
        <v>81</v>
      </c>
      <c r="D19" s="18"/>
      <c r="E19" s="21"/>
      <c r="F19" s="30"/>
    </row>
    <row r="20" spans="3:6" x14ac:dyDescent="0.25">
      <c r="C20" s="15" t="s">
        <v>13</v>
      </c>
      <c r="D20" s="11">
        <v>1600</v>
      </c>
      <c r="E20" s="8">
        <v>7.5346217265773088E-3</v>
      </c>
      <c r="F20" s="30"/>
    </row>
    <row r="21" spans="3:6" x14ac:dyDescent="0.25">
      <c r="C21" s="15" t="s">
        <v>14</v>
      </c>
      <c r="D21" s="11">
        <v>200</v>
      </c>
      <c r="E21" s="8">
        <v>9.418277158221636E-4</v>
      </c>
      <c r="F21" s="30"/>
    </row>
    <row r="22" spans="3:6" x14ac:dyDescent="0.25">
      <c r="C22" s="15" t="s">
        <v>41</v>
      </c>
      <c r="D22" s="11">
        <v>-392</v>
      </c>
      <c r="E22" s="8">
        <v>-1.8459823230114406E-3</v>
      </c>
      <c r="F22" s="30"/>
    </row>
    <row r="23" spans="3:6" x14ac:dyDescent="0.25">
      <c r="C23" s="20" t="s">
        <v>12</v>
      </c>
      <c r="D23" s="10">
        <v>1407.6577599999994</v>
      </c>
      <c r="E23" s="9">
        <v>6.6288554638007143E-3</v>
      </c>
      <c r="F23" s="30"/>
    </row>
    <row r="24" spans="3:6" x14ac:dyDescent="0.25">
      <c r="C24" s="17" t="s">
        <v>82</v>
      </c>
      <c r="D24" s="18"/>
      <c r="E24" s="21"/>
      <c r="F24" s="30"/>
    </row>
    <row r="25" spans="3:6" x14ac:dyDescent="0.25">
      <c r="C25" s="15" t="s">
        <v>15</v>
      </c>
      <c r="D25" s="11">
        <v>1042.2620200000001</v>
      </c>
      <c r="E25" s="8">
        <v>4.9081562879239714E-3</v>
      </c>
      <c r="F25" s="30"/>
    </row>
    <row r="26" spans="3:6" x14ac:dyDescent="0.25">
      <c r="C26" s="15" t="s">
        <v>16</v>
      </c>
      <c r="D26" s="11">
        <v>243.03672999999992</v>
      </c>
      <c r="E26" s="8">
        <v>1.1444936413839391E-3</v>
      </c>
      <c r="F26" s="30"/>
    </row>
    <row r="27" spans="3:6" x14ac:dyDescent="0.25">
      <c r="C27" s="15" t="s">
        <v>17</v>
      </c>
      <c r="D27" s="11">
        <v>227.76224000000011</v>
      </c>
      <c r="E27" s="8">
        <v>1.0725639512486976E-3</v>
      </c>
      <c r="F27" s="30"/>
    </row>
    <row r="28" spans="3:6" x14ac:dyDescent="0.25">
      <c r="C28" s="15" t="s">
        <v>18</v>
      </c>
      <c r="D28" s="11">
        <v>3415.0128399999999</v>
      </c>
      <c r="E28" s="8">
        <v>1.6081768713002799E-2</v>
      </c>
      <c r="F28" s="30"/>
    </row>
    <row r="29" spans="3:6" x14ac:dyDescent="0.25">
      <c r="C29" s="20" t="s">
        <v>12</v>
      </c>
      <c r="D29" s="10">
        <v>4928.0738299999994</v>
      </c>
      <c r="E29" s="9">
        <v>2.3206982593559404E-2</v>
      </c>
      <c r="F29" s="30"/>
    </row>
    <row r="30" spans="3:6" ht="15.75" thickBot="1" x14ac:dyDescent="0.3">
      <c r="C30" s="22" t="s">
        <v>19</v>
      </c>
      <c r="D30" s="23">
        <v>222353.06271</v>
      </c>
      <c r="E30" s="24">
        <v>1</v>
      </c>
      <c r="F30" s="30"/>
    </row>
    <row r="31" spans="3:6" ht="6.95" customHeight="1" thickTop="1" x14ac:dyDescent="0.25">
      <c r="C31" s="22"/>
      <c r="D31" s="21"/>
      <c r="E31" s="8"/>
      <c r="F31" s="30"/>
    </row>
    <row r="32" spans="3:6" x14ac:dyDescent="0.25">
      <c r="C32" s="16" t="s">
        <v>20</v>
      </c>
      <c r="D32" s="25"/>
      <c r="E32" s="21"/>
      <c r="F32" s="30"/>
    </row>
    <row r="33" spans="3:6" x14ac:dyDescent="0.25">
      <c r="C33" s="17" t="s">
        <v>21</v>
      </c>
      <c r="D33" s="18"/>
      <c r="E33" s="21"/>
      <c r="F33" s="30"/>
    </row>
    <row r="34" spans="3:6" x14ac:dyDescent="0.25">
      <c r="C34" s="26" t="s">
        <v>22</v>
      </c>
      <c r="D34" s="11">
        <v>37593.865460000001</v>
      </c>
      <c r="E34" s="8">
        <v>0.17703472216725086</v>
      </c>
      <c r="F34" s="30"/>
    </row>
    <row r="35" spans="3:6" x14ac:dyDescent="0.25">
      <c r="C35" s="15" t="s">
        <v>23</v>
      </c>
      <c r="D35" s="11">
        <v>21515.532870000003</v>
      </c>
      <c r="E35" s="8">
        <v>0.10131962588347264</v>
      </c>
      <c r="F35" s="30"/>
    </row>
    <row r="36" spans="3:6" x14ac:dyDescent="0.25">
      <c r="C36" s="15" t="s">
        <v>24</v>
      </c>
      <c r="D36" s="11">
        <v>3000</v>
      </c>
      <c r="E36" s="8">
        <v>1.4127415736667176E-2</v>
      </c>
      <c r="F36" s="30"/>
    </row>
    <row r="37" spans="3:6" x14ac:dyDescent="0.25">
      <c r="C37" s="15" t="s">
        <v>26</v>
      </c>
      <c r="D37" s="11">
        <v>5364</v>
      </c>
      <c r="E37" s="8">
        <v>2.525981933716091E-2</v>
      </c>
      <c r="F37" s="30"/>
    </row>
    <row r="38" spans="3:6" x14ac:dyDescent="0.25">
      <c r="C38" s="15" t="s">
        <v>27</v>
      </c>
      <c r="D38" s="11">
        <v>2408.9879999999998</v>
      </c>
      <c r="E38" s="8">
        <v>1.1344258326880794E-2</v>
      </c>
      <c r="F38" s="30"/>
    </row>
    <row r="39" spans="3:6" x14ac:dyDescent="0.25">
      <c r="C39" s="15" t="s">
        <v>28</v>
      </c>
      <c r="D39" s="11">
        <v>3689.1089999999999</v>
      </c>
      <c r="E39" s="8">
        <v>1.7372525513626835E-2</v>
      </c>
      <c r="F39" s="30"/>
    </row>
    <row r="40" spans="3:6" x14ac:dyDescent="0.25">
      <c r="C40" s="15" t="s">
        <v>29</v>
      </c>
      <c r="D40" s="11">
        <v>9214.2134900000001</v>
      </c>
      <c r="E40" s="8">
        <v>4.3391008219878992E-2</v>
      </c>
      <c r="F40" s="30"/>
    </row>
    <row r="41" spans="3:6" x14ac:dyDescent="0.25">
      <c r="C41" s="15"/>
      <c r="D41" s="10">
        <v>82785.936749999993</v>
      </c>
      <c r="E41" s="9">
        <v>0.38985044853889445</v>
      </c>
      <c r="F41" s="30"/>
    </row>
    <row r="42" spans="3:6" x14ac:dyDescent="0.25">
      <c r="C42" s="17" t="s">
        <v>30</v>
      </c>
      <c r="D42" s="21"/>
      <c r="E42" s="8"/>
      <c r="F42" s="30"/>
    </row>
    <row r="43" spans="3:6" x14ac:dyDescent="0.25">
      <c r="C43" s="15" t="s">
        <v>23</v>
      </c>
      <c r="D43" s="11">
        <v>2000</v>
      </c>
      <c r="E43" s="8">
        <v>9.4182771577781179E-3</v>
      </c>
      <c r="F43" s="30"/>
    </row>
    <row r="44" spans="3:6" x14ac:dyDescent="0.25">
      <c r="C44" s="16" t="s">
        <v>31</v>
      </c>
      <c r="D44" s="10">
        <v>84785.936749999993</v>
      </c>
      <c r="E44" s="9">
        <v>0.3992687256966726</v>
      </c>
      <c r="F44" s="30"/>
    </row>
    <row r="45" spans="3:6" ht="6.95" customHeight="1" x14ac:dyDescent="0.25">
      <c r="C45" s="30"/>
      <c r="D45" s="30"/>
      <c r="E45" s="30"/>
      <c r="F45" s="30"/>
    </row>
    <row r="46" spans="3:6" x14ac:dyDescent="0.25">
      <c r="C46" s="16" t="s">
        <v>32</v>
      </c>
      <c r="D46" s="30"/>
      <c r="E46" s="30"/>
      <c r="F46" s="30"/>
    </row>
    <row r="47" spans="3:6" x14ac:dyDescent="0.25">
      <c r="C47" s="15" t="s">
        <v>33</v>
      </c>
      <c r="D47" s="11">
        <v>87779.950980000009</v>
      </c>
      <c r="E47" s="8">
        <v>0.41336795361290846</v>
      </c>
      <c r="F47" s="30"/>
    </row>
    <row r="48" spans="3:6" x14ac:dyDescent="0.25">
      <c r="C48" s="27" t="s">
        <v>34</v>
      </c>
      <c r="D48" s="11">
        <v>18258.568439999999</v>
      </c>
      <c r="E48" s="8">
        <v>3.8890743247199627E-2</v>
      </c>
      <c r="F48" s="30"/>
    </row>
    <row r="49" spans="3:6" x14ac:dyDescent="0.25">
      <c r="C49" s="15" t="s">
        <v>35</v>
      </c>
      <c r="D49" s="11">
        <v>28495.10975</v>
      </c>
      <c r="E49" s="8">
        <v>0.13418742063340275</v>
      </c>
      <c r="F49" s="30"/>
    </row>
    <row r="50" spans="3:6" x14ac:dyDescent="0.25">
      <c r="C50" s="15" t="s">
        <v>37</v>
      </c>
      <c r="D50" s="11">
        <v>3033.4967999999999</v>
      </c>
      <c r="E50" s="8">
        <v>1.4285156809816506E-2</v>
      </c>
      <c r="F50" s="30"/>
    </row>
    <row r="51" spans="3:6" x14ac:dyDescent="0.25">
      <c r="C51" s="22" t="s">
        <v>38</v>
      </c>
      <c r="D51" s="10">
        <v>137567.12596999999</v>
      </c>
      <c r="E51" s="9">
        <v>0.6007312743033274</v>
      </c>
      <c r="F51" s="30"/>
    </row>
    <row r="52" spans="3:6" ht="15.75" thickBot="1" x14ac:dyDescent="0.3">
      <c r="C52" s="16" t="s">
        <v>39</v>
      </c>
      <c r="D52" s="28">
        <v>222353.06271999999</v>
      </c>
      <c r="E52" s="29">
        <v>1</v>
      </c>
      <c r="F52" s="30"/>
    </row>
    <row r="53" spans="3:6" ht="15.75" thickTop="1" x14ac:dyDescent="0.25">
      <c r="C53" s="30"/>
      <c r="D53" s="30"/>
      <c r="E53" s="30"/>
      <c r="F53" s="30"/>
    </row>
    <row r="54" spans="3:6" x14ac:dyDescent="0.25">
      <c r="C54" s="30"/>
      <c r="D54" s="30"/>
      <c r="E54" s="30"/>
      <c r="F54" s="30"/>
    </row>
    <row r="55" spans="3:6" x14ac:dyDescent="0.25">
      <c r="C55" s="30"/>
      <c r="D55" s="30"/>
      <c r="E55" s="30"/>
      <c r="F55" s="30"/>
    </row>
    <row r="56" spans="3:6" x14ac:dyDescent="0.25">
      <c r="C56" s="30"/>
      <c r="D56" s="30"/>
      <c r="E56" s="30"/>
      <c r="F56" s="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:F48"/>
  <sheetViews>
    <sheetView showGridLines="0" topLeftCell="A9" workbookViewId="0">
      <selection activeCell="D51" sqref="D51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12.85546875" style="30" customWidth="1"/>
    <col min="7" max="16384" width="11.5703125" style="30"/>
  </cols>
  <sheetData>
    <row r="5" spans="4:6" ht="20.25" x14ac:dyDescent="0.3">
      <c r="D5" s="1" t="s">
        <v>71</v>
      </c>
      <c r="E5" s="1"/>
      <c r="F5" s="1"/>
    </row>
    <row r="6" spans="4:6" ht="15.75" x14ac:dyDescent="0.25">
      <c r="D6" s="12" t="s">
        <v>276</v>
      </c>
      <c r="E6" s="13"/>
      <c r="F6" s="13"/>
    </row>
    <row r="7" spans="4:6" x14ac:dyDescent="0.25">
      <c r="D7" s="3" t="s">
        <v>0</v>
      </c>
      <c r="E7" s="3"/>
      <c r="F7" s="3"/>
    </row>
    <row r="8" spans="4:6" x14ac:dyDescent="0.25">
      <c r="D8" s="4" t="s">
        <v>1</v>
      </c>
      <c r="E8" s="6"/>
      <c r="F8" s="6"/>
    </row>
    <row r="9" spans="4:6" x14ac:dyDescent="0.25">
      <c r="D9" s="35"/>
      <c r="E9" s="14"/>
      <c r="F9" s="5"/>
    </row>
    <row r="10" spans="4:6" hidden="1" x14ac:dyDescent="0.25">
      <c r="D10" s="32" t="s">
        <v>43</v>
      </c>
      <c r="E10" s="11">
        <v>196201.18746000002</v>
      </c>
      <c r="F10" s="8">
        <v>0.79993879197333373</v>
      </c>
    </row>
    <row r="11" spans="4:6" hidden="1" x14ac:dyDescent="0.25">
      <c r="D11" s="32" t="s">
        <v>44</v>
      </c>
      <c r="E11" s="11">
        <v>17563.929889999999</v>
      </c>
      <c r="F11" s="8">
        <v>7.1610518980041074E-2</v>
      </c>
    </row>
    <row r="12" spans="4:6" hidden="1" x14ac:dyDescent="0.25">
      <c r="D12" s="32" t="s">
        <v>45</v>
      </c>
      <c r="E12" s="11">
        <v>14634.11939</v>
      </c>
      <c r="F12" s="8">
        <v>5.9665285098321585E-2</v>
      </c>
    </row>
    <row r="13" spans="4:6" hidden="1" x14ac:dyDescent="0.25">
      <c r="D13" s="2" t="s">
        <v>46</v>
      </c>
      <c r="E13" s="11">
        <v>16871.013219999997</v>
      </c>
      <c r="F13" s="8">
        <v>6.8785403948303611E-2</v>
      </c>
    </row>
    <row r="14" spans="4:6" hidden="1" x14ac:dyDescent="0.25">
      <c r="D14" s="2" t="s">
        <v>47</v>
      </c>
      <c r="E14" s="11">
        <v>0</v>
      </c>
      <c r="F14" s="8">
        <v>0</v>
      </c>
    </row>
    <row r="15" spans="4:6" x14ac:dyDescent="0.25">
      <c r="D15" s="26" t="s">
        <v>48</v>
      </c>
      <c r="E15" s="21">
        <v>245270.24996000002</v>
      </c>
      <c r="F15" s="39">
        <v>1</v>
      </c>
    </row>
    <row r="16" spans="4:6" x14ac:dyDescent="0.25">
      <c r="D16" s="26"/>
      <c r="E16" s="21"/>
      <c r="F16" s="33"/>
    </row>
    <row r="17" spans="4:6" hidden="1" x14ac:dyDescent="0.25">
      <c r="D17" s="32" t="s">
        <v>43</v>
      </c>
      <c r="E17" s="11">
        <v>136168.36272548581</v>
      </c>
      <c r="F17" s="7">
        <v>0.69402415188362088</v>
      </c>
    </row>
    <row r="18" spans="4:6" hidden="1" x14ac:dyDescent="0.25">
      <c r="D18" s="32" t="s">
        <v>44</v>
      </c>
      <c r="E18" s="11">
        <v>10588.873454447426</v>
      </c>
      <c r="F18" s="7">
        <v>0.60287609440277867</v>
      </c>
    </row>
    <row r="19" spans="4:6" hidden="1" x14ac:dyDescent="0.25">
      <c r="D19" s="32" t="s">
        <v>45</v>
      </c>
      <c r="E19" s="11">
        <v>7541.16363071667</v>
      </c>
      <c r="F19" s="7">
        <v>0.5153137971438041</v>
      </c>
    </row>
    <row r="20" spans="4:6" hidden="1" x14ac:dyDescent="0.25">
      <c r="D20" s="32" t="s">
        <v>46</v>
      </c>
      <c r="E20" s="11">
        <v>9834.3152893500792</v>
      </c>
      <c r="F20" s="7">
        <v>0.58291195443388322</v>
      </c>
    </row>
    <row r="21" spans="4:6" hidden="1" x14ac:dyDescent="0.25">
      <c r="D21" s="32" t="s">
        <v>49</v>
      </c>
      <c r="E21" s="11">
        <v>0</v>
      </c>
      <c r="F21" s="8">
        <v>0</v>
      </c>
    </row>
    <row r="22" spans="4:6" x14ac:dyDescent="0.25">
      <c r="D22" s="27" t="s">
        <v>50</v>
      </c>
      <c r="E22" s="41">
        <v>164132.7151</v>
      </c>
      <c r="F22" s="42">
        <v>0.66919129053265791</v>
      </c>
    </row>
    <row r="23" spans="4:6" x14ac:dyDescent="0.25">
      <c r="D23" s="16" t="s">
        <v>51</v>
      </c>
      <c r="E23" s="21">
        <v>81137.534860000014</v>
      </c>
      <c r="F23" s="39">
        <v>0.33080870946734209</v>
      </c>
    </row>
    <row r="24" spans="4:6" x14ac:dyDescent="0.25">
      <c r="D24" s="26"/>
      <c r="E24" s="21"/>
      <c r="F24" s="33"/>
    </row>
    <row r="25" spans="4:6" hidden="1" x14ac:dyDescent="0.25">
      <c r="D25" s="15" t="s">
        <v>52</v>
      </c>
      <c r="E25" s="11">
        <v>19633.259190000001</v>
      </c>
      <c r="F25" s="8">
        <v>8.0047454565736767E-2</v>
      </c>
    </row>
    <row r="26" spans="4:6" hidden="1" x14ac:dyDescent="0.25">
      <c r="D26" s="15" t="s">
        <v>53</v>
      </c>
      <c r="E26" s="11">
        <v>31330.156240000004</v>
      </c>
      <c r="F26" s="8">
        <v>0.12773728670766019</v>
      </c>
    </row>
    <row r="27" spans="4:6" hidden="1" x14ac:dyDescent="0.25">
      <c r="D27" s="15" t="s">
        <v>54</v>
      </c>
      <c r="E27" s="11">
        <v>1409.7072800000001</v>
      </c>
      <c r="F27" s="8">
        <v>5.7475673475682549E-3</v>
      </c>
    </row>
    <row r="28" spans="4:6" hidden="1" x14ac:dyDescent="0.25">
      <c r="D28" s="15" t="s">
        <v>55</v>
      </c>
      <c r="E28" s="11">
        <v>1788.63051</v>
      </c>
      <c r="F28" s="8">
        <v>7.2924886336263751E-3</v>
      </c>
    </row>
    <row r="29" spans="4:6" hidden="1" x14ac:dyDescent="0.25">
      <c r="D29" s="15" t="s">
        <v>56</v>
      </c>
      <c r="E29" s="11">
        <v>1239.4578899999999</v>
      </c>
      <c r="F29" s="8">
        <v>5.0534375457363346E-3</v>
      </c>
    </row>
    <row r="30" spans="4:6" x14ac:dyDescent="0.25">
      <c r="D30" s="26" t="s">
        <v>57</v>
      </c>
      <c r="E30" s="43">
        <v>55401.211110000011</v>
      </c>
      <c r="F30" s="42">
        <v>0.22587823480032795</v>
      </c>
    </row>
    <row r="31" spans="4:6" x14ac:dyDescent="0.25">
      <c r="D31" s="22" t="s">
        <v>58</v>
      </c>
      <c r="E31" s="21">
        <v>25736.323750000003</v>
      </c>
      <c r="F31" s="39">
        <v>0.10493047466701413</v>
      </c>
    </row>
    <row r="32" spans="4:6" x14ac:dyDescent="0.25">
      <c r="D32" s="36"/>
      <c r="E32" s="21"/>
      <c r="F32" s="33"/>
    </row>
    <row r="33" spans="4:6" x14ac:dyDescent="0.25">
      <c r="D33" s="15" t="s">
        <v>59</v>
      </c>
      <c r="E33" s="11">
        <v>221.03617000000003</v>
      </c>
      <c r="F33" s="8">
        <v>9.0119437655422044E-4</v>
      </c>
    </row>
    <row r="34" spans="4:6" x14ac:dyDescent="0.25">
      <c r="D34" s="15" t="s">
        <v>60</v>
      </c>
      <c r="E34" s="11">
        <v>11.12312</v>
      </c>
      <c r="F34" s="8">
        <v>4.5350465463357329E-5</v>
      </c>
    </row>
    <row r="35" spans="4:6" x14ac:dyDescent="0.25">
      <c r="D35" s="15" t="s">
        <v>61</v>
      </c>
      <c r="E35" s="11">
        <v>-1387.2455400000001</v>
      </c>
      <c r="F35" s="8">
        <v>-5.6559877939792516E-3</v>
      </c>
    </row>
    <row r="36" spans="4:6" x14ac:dyDescent="0.25">
      <c r="D36" s="40" t="s">
        <v>62</v>
      </c>
      <c r="E36" s="10">
        <v>-1597.1585900000002</v>
      </c>
      <c r="F36" s="9">
        <v>-6.5571821705334718E-3</v>
      </c>
    </row>
    <row r="37" spans="4:6" x14ac:dyDescent="0.25">
      <c r="D37" s="38" t="s">
        <v>63</v>
      </c>
      <c r="E37" s="21">
        <v>27333.482340000002</v>
      </c>
      <c r="F37" s="8">
        <v>0.11148765683754761</v>
      </c>
    </row>
    <row r="38" spans="4:6" x14ac:dyDescent="0.25">
      <c r="D38" s="37"/>
      <c r="E38" s="21"/>
      <c r="F38" s="33"/>
    </row>
    <row r="39" spans="4:6" x14ac:dyDescent="0.25">
      <c r="D39" s="26" t="s">
        <v>64</v>
      </c>
      <c r="E39" s="11">
        <v>111.34859</v>
      </c>
      <c r="F39" s="8">
        <v>4.5398326954923935E-4</v>
      </c>
    </row>
    <row r="40" spans="4:6" x14ac:dyDescent="0.25">
      <c r="D40" s="15" t="s">
        <v>65</v>
      </c>
      <c r="E40" s="11">
        <v>236.96648999999999</v>
      </c>
      <c r="F40" s="8">
        <v>9.6614444694636127E-4</v>
      </c>
    </row>
    <row r="41" spans="4:6" x14ac:dyDescent="0.25">
      <c r="D41" s="34" t="s">
        <v>66</v>
      </c>
      <c r="E41" s="10">
        <v>-125.61789999999999</v>
      </c>
      <c r="F41" s="9">
        <v>-5.1216117739712186E-4</v>
      </c>
    </row>
    <row r="42" spans="4:6" x14ac:dyDescent="0.25">
      <c r="D42" s="26" t="s">
        <v>67</v>
      </c>
      <c r="E42" s="21">
        <v>27207.864440000001</v>
      </c>
      <c r="F42" s="8">
        <v>0.11097549566015048</v>
      </c>
    </row>
    <row r="43" spans="4:6" x14ac:dyDescent="0.25">
      <c r="D43" s="37"/>
      <c r="E43" s="21"/>
      <c r="F43" s="33"/>
    </row>
    <row r="44" spans="4:6" x14ac:dyDescent="0.25">
      <c r="D44" s="26" t="s">
        <v>68</v>
      </c>
      <c r="E44" s="11">
        <v>6540.308</v>
      </c>
      <c r="F44" s="8">
        <v>2.6665720775620478E-2</v>
      </c>
    </row>
    <row r="45" spans="4:6" x14ac:dyDescent="0.25">
      <c r="D45" s="15" t="s">
        <v>27</v>
      </c>
      <c r="E45" s="11">
        <v>2408.9879999999998</v>
      </c>
      <c r="F45" s="8">
        <v>9.8217700695166672E-3</v>
      </c>
    </row>
    <row r="46" spans="4:6" x14ac:dyDescent="0.25">
      <c r="D46" s="34" t="s">
        <v>69</v>
      </c>
      <c r="E46" s="10">
        <v>8949.2960000000003</v>
      </c>
      <c r="F46" s="9">
        <v>3.6487490845137145E-2</v>
      </c>
    </row>
    <row r="47" spans="4:6" ht="15.75" thickBot="1" x14ac:dyDescent="0.3">
      <c r="D47" s="38" t="s">
        <v>70</v>
      </c>
      <c r="E47" s="23">
        <v>18258.568440000003</v>
      </c>
      <c r="F47" s="24">
        <v>7.4488004815013331E-2</v>
      </c>
    </row>
    <row r="48" spans="4:6" ht="15.75" thickTop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0C55-5476-44B5-8499-482746D20FCD}">
  <dimension ref="B4:Q109"/>
  <sheetViews>
    <sheetView showGridLines="0" zoomScale="90" zoomScaleNormal="90" workbookViewId="0">
      <selection activeCell="H13" sqref="H13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14.85546875" style="95" customWidth="1"/>
    <col min="4" max="4" width="15.5703125" style="96" bestFit="1" customWidth="1"/>
    <col min="5" max="5" width="11.5703125" style="94"/>
    <col min="6" max="6" width="4.7109375" customWidth="1"/>
    <col min="7" max="7" width="3.28515625" customWidth="1"/>
    <col min="9" max="9" width="15.28515625" customWidth="1"/>
    <col min="10" max="10" width="27.42578125" customWidth="1"/>
    <col min="13" max="13" width="3.85546875" customWidth="1"/>
    <col min="14" max="14" width="29.28515625" customWidth="1"/>
  </cols>
  <sheetData>
    <row r="4" spans="2:17" x14ac:dyDescent="0.25">
      <c r="B4" s="98" t="s">
        <v>97</v>
      </c>
      <c r="C4" s="99"/>
      <c r="D4" s="100"/>
      <c r="E4" s="101"/>
      <c r="F4" s="102"/>
      <c r="G4" s="103"/>
    </row>
    <row r="5" spans="2:17" x14ac:dyDescent="0.25">
      <c r="B5" s="104" t="s">
        <v>185</v>
      </c>
      <c r="C5" s="105"/>
      <c r="D5" s="106"/>
      <c r="E5" s="107"/>
      <c r="F5" s="108"/>
      <c r="G5" s="109"/>
    </row>
    <row r="7" spans="2:17" x14ac:dyDescent="0.25">
      <c r="B7" s="110" t="s">
        <v>83</v>
      </c>
      <c r="C7" s="111" t="s">
        <v>92</v>
      </c>
      <c r="D7" s="111" t="s">
        <v>91</v>
      </c>
      <c r="E7" s="111" t="s">
        <v>84</v>
      </c>
      <c r="J7" s="160" t="s">
        <v>104</v>
      </c>
      <c r="K7" s="161"/>
      <c r="L7" s="162"/>
      <c r="M7" s="163"/>
      <c r="N7" s="164"/>
      <c r="O7" s="164"/>
      <c r="P7" s="165"/>
    </row>
    <row r="8" spans="2:17" x14ac:dyDescent="0.25">
      <c r="B8" s="112" t="s">
        <v>35</v>
      </c>
      <c r="C8" s="113" t="s">
        <v>110</v>
      </c>
      <c r="D8" s="114" t="s">
        <v>103</v>
      </c>
      <c r="E8" s="116">
        <v>19812878</v>
      </c>
      <c r="J8" s="166" t="s">
        <v>186</v>
      </c>
      <c r="K8" s="167"/>
      <c r="L8" s="168"/>
      <c r="M8" s="169"/>
      <c r="N8" s="170"/>
      <c r="O8" s="170"/>
      <c r="P8" s="171"/>
    </row>
    <row r="9" spans="2:17" x14ac:dyDescent="0.25">
      <c r="B9" s="112" t="s">
        <v>34</v>
      </c>
      <c r="C9" s="113" t="s">
        <v>110</v>
      </c>
      <c r="D9" s="114" t="s">
        <v>103</v>
      </c>
      <c r="E9" s="116">
        <v>2442739</v>
      </c>
      <c r="K9" s="95"/>
      <c r="L9" s="96"/>
      <c r="M9" s="94"/>
    </row>
    <row r="10" spans="2:17" x14ac:dyDescent="0.25">
      <c r="B10" s="112" t="s">
        <v>95</v>
      </c>
      <c r="C10" s="113" t="s">
        <v>93</v>
      </c>
      <c r="D10" s="114" t="s">
        <v>80</v>
      </c>
      <c r="E10" s="116">
        <v>900514</v>
      </c>
      <c r="J10" s="172" t="s">
        <v>2</v>
      </c>
      <c r="K10" s="173"/>
      <c r="L10" s="174"/>
      <c r="M10" s="94"/>
      <c r="N10" s="172" t="s">
        <v>20</v>
      </c>
      <c r="O10" s="173"/>
      <c r="P10" s="174"/>
      <c r="Q10" s="94"/>
    </row>
    <row r="11" spans="2:17" x14ac:dyDescent="0.25">
      <c r="B11" s="112" t="s">
        <v>88</v>
      </c>
      <c r="C11" s="113" t="s">
        <v>94</v>
      </c>
      <c r="D11" s="114" t="s">
        <v>80</v>
      </c>
      <c r="E11" s="113">
        <v>2221114</v>
      </c>
      <c r="J11" s="149" t="s">
        <v>80</v>
      </c>
      <c r="K11" s="113"/>
      <c r="L11" s="114"/>
      <c r="M11" s="94"/>
      <c r="N11" s="149" t="s">
        <v>80</v>
      </c>
      <c r="O11" s="113"/>
      <c r="P11" s="114"/>
      <c r="Q11" s="94"/>
    </row>
    <row r="12" spans="2:17" x14ac:dyDescent="0.25">
      <c r="B12" s="112" t="s">
        <v>100</v>
      </c>
      <c r="C12" s="113" t="s">
        <v>94</v>
      </c>
      <c r="D12" s="114" t="s">
        <v>80</v>
      </c>
      <c r="E12" s="113">
        <v>5221842</v>
      </c>
      <c r="J12" s="112" t="s">
        <v>105</v>
      </c>
      <c r="K12" s="113"/>
      <c r="L12" s="150"/>
      <c r="M12" s="94"/>
      <c r="N12" s="112" t="s">
        <v>90</v>
      </c>
      <c r="O12" s="113"/>
      <c r="P12" s="150"/>
      <c r="Q12" s="94"/>
    </row>
    <row r="13" spans="2:17" x14ac:dyDescent="0.25">
      <c r="B13" s="112" t="s">
        <v>28</v>
      </c>
      <c r="C13" s="113"/>
      <c r="D13" s="114"/>
      <c r="E13" s="114">
        <f>374870+937109</f>
        <v>1311979</v>
      </c>
      <c r="J13" s="112" t="s">
        <v>85</v>
      </c>
      <c r="K13" s="113"/>
      <c r="L13" s="150"/>
      <c r="M13" s="94"/>
      <c r="N13" s="112" t="s">
        <v>28</v>
      </c>
      <c r="O13" s="113"/>
      <c r="P13" s="150"/>
      <c r="Q13" s="94"/>
    </row>
    <row r="14" spans="2:17" x14ac:dyDescent="0.25">
      <c r="B14" s="112" t="s">
        <v>13</v>
      </c>
      <c r="C14" s="113"/>
      <c r="D14" s="114"/>
      <c r="E14" s="113">
        <v>2604488</v>
      </c>
      <c r="J14" s="112" t="s">
        <v>87</v>
      </c>
      <c r="K14" s="113"/>
      <c r="L14" s="150"/>
      <c r="M14" s="94"/>
      <c r="N14" s="112" t="s">
        <v>24</v>
      </c>
      <c r="O14" s="113"/>
      <c r="P14" s="150"/>
      <c r="Q14" s="94"/>
    </row>
    <row r="15" spans="2:17" x14ac:dyDescent="0.25">
      <c r="B15" s="112" t="s">
        <v>120</v>
      </c>
      <c r="C15" s="113" t="s">
        <v>121</v>
      </c>
      <c r="D15" s="114" t="s">
        <v>122</v>
      </c>
      <c r="E15" s="116">
        <v>677134</v>
      </c>
      <c r="J15" s="112" t="s">
        <v>106</v>
      </c>
      <c r="K15" s="113"/>
      <c r="L15" s="150"/>
      <c r="M15" s="94"/>
      <c r="N15" s="112" t="s">
        <v>95</v>
      </c>
      <c r="O15" s="121"/>
      <c r="P15" s="150"/>
      <c r="Q15" s="94"/>
    </row>
    <row r="16" spans="2:17" x14ac:dyDescent="0.25">
      <c r="B16" s="112" t="s">
        <v>89</v>
      </c>
      <c r="C16" s="113"/>
      <c r="D16" s="114"/>
      <c r="E16" s="113">
        <v>-1355484</v>
      </c>
      <c r="J16" s="112" t="s">
        <v>107</v>
      </c>
      <c r="K16" s="113"/>
      <c r="L16" s="150"/>
      <c r="M16" s="94"/>
      <c r="N16" s="149" t="s">
        <v>108</v>
      </c>
      <c r="O16" s="156">
        <f>SUM(O12:O15)</f>
        <v>0</v>
      </c>
      <c r="P16" s="157"/>
    </row>
    <row r="17" spans="2:17" x14ac:dyDescent="0.25">
      <c r="B17" s="112" t="s">
        <v>15</v>
      </c>
      <c r="C17" s="113"/>
      <c r="D17" s="114"/>
      <c r="E17" s="113">
        <v>1899926</v>
      </c>
      <c r="J17" s="112" t="s">
        <v>88</v>
      </c>
      <c r="K17" s="121"/>
      <c r="L17" s="150"/>
      <c r="M17" s="94"/>
      <c r="N17" s="94"/>
      <c r="O17" s="94"/>
      <c r="P17" s="94"/>
      <c r="Q17" s="94"/>
    </row>
    <row r="18" spans="2:17" x14ac:dyDescent="0.25">
      <c r="B18" s="112" t="s">
        <v>118</v>
      </c>
      <c r="C18" s="113" t="s">
        <v>121</v>
      </c>
      <c r="D18" s="114" t="s">
        <v>122</v>
      </c>
      <c r="E18" s="116">
        <v>12815697</v>
      </c>
      <c r="J18" s="149" t="s">
        <v>108</v>
      </c>
      <c r="K18" s="156">
        <f>SUM(K12:K16)</f>
        <v>0</v>
      </c>
      <c r="L18" s="157"/>
      <c r="M18" s="94"/>
      <c r="N18" s="149" t="s">
        <v>109</v>
      </c>
      <c r="O18" s="113"/>
      <c r="P18" s="114"/>
      <c r="Q18" s="94"/>
    </row>
    <row r="19" spans="2:17" x14ac:dyDescent="0.25">
      <c r="B19" s="112" t="s">
        <v>90</v>
      </c>
      <c r="C19" s="115"/>
      <c r="D19" s="114"/>
      <c r="E19" s="115">
        <v>9697732</v>
      </c>
      <c r="M19" s="94"/>
      <c r="N19" s="112" t="s">
        <v>24</v>
      </c>
      <c r="O19" s="121"/>
      <c r="P19" s="150"/>
      <c r="Q19" s="94"/>
    </row>
    <row r="20" spans="2:17" x14ac:dyDescent="0.25">
      <c r="B20" s="112" t="s">
        <v>87</v>
      </c>
      <c r="C20" s="113"/>
      <c r="D20" s="114"/>
      <c r="E20" s="113">
        <v>5978717</v>
      </c>
      <c r="M20" s="94"/>
      <c r="N20" s="149" t="s">
        <v>111</v>
      </c>
      <c r="O20" s="156">
        <f>O19</f>
        <v>0</v>
      </c>
      <c r="P20" s="157"/>
    </row>
    <row r="21" spans="2:17" x14ac:dyDescent="0.25">
      <c r="B21" s="112" t="s">
        <v>119</v>
      </c>
      <c r="C21" s="113" t="s">
        <v>121</v>
      </c>
      <c r="D21" s="114" t="s">
        <v>122</v>
      </c>
      <c r="E21" s="116">
        <v>2296649</v>
      </c>
      <c r="M21" s="94"/>
      <c r="N21" s="94"/>
      <c r="O21" s="94"/>
      <c r="P21" s="94"/>
      <c r="Q21" s="94"/>
    </row>
    <row r="22" spans="2:17" ht="15.75" thickBot="1" x14ac:dyDescent="0.3">
      <c r="B22" s="112" t="s">
        <v>102</v>
      </c>
      <c r="C22" s="113" t="s">
        <v>93</v>
      </c>
      <c r="D22" s="114" t="s">
        <v>96</v>
      </c>
      <c r="E22" s="116">
        <v>5678328</v>
      </c>
      <c r="J22" s="149" t="s">
        <v>109</v>
      </c>
      <c r="K22" s="113"/>
      <c r="L22" s="114"/>
      <c r="M22" s="94"/>
      <c r="N22" s="149" t="s">
        <v>112</v>
      </c>
      <c r="O22" s="158">
        <f>O16+O20</f>
        <v>0</v>
      </c>
      <c r="P22" s="159"/>
    </row>
    <row r="23" spans="2:17" ht="15.75" thickTop="1" x14ac:dyDescent="0.25">
      <c r="B23" s="112" t="s">
        <v>101</v>
      </c>
      <c r="C23" s="113"/>
      <c r="D23" s="114"/>
      <c r="E23" s="114">
        <v>2572227</v>
      </c>
      <c r="J23" s="112" t="s">
        <v>15</v>
      </c>
      <c r="K23" s="113"/>
      <c r="L23" s="150"/>
      <c r="M23" s="94"/>
      <c r="N23" s="94"/>
      <c r="O23" s="94"/>
      <c r="P23" s="94"/>
      <c r="Q23" s="94"/>
    </row>
    <row r="24" spans="2:17" x14ac:dyDescent="0.25">
      <c r="B24" s="120" t="s">
        <v>98</v>
      </c>
      <c r="C24" s="121" t="s">
        <v>110</v>
      </c>
      <c r="D24" s="122" t="s">
        <v>103</v>
      </c>
      <c r="E24" s="123">
        <v>1688874</v>
      </c>
      <c r="J24" s="112" t="s">
        <v>13</v>
      </c>
      <c r="K24" s="113"/>
      <c r="L24" s="150"/>
      <c r="M24" s="94"/>
      <c r="N24" s="149" t="s">
        <v>113</v>
      </c>
      <c r="O24" s="113"/>
      <c r="P24" s="114"/>
      <c r="Q24" s="94"/>
    </row>
    <row r="25" spans="2:17" x14ac:dyDescent="0.25">
      <c r="B25" s="112" t="s">
        <v>86</v>
      </c>
      <c r="C25" s="113"/>
      <c r="D25" s="114"/>
      <c r="E25" s="113">
        <v>36052</v>
      </c>
      <c r="J25" s="112" t="s">
        <v>41</v>
      </c>
      <c r="K25" s="121"/>
      <c r="L25" s="150"/>
      <c r="M25" s="94"/>
      <c r="N25" s="112" t="s">
        <v>33</v>
      </c>
      <c r="O25" s="113"/>
      <c r="P25" s="150"/>
      <c r="Q25" s="94"/>
    </row>
    <row r="26" spans="2:17" x14ac:dyDescent="0.25">
      <c r="B26" s="112" t="s">
        <v>85</v>
      </c>
      <c r="C26" s="113"/>
      <c r="D26" s="114"/>
      <c r="E26" s="113">
        <v>3620179</v>
      </c>
      <c r="J26" s="149" t="s">
        <v>111</v>
      </c>
      <c r="K26" s="156">
        <f>SUM(K23:K25)</f>
        <v>0</v>
      </c>
      <c r="L26" s="157"/>
      <c r="M26" s="94"/>
      <c r="N26" s="112" t="s">
        <v>35</v>
      </c>
      <c r="O26" s="113"/>
      <c r="P26" s="150"/>
      <c r="Q26" s="94"/>
    </row>
    <row r="27" spans="2:17" x14ac:dyDescent="0.25">
      <c r="B27" s="112" t="s">
        <v>99</v>
      </c>
      <c r="C27" s="113"/>
      <c r="D27" s="114"/>
      <c r="E27" s="113">
        <v>23878437</v>
      </c>
      <c r="M27" s="94"/>
      <c r="N27" s="112" t="s">
        <v>34</v>
      </c>
      <c r="O27" s="121"/>
      <c r="P27" s="154"/>
      <c r="Q27" s="94"/>
    </row>
    <row r="28" spans="2:17" x14ac:dyDescent="0.25">
      <c r="B28" s="112" t="s">
        <v>117</v>
      </c>
      <c r="C28" s="113" t="s">
        <v>121</v>
      </c>
      <c r="D28" s="114" t="s">
        <v>122</v>
      </c>
      <c r="E28" s="116">
        <v>135233</v>
      </c>
      <c r="N28" s="149" t="s">
        <v>114</v>
      </c>
      <c r="O28" s="156">
        <f>SUM(O25:O27)</f>
        <v>0</v>
      </c>
      <c r="P28" s="157"/>
    </row>
    <row r="30" spans="2:17" ht="15.75" thickBot="1" x14ac:dyDescent="0.3">
      <c r="J30" s="149" t="s">
        <v>116</v>
      </c>
      <c r="K30" s="158">
        <f>K18+K26</f>
        <v>0</v>
      </c>
      <c r="L30" s="159"/>
      <c r="N30" s="149" t="s">
        <v>115</v>
      </c>
      <c r="O30" s="158">
        <f>O22+O28</f>
        <v>0</v>
      </c>
      <c r="P30" s="159"/>
    </row>
    <row r="31" spans="2:17" ht="15.75" thickTop="1" x14ac:dyDescent="0.25">
      <c r="O31" s="95"/>
      <c r="P31" s="96"/>
      <c r="Q31" s="94"/>
    </row>
    <row r="32" spans="2:17" x14ac:dyDescent="0.25">
      <c r="J32" s="124"/>
      <c r="K32" s="172" t="s">
        <v>123</v>
      </c>
      <c r="L32" s="175"/>
      <c r="M32" s="175"/>
      <c r="N32" s="176"/>
      <c r="Q32" s="94"/>
    </row>
    <row r="33" spans="2:14" x14ac:dyDescent="0.25">
      <c r="K33" s="151" t="s">
        <v>124</v>
      </c>
      <c r="L33" s="152"/>
      <c r="M33" s="152"/>
      <c r="N33" s="153"/>
    </row>
    <row r="34" spans="2:14" x14ac:dyDescent="0.25">
      <c r="B34" s="110" t="s">
        <v>83</v>
      </c>
      <c r="C34" s="111" t="s">
        <v>92</v>
      </c>
      <c r="D34" s="111" t="s">
        <v>91</v>
      </c>
      <c r="E34" s="111" t="s">
        <v>84</v>
      </c>
      <c r="K34" s="151" t="s">
        <v>119</v>
      </c>
      <c r="L34" s="152"/>
      <c r="M34" s="152"/>
      <c r="N34" s="153"/>
    </row>
    <row r="35" spans="2:14" x14ac:dyDescent="0.25">
      <c r="B35" s="112" t="s">
        <v>99</v>
      </c>
      <c r="C35" s="113" t="s">
        <v>94</v>
      </c>
      <c r="D35" s="114" t="s">
        <v>80</v>
      </c>
      <c r="E35" s="113">
        <v>23878437</v>
      </c>
      <c r="K35" s="151" t="s">
        <v>118</v>
      </c>
      <c r="L35" s="152"/>
      <c r="M35" s="152"/>
      <c r="N35" s="153"/>
    </row>
    <row r="36" spans="2:14" x14ac:dyDescent="0.25">
      <c r="B36" s="112" t="s">
        <v>87</v>
      </c>
      <c r="C36" s="113" t="s">
        <v>94</v>
      </c>
      <c r="D36" s="114" t="s">
        <v>80</v>
      </c>
      <c r="E36" s="113">
        <v>5978717</v>
      </c>
      <c r="K36" s="151" t="s">
        <v>120</v>
      </c>
      <c r="L36" s="152"/>
      <c r="M36" s="152"/>
      <c r="N36" s="153"/>
    </row>
    <row r="37" spans="2:14" x14ac:dyDescent="0.25">
      <c r="B37" s="112" t="s">
        <v>100</v>
      </c>
      <c r="C37" s="113" t="s">
        <v>94</v>
      </c>
      <c r="D37" s="114" t="s">
        <v>80</v>
      </c>
      <c r="E37" s="113">
        <v>5221842</v>
      </c>
      <c r="K37" s="95"/>
      <c r="L37" s="96"/>
      <c r="M37" s="94"/>
    </row>
    <row r="38" spans="2:14" x14ac:dyDescent="0.25">
      <c r="B38" s="112" t="s">
        <v>85</v>
      </c>
      <c r="C38" s="113" t="s">
        <v>94</v>
      </c>
      <c r="D38" s="114" t="s">
        <v>80</v>
      </c>
      <c r="E38" s="113">
        <v>3620179</v>
      </c>
      <c r="K38" s="95"/>
      <c r="L38" s="96"/>
      <c r="M38" s="94"/>
    </row>
    <row r="39" spans="2:14" x14ac:dyDescent="0.25">
      <c r="B39" s="112" t="s">
        <v>88</v>
      </c>
      <c r="C39" s="113" t="s">
        <v>94</v>
      </c>
      <c r="D39" s="114" t="s">
        <v>80</v>
      </c>
      <c r="E39" s="113">
        <v>2221114</v>
      </c>
      <c r="K39" s="95"/>
      <c r="L39" s="96"/>
      <c r="M39" s="94"/>
    </row>
    <row r="40" spans="2:14" x14ac:dyDescent="0.25">
      <c r="B40" s="112" t="s">
        <v>86</v>
      </c>
      <c r="C40" s="113" t="s">
        <v>94</v>
      </c>
      <c r="D40" s="114" t="s">
        <v>80</v>
      </c>
      <c r="E40" s="113">
        <v>36052</v>
      </c>
      <c r="K40" s="95"/>
      <c r="L40" s="96"/>
      <c r="M40" s="94"/>
    </row>
    <row r="41" spans="2:14" x14ac:dyDescent="0.25">
      <c r="B41" s="112" t="s">
        <v>13</v>
      </c>
      <c r="C41" s="113" t="s">
        <v>94</v>
      </c>
      <c r="D41" s="114" t="s">
        <v>96</v>
      </c>
      <c r="E41" s="113">
        <v>2604488</v>
      </c>
      <c r="K41" s="95"/>
      <c r="L41" s="96"/>
      <c r="M41" s="94"/>
    </row>
    <row r="42" spans="2:14" x14ac:dyDescent="0.25">
      <c r="B42" s="112" t="s">
        <v>15</v>
      </c>
      <c r="C42" s="113" t="s">
        <v>94</v>
      </c>
      <c r="D42" s="114" t="s">
        <v>96</v>
      </c>
      <c r="E42" s="113">
        <v>1899926</v>
      </c>
      <c r="K42" s="95"/>
      <c r="L42" s="96"/>
      <c r="M42" s="94"/>
    </row>
    <row r="43" spans="2:14" x14ac:dyDescent="0.25">
      <c r="B43" s="112" t="s">
        <v>89</v>
      </c>
      <c r="C43" s="113" t="s">
        <v>94</v>
      </c>
      <c r="D43" s="114" t="s">
        <v>96</v>
      </c>
      <c r="E43" s="113">
        <v>-1355484</v>
      </c>
    </row>
    <row r="44" spans="2:14" x14ac:dyDescent="0.25">
      <c r="B44" s="112" t="s">
        <v>35</v>
      </c>
      <c r="C44" s="113" t="s">
        <v>110</v>
      </c>
      <c r="D44" s="114" t="s">
        <v>103</v>
      </c>
      <c r="E44" s="116">
        <v>19812878</v>
      </c>
    </row>
    <row r="45" spans="2:14" x14ac:dyDescent="0.25">
      <c r="B45" s="112" t="s">
        <v>34</v>
      </c>
      <c r="C45" s="113" t="s">
        <v>110</v>
      </c>
      <c r="D45" s="114" t="s">
        <v>103</v>
      </c>
      <c r="E45" s="116">
        <v>2442739</v>
      </c>
    </row>
    <row r="46" spans="2:14" x14ac:dyDescent="0.25">
      <c r="B46" s="112" t="s">
        <v>98</v>
      </c>
      <c r="C46" s="113" t="s">
        <v>110</v>
      </c>
      <c r="D46" s="114" t="s">
        <v>103</v>
      </c>
      <c r="E46" s="116">
        <v>1688874</v>
      </c>
    </row>
    <row r="47" spans="2:14" x14ac:dyDescent="0.25">
      <c r="B47" s="112" t="s">
        <v>90</v>
      </c>
      <c r="C47" s="113" t="s">
        <v>93</v>
      </c>
      <c r="D47" s="114" t="s">
        <v>80</v>
      </c>
      <c r="E47" s="115">
        <v>9697732</v>
      </c>
    </row>
    <row r="48" spans="2:14" x14ac:dyDescent="0.25">
      <c r="B48" s="112" t="s">
        <v>101</v>
      </c>
      <c r="C48" s="113" t="s">
        <v>93</v>
      </c>
      <c r="D48" s="114" t="s">
        <v>80</v>
      </c>
      <c r="E48" s="114">
        <v>2572227</v>
      </c>
    </row>
    <row r="49" spans="2:5" x14ac:dyDescent="0.25">
      <c r="B49" s="112" t="s">
        <v>28</v>
      </c>
      <c r="C49" s="113" t="s">
        <v>93</v>
      </c>
      <c r="D49" s="114" t="s">
        <v>80</v>
      </c>
      <c r="E49" s="114">
        <f>374870+937109</f>
        <v>1311979</v>
      </c>
    </row>
    <row r="50" spans="2:5" x14ac:dyDescent="0.25">
      <c r="B50" s="112" t="s">
        <v>95</v>
      </c>
      <c r="C50" s="113" t="s">
        <v>93</v>
      </c>
      <c r="D50" s="114" t="s">
        <v>80</v>
      </c>
      <c r="E50" s="116">
        <v>900514</v>
      </c>
    </row>
    <row r="51" spans="2:5" x14ac:dyDescent="0.25">
      <c r="B51" s="112" t="s">
        <v>102</v>
      </c>
      <c r="C51" s="113" t="s">
        <v>93</v>
      </c>
      <c r="D51" s="114" t="s">
        <v>96</v>
      </c>
      <c r="E51" s="116">
        <v>5678328</v>
      </c>
    </row>
    <row r="52" spans="2:5" x14ac:dyDescent="0.25">
      <c r="B52" s="112" t="s">
        <v>117</v>
      </c>
      <c r="C52" s="113" t="s">
        <v>121</v>
      </c>
      <c r="D52" s="114" t="s">
        <v>122</v>
      </c>
      <c r="E52" s="116">
        <v>135233</v>
      </c>
    </row>
    <row r="53" spans="2:5" x14ac:dyDescent="0.25">
      <c r="B53" s="112" t="s">
        <v>118</v>
      </c>
      <c r="C53" s="113" t="s">
        <v>121</v>
      </c>
      <c r="D53" s="114" t="s">
        <v>122</v>
      </c>
      <c r="E53" s="116">
        <v>12815697</v>
      </c>
    </row>
    <row r="54" spans="2:5" x14ac:dyDescent="0.25">
      <c r="B54" s="112" t="s">
        <v>119</v>
      </c>
      <c r="C54" s="113" t="s">
        <v>121</v>
      </c>
      <c r="D54" s="114" t="s">
        <v>122</v>
      </c>
      <c r="E54" s="116">
        <v>2296649</v>
      </c>
    </row>
    <row r="55" spans="2:5" x14ac:dyDescent="0.25">
      <c r="B55" s="112" t="s">
        <v>120</v>
      </c>
      <c r="C55" s="113" t="s">
        <v>121</v>
      </c>
      <c r="D55" s="114" t="s">
        <v>122</v>
      </c>
      <c r="E55" s="116">
        <v>677134</v>
      </c>
    </row>
    <row r="80" spans="10:16" x14ac:dyDescent="0.25">
      <c r="J80" s="160" t="s">
        <v>104</v>
      </c>
      <c r="K80" s="161"/>
      <c r="L80" s="162"/>
      <c r="M80" s="163"/>
      <c r="N80" s="164"/>
      <c r="O80" s="164"/>
      <c r="P80" s="165"/>
    </row>
    <row r="81" spans="10:16" x14ac:dyDescent="0.25">
      <c r="J81" s="166" t="s">
        <v>186</v>
      </c>
      <c r="K81" s="167"/>
      <c r="L81" s="168"/>
      <c r="M81" s="169"/>
      <c r="N81" s="170"/>
      <c r="O81" s="170"/>
      <c r="P81" s="171"/>
    </row>
    <row r="82" spans="10:16" x14ac:dyDescent="0.25">
      <c r="K82" s="95"/>
      <c r="L82" s="96"/>
      <c r="M82" s="94"/>
    </row>
    <row r="83" spans="10:16" x14ac:dyDescent="0.25">
      <c r="J83" s="172" t="s">
        <v>2</v>
      </c>
      <c r="K83" s="173"/>
      <c r="L83" s="174"/>
      <c r="M83" s="94"/>
      <c r="N83" s="172" t="s">
        <v>20</v>
      </c>
      <c r="O83" s="173"/>
      <c r="P83" s="174"/>
    </row>
    <row r="84" spans="10:16" x14ac:dyDescent="0.25">
      <c r="J84" s="149" t="s">
        <v>80</v>
      </c>
      <c r="K84" s="113"/>
      <c r="L84" s="114"/>
      <c r="M84" s="94"/>
      <c r="N84" s="149" t="s">
        <v>80</v>
      </c>
      <c r="O84" s="113"/>
      <c r="P84" s="114"/>
    </row>
    <row r="85" spans="10:16" x14ac:dyDescent="0.25">
      <c r="J85" s="112" t="s">
        <v>105</v>
      </c>
      <c r="K85" s="113">
        <f>E40</f>
        <v>36052</v>
      </c>
      <c r="L85" s="150">
        <f t="shared" ref="L85:L91" si="0">K85/K$103</f>
        <v>8.1740796921982411E-4</v>
      </c>
      <c r="M85" s="94"/>
      <c r="N85" s="112" t="s">
        <v>90</v>
      </c>
      <c r="O85" s="113">
        <f>E47</f>
        <v>9697732</v>
      </c>
      <c r="P85" s="150">
        <f>O85/O$103</f>
        <v>0.21987693942522199</v>
      </c>
    </row>
    <row r="86" spans="10:16" x14ac:dyDescent="0.25">
      <c r="J86" s="112" t="s">
        <v>85</v>
      </c>
      <c r="K86" s="113">
        <f>E38</f>
        <v>3620179</v>
      </c>
      <c r="L86" s="150">
        <f t="shared" si="0"/>
        <v>8.208041619333889E-2</v>
      </c>
      <c r="M86" s="94"/>
      <c r="N86" s="112" t="s">
        <v>28</v>
      </c>
      <c r="O86" s="113">
        <f>E49</f>
        <v>1311979</v>
      </c>
      <c r="P86" s="150">
        <f>O86/O$103</f>
        <v>2.9746535283730599E-2</v>
      </c>
    </row>
    <row r="87" spans="10:16" x14ac:dyDescent="0.25">
      <c r="J87" s="112" t="s">
        <v>87</v>
      </c>
      <c r="K87" s="113">
        <f>E36</f>
        <v>5978717</v>
      </c>
      <c r="L87" s="150">
        <f t="shared" si="0"/>
        <v>0.13555561193581603</v>
      </c>
      <c r="M87" s="94"/>
      <c r="N87" s="112" t="s">
        <v>24</v>
      </c>
      <c r="O87" s="113">
        <f>E48</f>
        <v>2572227</v>
      </c>
      <c r="P87" s="150">
        <f>O87/O$103</f>
        <v>5.8320172207988477E-2</v>
      </c>
    </row>
    <row r="88" spans="10:16" x14ac:dyDescent="0.25">
      <c r="J88" s="112" t="s">
        <v>106</v>
      </c>
      <c r="K88" s="113">
        <f>E35</f>
        <v>23878437</v>
      </c>
      <c r="L88" s="150">
        <f t="shared" si="0"/>
        <v>0.54139644669681319</v>
      </c>
      <c r="M88" s="94"/>
      <c r="N88" s="112" t="s">
        <v>95</v>
      </c>
      <c r="O88" s="121">
        <f>E50</f>
        <v>900514</v>
      </c>
      <c r="P88" s="150">
        <f>O88/O$103</f>
        <v>2.0417378231277618E-2</v>
      </c>
    </row>
    <row r="89" spans="10:16" x14ac:dyDescent="0.25">
      <c r="J89" s="112" t="s">
        <v>107</v>
      </c>
      <c r="K89" s="113">
        <f>E37</f>
        <v>5221842</v>
      </c>
      <c r="L89" s="150">
        <f t="shared" si="0"/>
        <v>0.1183949646290576</v>
      </c>
      <c r="M89" s="94"/>
      <c r="N89" s="149" t="s">
        <v>108</v>
      </c>
      <c r="O89" s="156">
        <f>SUM(O85:O88)</f>
        <v>14482452</v>
      </c>
      <c r="P89" s="157">
        <f>O89/O$103</f>
        <v>0.32836102514821869</v>
      </c>
    </row>
    <row r="90" spans="10:16" x14ac:dyDescent="0.25">
      <c r="J90" s="112" t="s">
        <v>88</v>
      </c>
      <c r="K90" s="121">
        <f>E39</f>
        <v>2221114</v>
      </c>
      <c r="L90" s="150">
        <f t="shared" si="0"/>
        <v>5.0359377680731177E-2</v>
      </c>
      <c r="M90" s="94"/>
      <c r="N90" s="94"/>
      <c r="O90" s="94"/>
      <c r="P90" s="94"/>
    </row>
    <row r="91" spans="10:16" x14ac:dyDescent="0.25">
      <c r="J91" s="149" t="s">
        <v>108</v>
      </c>
      <c r="K91" s="156">
        <f>SUM(K85:K90)</f>
        <v>40956341</v>
      </c>
      <c r="L91" s="157">
        <f t="shared" si="0"/>
        <v>0.92860422510497664</v>
      </c>
      <c r="M91" s="94"/>
      <c r="N91" s="149" t="s">
        <v>109</v>
      </c>
      <c r="O91" s="113"/>
      <c r="P91" s="114"/>
    </row>
    <row r="92" spans="10:16" x14ac:dyDescent="0.25">
      <c r="M92" s="94"/>
      <c r="N92" s="112" t="s">
        <v>24</v>
      </c>
      <c r="O92" s="121">
        <f>E51</f>
        <v>5678328</v>
      </c>
      <c r="P92" s="150">
        <f>O92/O$103</f>
        <v>0.1287448840298476</v>
      </c>
    </row>
    <row r="93" spans="10:16" x14ac:dyDescent="0.25">
      <c r="M93" s="94"/>
      <c r="N93" s="149" t="s">
        <v>111</v>
      </c>
      <c r="O93" s="156">
        <f>SUM(O92:O92)</f>
        <v>5678328</v>
      </c>
      <c r="P93" s="157">
        <f>O93/O$103</f>
        <v>0.1287448840298476</v>
      </c>
    </row>
    <row r="94" spans="10:16" x14ac:dyDescent="0.25">
      <c r="M94" s="94"/>
      <c r="N94" s="94"/>
      <c r="O94" s="94"/>
      <c r="P94" s="94"/>
    </row>
    <row r="95" spans="10:16" ht="15.75" thickBot="1" x14ac:dyDescent="0.3">
      <c r="J95" s="149" t="s">
        <v>109</v>
      </c>
      <c r="K95" s="113"/>
      <c r="L95" s="114"/>
      <c r="M95" s="94"/>
      <c r="N95" s="149" t="s">
        <v>112</v>
      </c>
      <c r="O95" s="158">
        <f>O89+O93</f>
        <v>20160780</v>
      </c>
      <c r="P95" s="159">
        <f>O95/O$103</f>
        <v>0.45710590917806626</v>
      </c>
    </row>
    <row r="96" spans="10:16" ht="15.75" thickTop="1" x14ac:dyDescent="0.25">
      <c r="J96" s="112" t="s">
        <v>15</v>
      </c>
      <c r="K96" s="113">
        <f>E42</f>
        <v>1899926</v>
      </c>
      <c r="L96" s="150">
        <f>K96/K$103</f>
        <v>4.3077073486296004E-2</v>
      </c>
      <c r="M96" s="94"/>
      <c r="N96" s="94"/>
      <c r="O96" s="94"/>
      <c r="P96" s="94"/>
    </row>
    <row r="97" spans="10:16" x14ac:dyDescent="0.25">
      <c r="J97" s="112" t="s">
        <v>13</v>
      </c>
      <c r="K97" s="113">
        <f>E41</f>
        <v>2604488</v>
      </c>
      <c r="L97" s="150">
        <f>K97/K$103</f>
        <v>5.9051626731870664E-2</v>
      </c>
      <c r="M97" s="94"/>
      <c r="N97" s="149" t="s">
        <v>113</v>
      </c>
      <c r="O97" s="113"/>
      <c r="P97" s="114"/>
    </row>
    <row r="98" spans="10:16" x14ac:dyDescent="0.25">
      <c r="J98" s="112" t="s">
        <v>41</v>
      </c>
      <c r="K98" s="121">
        <f>E43</f>
        <v>-1355484</v>
      </c>
      <c r="L98" s="150">
        <f>K98/K$103</f>
        <v>-3.073292532314335E-2</v>
      </c>
      <c r="M98" s="94"/>
      <c r="N98" s="112" t="s">
        <v>103</v>
      </c>
      <c r="O98" s="113">
        <f>E46</f>
        <v>1688874</v>
      </c>
      <c r="P98" s="150">
        <f>O98/O$103</f>
        <v>3.8291885792970187E-2</v>
      </c>
    </row>
    <row r="99" spans="10:16" x14ac:dyDescent="0.25">
      <c r="J99" s="149" t="s">
        <v>111</v>
      </c>
      <c r="K99" s="156">
        <f>SUM(K96:K98)</f>
        <v>3148930</v>
      </c>
      <c r="L99" s="157">
        <f>K99/K$103</f>
        <v>7.1395774895023315E-2</v>
      </c>
      <c r="M99" s="94"/>
      <c r="N99" s="112" t="s">
        <v>35</v>
      </c>
      <c r="O99" s="113">
        <f>E44</f>
        <v>19812878</v>
      </c>
      <c r="P99" s="150">
        <f>O99/O$103</f>
        <v>0.44921791774048958</v>
      </c>
    </row>
    <row r="100" spans="10:16" x14ac:dyDescent="0.25">
      <c r="M100" s="94"/>
      <c r="N100" s="112" t="s">
        <v>34</v>
      </c>
      <c r="O100" s="121">
        <f>E45</f>
        <v>2442739</v>
      </c>
      <c r="P100" s="154">
        <f>O100/O$103</f>
        <v>5.5384287288473978E-2</v>
      </c>
    </row>
    <row r="101" spans="10:16" x14ac:dyDescent="0.25">
      <c r="N101" s="149" t="s">
        <v>114</v>
      </c>
      <c r="O101" s="156">
        <f>SUM(O98:O100)</f>
        <v>23944491</v>
      </c>
      <c r="P101" s="157">
        <f>O101/O$103</f>
        <v>0.54289409082193374</v>
      </c>
    </row>
    <row r="103" spans="10:16" ht="15.75" thickBot="1" x14ac:dyDescent="0.3">
      <c r="J103" s="149" t="s">
        <v>116</v>
      </c>
      <c r="K103" s="158">
        <f>K91+K99</f>
        <v>44105271</v>
      </c>
      <c r="L103" s="159">
        <f>K103/K$103</f>
        <v>1</v>
      </c>
      <c r="N103" s="149" t="s">
        <v>115</v>
      </c>
      <c r="O103" s="158">
        <f>O95+O101</f>
        <v>44105271</v>
      </c>
      <c r="P103" s="159">
        <f>O103/O$103</f>
        <v>1</v>
      </c>
    </row>
    <row r="104" spans="10:16" ht="15.75" thickTop="1" x14ac:dyDescent="0.25">
      <c r="O104" s="95"/>
      <c r="P104" s="96"/>
    </row>
    <row r="105" spans="10:16" x14ac:dyDescent="0.25">
      <c r="J105" s="124"/>
      <c r="K105" s="172" t="s">
        <v>123</v>
      </c>
      <c r="L105" s="175"/>
      <c r="M105" s="175"/>
      <c r="N105" s="176"/>
    </row>
    <row r="106" spans="10:16" x14ac:dyDescent="0.25">
      <c r="K106" s="151" t="s">
        <v>124</v>
      </c>
      <c r="L106" s="152"/>
      <c r="M106" s="152"/>
      <c r="N106" s="153">
        <f>E52</f>
        <v>135233</v>
      </c>
    </row>
    <row r="107" spans="10:16" x14ac:dyDescent="0.25">
      <c r="K107" s="151" t="s">
        <v>119</v>
      </c>
      <c r="L107" s="152"/>
      <c r="M107" s="152"/>
      <c r="N107" s="153">
        <f>E54</f>
        <v>2296649</v>
      </c>
    </row>
    <row r="108" spans="10:16" x14ac:dyDescent="0.25">
      <c r="K108" s="151" t="s">
        <v>118</v>
      </c>
      <c r="L108" s="152"/>
      <c r="M108" s="152"/>
      <c r="N108" s="153">
        <f>E53</f>
        <v>12815697</v>
      </c>
    </row>
    <row r="109" spans="10:16" x14ac:dyDescent="0.25">
      <c r="K109" s="151" t="s">
        <v>120</v>
      </c>
      <c r="L109" s="152"/>
      <c r="M109" s="152"/>
      <c r="N109" s="153">
        <f>E55</f>
        <v>677134</v>
      </c>
    </row>
  </sheetData>
  <sortState xmlns:xlrd2="http://schemas.microsoft.com/office/spreadsheetml/2017/richdata2" ref="B8:E28">
    <sortCondition descending="1" ref="B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BB9D-D084-4B0F-B601-98CDF4CC1293}">
  <dimension ref="B4:L171"/>
  <sheetViews>
    <sheetView showGridLines="0" topLeftCell="A75" zoomScaleNormal="100" workbookViewId="0">
      <selection activeCell="C110" sqref="C110"/>
    </sheetView>
  </sheetViews>
  <sheetFormatPr baseColWidth="10" defaultRowHeight="15" x14ac:dyDescent="0.25"/>
  <cols>
    <col min="2" max="2" width="41" customWidth="1"/>
    <col min="3" max="3" width="17.7109375" customWidth="1"/>
    <col min="4" max="4" width="8" bestFit="1" customWidth="1"/>
    <col min="10" max="10" width="37.28515625" bestFit="1" customWidth="1"/>
  </cols>
  <sheetData>
    <row r="4" spans="2:12" x14ac:dyDescent="0.25">
      <c r="B4" s="98" t="s">
        <v>97</v>
      </c>
      <c r="C4" s="99"/>
      <c r="D4" s="100"/>
      <c r="E4" s="145"/>
      <c r="F4" s="124"/>
      <c r="G4" s="124"/>
    </row>
    <row r="5" spans="2:12" x14ac:dyDescent="0.25">
      <c r="B5" s="104" t="s">
        <v>188</v>
      </c>
      <c r="C5" s="105"/>
      <c r="D5" s="106"/>
      <c r="E5" s="146"/>
      <c r="F5" s="124"/>
      <c r="G5" s="124"/>
    </row>
    <row r="6" spans="2:12" x14ac:dyDescent="0.25">
      <c r="C6" s="95"/>
      <c r="D6" s="96"/>
      <c r="E6" s="94"/>
    </row>
    <row r="7" spans="2:12" x14ac:dyDescent="0.25">
      <c r="B7" s="110" t="s">
        <v>83</v>
      </c>
      <c r="C7" s="111" t="s">
        <v>92</v>
      </c>
      <c r="D7" s="96"/>
      <c r="E7" s="111" t="s">
        <v>84</v>
      </c>
      <c r="J7" s="160" t="s">
        <v>104</v>
      </c>
      <c r="K7" s="161"/>
      <c r="L7" s="177"/>
    </row>
    <row r="8" spans="2:12" x14ac:dyDescent="0.25">
      <c r="B8" s="112" t="s">
        <v>50</v>
      </c>
      <c r="C8" s="113" t="s">
        <v>158</v>
      </c>
      <c r="D8" s="96"/>
      <c r="E8" s="116">
        <v>9961805</v>
      </c>
      <c r="J8" s="166" t="s">
        <v>187</v>
      </c>
      <c r="K8" s="167"/>
      <c r="L8" s="178"/>
    </row>
    <row r="9" spans="2:12" x14ac:dyDescent="0.25">
      <c r="B9" s="112" t="s">
        <v>145</v>
      </c>
      <c r="C9" s="113" t="s">
        <v>295</v>
      </c>
      <c r="D9" s="96"/>
      <c r="E9" s="116">
        <v>9722310</v>
      </c>
    </row>
    <row r="10" spans="2:12" x14ac:dyDescent="0.25">
      <c r="B10" s="112" t="s">
        <v>146</v>
      </c>
      <c r="C10" s="113"/>
      <c r="D10" s="96"/>
      <c r="E10" s="113">
        <v>5883890</v>
      </c>
      <c r="J10" s="112" t="s">
        <v>127</v>
      </c>
      <c r="K10" s="116">
        <f>E9+E10+E12</f>
        <v>18072928</v>
      </c>
      <c r="L10" s="179"/>
    </row>
    <row r="11" spans="2:12" x14ac:dyDescent="0.25">
      <c r="B11" s="112" t="s">
        <v>53</v>
      </c>
      <c r="C11" s="113" t="s">
        <v>170</v>
      </c>
      <c r="D11" s="96"/>
      <c r="E11" s="113">
        <v>2358710</v>
      </c>
      <c r="J11" s="112"/>
      <c r="K11" s="112"/>
      <c r="L11" s="112"/>
    </row>
    <row r="12" spans="2:12" x14ac:dyDescent="0.25">
      <c r="B12" s="112" t="s">
        <v>147</v>
      </c>
      <c r="C12" s="113"/>
      <c r="D12" s="96"/>
      <c r="E12" s="114">
        <v>2466728</v>
      </c>
      <c r="J12" s="112" t="s">
        <v>129</v>
      </c>
      <c r="K12" s="116">
        <f>E8</f>
        <v>9961805</v>
      </c>
      <c r="L12" s="179"/>
    </row>
    <row r="13" spans="2:12" x14ac:dyDescent="0.25">
      <c r="B13" s="112" t="s">
        <v>52</v>
      </c>
      <c r="C13" s="113" t="s">
        <v>170</v>
      </c>
      <c r="D13" s="96"/>
      <c r="E13" s="116">
        <v>1435863</v>
      </c>
      <c r="J13" s="112"/>
      <c r="K13" s="120"/>
      <c r="L13" s="120"/>
    </row>
    <row r="14" spans="2:12" x14ac:dyDescent="0.25">
      <c r="B14" s="112" t="s">
        <v>152</v>
      </c>
      <c r="C14" s="113" t="s">
        <v>296</v>
      </c>
      <c r="D14" s="96"/>
      <c r="E14" s="113">
        <v>939612</v>
      </c>
      <c r="J14" s="149" t="s">
        <v>131</v>
      </c>
      <c r="K14" s="184">
        <f>K10-K12</f>
        <v>8111123</v>
      </c>
      <c r="L14" s="157"/>
    </row>
    <row r="15" spans="2:12" x14ac:dyDescent="0.25">
      <c r="B15" s="112" t="s">
        <v>148</v>
      </c>
      <c r="C15" s="113"/>
      <c r="D15" s="96"/>
      <c r="E15" s="116">
        <v>322963</v>
      </c>
    </row>
    <row r="16" spans="2:12" x14ac:dyDescent="0.25">
      <c r="B16" s="112" t="s">
        <v>153</v>
      </c>
      <c r="C16" s="113"/>
      <c r="D16" s="96"/>
      <c r="E16" s="116">
        <v>297654</v>
      </c>
      <c r="J16" s="112" t="s">
        <v>165</v>
      </c>
      <c r="K16" s="116"/>
      <c r="L16" s="179"/>
    </row>
    <row r="17" spans="2:12" x14ac:dyDescent="0.25">
      <c r="B17" s="112" t="s">
        <v>27</v>
      </c>
      <c r="C17" s="113" t="s">
        <v>170</v>
      </c>
      <c r="D17" s="96"/>
      <c r="E17" s="115">
        <v>313204</v>
      </c>
      <c r="J17" s="112" t="s">
        <v>166</v>
      </c>
      <c r="K17" s="114"/>
      <c r="L17" s="179"/>
    </row>
    <row r="18" spans="2:12" x14ac:dyDescent="0.25">
      <c r="B18" s="112" t="s">
        <v>149</v>
      </c>
      <c r="C18" s="113"/>
      <c r="D18" s="96"/>
      <c r="E18" s="113">
        <v>102534</v>
      </c>
      <c r="G18" s="96"/>
      <c r="J18" s="112" t="s">
        <v>153</v>
      </c>
      <c r="K18" s="116"/>
      <c r="L18" s="179"/>
    </row>
    <row r="19" spans="2:12" x14ac:dyDescent="0.25">
      <c r="B19" s="112" t="s">
        <v>155</v>
      </c>
      <c r="C19" s="113" t="s">
        <v>163</v>
      </c>
      <c r="D19" s="96"/>
      <c r="E19" s="116">
        <v>100633</v>
      </c>
      <c r="J19" s="112" t="s">
        <v>27</v>
      </c>
      <c r="K19" s="123"/>
      <c r="L19" s="185"/>
    </row>
    <row r="20" spans="2:12" x14ac:dyDescent="0.25">
      <c r="B20" s="112" t="s">
        <v>150</v>
      </c>
      <c r="C20" s="113"/>
      <c r="D20" s="96"/>
      <c r="E20" s="113">
        <v>59830</v>
      </c>
      <c r="J20" s="149" t="s">
        <v>142</v>
      </c>
      <c r="K20" s="184"/>
      <c r="L20" s="157"/>
    </row>
    <row r="21" spans="2:12" x14ac:dyDescent="0.25">
      <c r="B21" s="112" t="s">
        <v>151</v>
      </c>
      <c r="C21" s="113" t="s">
        <v>162</v>
      </c>
      <c r="D21" s="96"/>
      <c r="E21" s="116">
        <v>47900</v>
      </c>
      <c r="J21" s="112"/>
      <c r="K21" s="186"/>
      <c r="L21" s="186"/>
    </row>
    <row r="22" spans="2:12" x14ac:dyDescent="0.25">
      <c r="B22" s="120" t="s">
        <v>156</v>
      </c>
      <c r="C22" s="121"/>
      <c r="D22" s="96"/>
      <c r="E22" s="116"/>
      <c r="J22" s="180" t="s">
        <v>132</v>
      </c>
      <c r="K22" s="181"/>
      <c r="L22" s="182"/>
    </row>
    <row r="23" spans="2:12" x14ac:dyDescent="0.25">
      <c r="B23" s="112" t="s">
        <v>157</v>
      </c>
      <c r="C23" s="113" t="s">
        <v>164</v>
      </c>
      <c r="D23" s="96"/>
      <c r="E23" s="114">
        <v>9651</v>
      </c>
    </row>
    <row r="24" spans="2:12" x14ac:dyDescent="0.25">
      <c r="B24" s="112"/>
      <c r="C24" s="113"/>
      <c r="D24" s="96"/>
      <c r="E24" s="113"/>
      <c r="J24" s="112" t="s">
        <v>134</v>
      </c>
      <c r="K24" s="114"/>
      <c r="L24" s="179"/>
    </row>
    <row r="25" spans="2:12" x14ac:dyDescent="0.25">
      <c r="B25" s="112" t="s">
        <v>154</v>
      </c>
      <c r="C25" s="113"/>
      <c r="D25" s="96"/>
      <c r="E25" s="113">
        <v>1000</v>
      </c>
      <c r="J25" s="112"/>
      <c r="K25" s="120"/>
      <c r="L25" s="120"/>
    </row>
    <row r="26" spans="2:12" x14ac:dyDescent="0.25">
      <c r="B26" s="112"/>
      <c r="C26" s="113"/>
      <c r="D26" s="96"/>
      <c r="E26" s="116"/>
      <c r="J26" s="149" t="s">
        <v>135</v>
      </c>
      <c r="K26" s="184"/>
      <c r="L26" s="157"/>
    </row>
    <row r="27" spans="2:12" x14ac:dyDescent="0.25">
      <c r="D27" s="96"/>
      <c r="J27" s="112"/>
      <c r="K27" s="186"/>
      <c r="L27" s="186"/>
    </row>
    <row r="28" spans="2:12" x14ac:dyDescent="0.25">
      <c r="D28" s="96"/>
      <c r="J28" s="112" t="s">
        <v>68</v>
      </c>
      <c r="K28" s="116"/>
      <c r="L28" s="179"/>
    </row>
    <row r="29" spans="2:12" x14ac:dyDescent="0.25">
      <c r="D29" s="96"/>
      <c r="E29" s="94">
        <f>'Caso Balance'!E9</f>
        <v>2442739</v>
      </c>
      <c r="J29" s="112"/>
      <c r="K29" s="120"/>
      <c r="L29" s="120"/>
    </row>
    <row r="30" spans="2:12" x14ac:dyDescent="0.25">
      <c r="J30" s="149" t="s">
        <v>136</v>
      </c>
      <c r="K30" s="184"/>
      <c r="L30" s="157"/>
    </row>
    <row r="31" spans="2:12" x14ac:dyDescent="0.25">
      <c r="J31" s="112"/>
      <c r="K31" s="186"/>
      <c r="L31" s="186"/>
    </row>
    <row r="32" spans="2:12" x14ac:dyDescent="0.25">
      <c r="J32" s="183" t="s">
        <v>167</v>
      </c>
      <c r="K32" s="114"/>
      <c r="L32" s="179"/>
    </row>
    <row r="33" spans="2:12" x14ac:dyDescent="0.25">
      <c r="J33" s="112"/>
      <c r="K33" s="120"/>
      <c r="L33" s="120"/>
    </row>
    <row r="34" spans="2:12" x14ac:dyDescent="0.25">
      <c r="B34" s="110" t="s">
        <v>83</v>
      </c>
      <c r="C34" s="111" t="s">
        <v>92</v>
      </c>
      <c r="D34" s="96"/>
      <c r="E34" s="111" t="s">
        <v>84</v>
      </c>
      <c r="J34" s="149" t="s">
        <v>138</v>
      </c>
      <c r="K34" s="184"/>
      <c r="L34" s="157"/>
    </row>
    <row r="35" spans="2:12" x14ac:dyDescent="0.25">
      <c r="B35" s="112" t="s">
        <v>50</v>
      </c>
      <c r="C35" s="113" t="s">
        <v>158</v>
      </c>
      <c r="D35" s="96"/>
      <c r="E35" s="116">
        <v>9961805</v>
      </c>
      <c r="J35" s="124"/>
    </row>
    <row r="36" spans="2:12" x14ac:dyDescent="0.25">
      <c r="B36" s="112" t="s">
        <v>155</v>
      </c>
      <c r="C36" s="113" t="s">
        <v>163</v>
      </c>
      <c r="D36" s="96"/>
      <c r="E36" s="116">
        <v>100633</v>
      </c>
      <c r="J36" s="112" t="s">
        <v>168</v>
      </c>
      <c r="K36" s="114"/>
      <c r="L36" s="179"/>
    </row>
    <row r="37" spans="2:12" x14ac:dyDescent="0.25">
      <c r="B37" s="112" t="s">
        <v>52</v>
      </c>
      <c r="C37" s="113" t="s">
        <v>160</v>
      </c>
      <c r="D37" s="96"/>
      <c r="E37" s="116">
        <v>1435863</v>
      </c>
      <c r="J37" s="112"/>
      <c r="K37" s="120"/>
      <c r="L37" s="120"/>
    </row>
    <row r="38" spans="2:12" ht="15.75" thickBot="1" x14ac:dyDescent="0.3">
      <c r="B38" s="112" t="s">
        <v>53</v>
      </c>
      <c r="C38" s="113" t="s">
        <v>160</v>
      </c>
      <c r="D38" s="96"/>
      <c r="E38" s="113">
        <v>2358710</v>
      </c>
      <c r="J38" s="149" t="s">
        <v>140</v>
      </c>
      <c r="K38" s="187"/>
      <c r="L38" s="159"/>
    </row>
    <row r="39" spans="2:12" ht="15.75" thickTop="1" x14ac:dyDescent="0.25">
      <c r="B39" s="112" t="s">
        <v>27</v>
      </c>
      <c r="C39" s="113" t="s">
        <v>160</v>
      </c>
      <c r="D39" s="96"/>
      <c r="E39" s="115">
        <v>313204</v>
      </c>
      <c r="J39" s="112"/>
      <c r="K39" s="188"/>
      <c r="L39" s="186"/>
    </row>
    <row r="40" spans="2:12" ht="15.75" thickBot="1" x14ac:dyDescent="0.3">
      <c r="B40" s="112" t="s">
        <v>153</v>
      </c>
      <c r="C40" s="113" t="s">
        <v>160</v>
      </c>
      <c r="D40" s="96"/>
      <c r="E40" s="116">
        <v>297654</v>
      </c>
      <c r="J40" s="149" t="s">
        <v>141</v>
      </c>
      <c r="K40" s="187"/>
      <c r="L40" s="112"/>
    </row>
    <row r="41" spans="2:12" ht="15.75" thickTop="1" x14ac:dyDescent="0.25">
      <c r="B41" s="112" t="s">
        <v>152</v>
      </c>
      <c r="C41" s="113" t="s">
        <v>159</v>
      </c>
      <c r="D41" s="96"/>
      <c r="E41" s="113">
        <v>939612</v>
      </c>
    </row>
    <row r="42" spans="2:12" x14ac:dyDescent="0.25">
      <c r="B42" s="112" t="s">
        <v>145</v>
      </c>
      <c r="C42" s="113" t="s">
        <v>161</v>
      </c>
      <c r="D42" s="96"/>
      <c r="E42" s="116">
        <f>E9</f>
        <v>9722310</v>
      </c>
    </row>
    <row r="43" spans="2:12" x14ac:dyDescent="0.25">
      <c r="B43" s="112" t="s">
        <v>146</v>
      </c>
      <c r="C43" s="113" t="s">
        <v>161</v>
      </c>
      <c r="D43" s="96"/>
      <c r="E43" s="113">
        <f>E10</f>
        <v>5883890</v>
      </c>
    </row>
    <row r="44" spans="2:12" x14ac:dyDescent="0.25">
      <c r="B44" s="112" t="s">
        <v>147</v>
      </c>
      <c r="C44" s="113" t="s">
        <v>161</v>
      </c>
      <c r="D44" s="96"/>
      <c r="E44" s="114">
        <f>E12</f>
        <v>2466728</v>
      </c>
    </row>
    <row r="45" spans="2:12" x14ac:dyDescent="0.25">
      <c r="B45" s="112" t="s">
        <v>157</v>
      </c>
      <c r="C45" s="113" t="s">
        <v>164</v>
      </c>
      <c r="D45" s="96"/>
      <c r="E45" s="114">
        <v>9651</v>
      </c>
    </row>
    <row r="46" spans="2:12" x14ac:dyDescent="0.25">
      <c r="B46" s="112" t="s">
        <v>148</v>
      </c>
      <c r="C46" s="113" t="s">
        <v>162</v>
      </c>
      <c r="D46" s="96"/>
      <c r="E46" s="116">
        <v>322963</v>
      </c>
    </row>
    <row r="47" spans="2:12" x14ac:dyDescent="0.25">
      <c r="B47" s="112" t="s">
        <v>149</v>
      </c>
      <c r="C47" s="113" t="s">
        <v>162</v>
      </c>
      <c r="D47" s="96"/>
      <c r="E47" s="113">
        <v>102534</v>
      </c>
    </row>
    <row r="48" spans="2:12" x14ac:dyDescent="0.25">
      <c r="B48" s="112" t="s">
        <v>150</v>
      </c>
      <c r="C48" s="113" t="s">
        <v>162</v>
      </c>
      <c r="D48" s="96"/>
      <c r="E48" s="113">
        <v>59830</v>
      </c>
    </row>
    <row r="49" spans="2:5" x14ac:dyDescent="0.25">
      <c r="B49" s="112" t="s">
        <v>151</v>
      </c>
      <c r="C49" s="113" t="s">
        <v>162</v>
      </c>
      <c r="D49" s="96"/>
      <c r="E49" s="116">
        <v>47900</v>
      </c>
    </row>
    <row r="50" spans="2:5" x14ac:dyDescent="0.25">
      <c r="B50" s="120" t="s">
        <v>156</v>
      </c>
      <c r="C50" s="121"/>
      <c r="D50" s="96"/>
      <c r="E50" s="114">
        <v>0</v>
      </c>
    </row>
    <row r="51" spans="2:5" x14ac:dyDescent="0.25">
      <c r="B51" s="112"/>
      <c r="C51" s="113"/>
      <c r="D51" s="96"/>
      <c r="E51" s="113"/>
    </row>
    <row r="52" spans="2:5" x14ac:dyDescent="0.25">
      <c r="B52" s="112"/>
      <c r="C52" s="113"/>
      <c r="D52" s="96"/>
      <c r="E52" s="113"/>
    </row>
    <row r="53" spans="2:5" x14ac:dyDescent="0.25">
      <c r="B53" s="112" t="s">
        <v>154</v>
      </c>
      <c r="C53" s="113"/>
      <c r="D53" s="96"/>
      <c r="E53" s="113">
        <v>1000</v>
      </c>
    </row>
    <row r="54" spans="2:5" x14ac:dyDescent="0.25">
      <c r="B54" s="112"/>
      <c r="C54" s="113"/>
      <c r="D54" s="96"/>
      <c r="E54" s="116"/>
    </row>
    <row r="77" spans="2:4" x14ac:dyDescent="0.25">
      <c r="B77" s="160" t="s">
        <v>104</v>
      </c>
      <c r="C77" s="161"/>
      <c r="D77" s="177"/>
    </row>
    <row r="78" spans="2:4" x14ac:dyDescent="0.25">
      <c r="B78" s="166" t="s">
        <v>187</v>
      </c>
      <c r="C78" s="167"/>
      <c r="D78" s="178"/>
    </row>
    <row r="80" spans="2:4" x14ac:dyDescent="0.25">
      <c r="B80" s="112" t="s">
        <v>127</v>
      </c>
      <c r="C80" s="116">
        <f>E42+E43+E44</f>
        <v>18072928</v>
      </c>
      <c r="D80" s="179">
        <f>C80/C$80</f>
        <v>1</v>
      </c>
    </row>
    <row r="81" spans="2:4" ht="7.15" customHeight="1" x14ac:dyDescent="0.25">
      <c r="B81" s="112"/>
      <c r="C81" s="112"/>
      <c r="D81" s="112"/>
    </row>
    <row r="82" spans="2:4" x14ac:dyDescent="0.25">
      <c r="B82" s="112" t="s">
        <v>129</v>
      </c>
      <c r="C82" s="116">
        <f>E35</f>
        <v>9961805</v>
      </c>
      <c r="D82" s="179">
        <f>C82/C$80</f>
        <v>0.55120039210027283</v>
      </c>
    </row>
    <row r="83" spans="2:4" ht="7.15" customHeight="1" x14ac:dyDescent="0.25">
      <c r="B83" s="112"/>
      <c r="C83" s="120"/>
      <c r="D83" s="120"/>
    </row>
    <row r="84" spans="2:4" x14ac:dyDescent="0.25">
      <c r="B84" s="149" t="s">
        <v>131</v>
      </c>
      <c r="C84" s="184">
        <f>C80-C82</f>
        <v>8111123</v>
      </c>
      <c r="D84" s="157">
        <f>C84/C$80</f>
        <v>0.44879960789972717</v>
      </c>
    </row>
    <row r="85" spans="2:4" ht="7.15" customHeight="1" x14ac:dyDescent="0.25"/>
    <row r="86" spans="2:4" x14ac:dyDescent="0.25">
      <c r="B86" s="112" t="s">
        <v>165</v>
      </c>
      <c r="C86" s="116">
        <f>E37</f>
        <v>1435863</v>
      </c>
      <c r="D86" s="179">
        <f>C86/C$80</f>
        <v>7.9448277556353905E-2</v>
      </c>
    </row>
    <row r="87" spans="2:4" x14ac:dyDescent="0.25">
      <c r="B87" s="112" t="s">
        <v>166</v>
      </c>
      <c r="C87" s="114">
        <f>E38</f>
        <v>2358710</v>
      </c>
      <c r="D87" s="179">
        <f>C87/C$80</f>
        <v>0.1305106732013761</v>
      </c>
    </row>
    <row r="88" spans="2:4" x14ac:dyDescent="0.25">
      <c r="B88" s="112" t="s">
        <v>153</v>
      </c>
      <c r="C88" s="116">
        <f>E40</f>
        <v>297654</v>
      </c>
      <c r="D88" s="179">
        <f>C88/C$80</f>
        <v>1.6469605810414338E-2</v>
      </c>
    </row>
    <row r="89" spans="2:4" x14ac:dyDescent="0.25">
      <c r="B89" s="112" t="s">
        <v>27</v>
      </c>
      <c r="C89" s="123">
        <v>313204</v>
      </c>
      <c r="D89" s="185">
        <f>C89/C$80</f>
        <v>1.7330008729078101E-2</v>
      </c>
    </row>
    <row r="90" spans="2:4" x14ac:dyDescent="0.25">
      <c r="B90" s="149" t="s">
        <v>142</v>
      </c>
      <c r="C90" s="184">
        <f>SUM(C86:C89)</f>
        <v>4405431</v>
      </c>
      <c r="D90" s="157">
        <f>C90/C$80</f>
        <v>0.24375856529722245</v>
      </c>
    </row>
    <row r="91" spans="2:4" ht="7.15" customHeight="1" x14ac:dyDescent="0.25">
      <c r="B91" s="112"/>
      <c r="C91" s="186"/>
      <c r="D91" s="186"/>
    </row>
    <row r="92" spans="2:4" x14ac:dyDescent="0.25">
      <c r="B92" s="180" t="s">
        <v>132</v>
      </c>
      <c r="C92" s="181">
        <f>C84-C90</f>
        <v>3705692</v>
      </c>
      <c r="D92" s="182">
        <f>C92/C$80</f>
        <v>0.20504104260250469</v>
      </c>
    </row>
    <row r="93" spans="2:4" ht="7.15" customHeight="1" x14ac:dyDescent="0.25"/>
    <row r="94" spans="2:4" x14ac:dyDescent="0.25">
      <c r="B94" s="112" t="s">
        <v>134</v>
      </c>
      <c r="C94" s="114">
        <f>E47+E49-E46-E48</f>
        <v>-232359</v>
      </c>
      <c r="D94" s="179">
        <f>C94/C$80</f>
        <v>-1.2856743522687635E-2</v>
      </c>
    </row>
    <row r="95" spans="2:4" ht="7.15" customHeight="1" x14ac:dyDescent="0.25">
      <c r="B95" s="112"/>
      <c r="C95" s="120"/>
      <c r="D95" s="120"/>
    </row>
    <row r="96" spans="2:4" x14ac:dyDescent="0.25">
      <c r="B96" s="149" t="s">
        <v>135</v>
      </c>
      <c r="C96" s="184">
        <f>C92+C94</f>
        <v>3473333</v>
      </c>
      <c r="D96" s="157">
        <f>C96/C$80</f>
        <v>0.19218429907981707</v>
      </c>
    </row>
    <row r="97" spans="2:4" ht="7.15" customHeight="1" x14ac:dyDescent="0.25">
      <c r="B97" s="112"/>
      <c r="C97" s="186"/>
      <c r="D97" s="186"/>
    </row>
    <row r="98" spans="2:4" x14ac:dyDescent="0.25">
      <c r="B98" s="112" t="s">
        <v>68</v>
      </c>
      <c r="C98" s="116">
        <v>939612</v>
      </c>
      <c r="D98" s="179">
        <f>C98/C$80</f>
        <v>5.1990026187234299E-2</v>
      </c>
    </row>
    <row r="99" spans="2:4" ht="7.15" customHeight="1" x14ac:dyDescent="0.25">
      <c r="B99" s="112"/>
      <c r="C99" s="120"/>
      <c r="D99" s="120"/>
    </row>
    <row r="100" spans="2:4" x14ac:dyDescent="0.25">
      <c r="B100" s="149" t="s">
        <v>136</v>
      </c>
      <c r="C100" s="184">
        <f>C96-C98</f>
        <v>2533721</v>
      </c>
      <c r="D100" s="157">
        <f>C100/C$80</f>
        <v>0.14019427289258277</v>
      </c>
    </row>
    <row r="101" spans="2:4" ht="7.15" customHeight="1" x14ac:dyDescent="0.25">
      <c r="B101" s="112"/>
      <c r="C101" s="186"/>
      <c r="D101" s="186"/>
    </row>
    <row r="102" spans="2:4" x14ac:dyDescent="0.25">
      <c r="B102" s="183" t="s">
        <v>167</v>
      </c>
      <c r="C102" s="114">
        <f>-E36</f>
        <v>-100633</v>
      </c>
      <c r="D102" s="179">
        <f>C102/C$80</f>
        <v>-5.5681625025009781E-3</v>
      </c>
    </row>
    <row r="103" spans="2:4" ht="7.15" customHeight="1" x14ac:dyDescent="0.25">
      <c r="B103" s="112"/>
      <c r="C103" s="120"/>
      <c r="D103" s="120"/>
    </row>
    <row r="104" spans="2:4" x14ac:dyDescent="0.25">
      <c r="B104" s="149" t="s">
        <v>138</v>
      </c>
      <c r="C104" s="184">
        <f>C100+C102</f>
        <v>2433088</v>
      </c>
      <c r="D104" s="157">
        <f>C104/C$80</f>
        <v>0.13462611039008179</v>
      </c>
    </row>
    <row r="105" spans="2:4" ht="7.15" customHeight="1" x14ac:dyDescent="0.25">
      <c r="B105" s="124"/>
    </row>
    <row r="106" spans="2:4" x14ac:dyDescent="0.25">
      <c r="B106" s="112" t="s">
        <v>168</v>
      </c>
      <c r="C106" s="114">
        <f>E45</f>
        <v>9651</v>
      </c>
      <c r="D106" s="179">
        <f>C106/C$80</f>
        <v>5.3400312334559179E-4</v>
      </c>
    </row>
    <row r="107" spans="2:4" ht="7.15" customHeight="1" x14ac:dyDescent="0.25">
      <c r="B107" s="112"/>
      <c r="C107" s="120"/>
      <c r="D107" s="120"/>
    </row>
    <row r="108" spans="2:4" ht="15.75" thickBot="1" x14ac:dyDescent="0.3">
      <c r="B108" s="149" t="s">
        <v>140</v>
      </c>
      <c r="C108" s="187">
        <f>C104+C106</f>
        <v>2442739</v>
      </c>
      <c r="D108" s="159">
        <f>C108/C$80</f>
        <v>0.13516011351342738</v>
      </c>
    </row>
    <row r="109" spans="2:4" ht="7.15" customHeight="1" thickTop="1" x14ac:dyDescent="0.25">
      <c r="B109" s="112"/>
      <c r="C109" s="188"/>
      <c r="D109" s="186"/>
    </row>
    <row r="110" spans="2:4" ht="15.75" thickBot="1" x14ac:dyDescent="0.3">
      <c r="B110" s="149" t="s">
        <v>141</v>
      </c>
      <c r="C110" s="187">
        <f>C108/E25</f>
        <v>2442.739</v>
      </c>
      <c r="D110" s="112"/>
    </row>
    <row r="111" spans="2:4" ht="15.75" thickTop="1" x14ac:dyDescent="0.25"/>
    <row r="119" ht="7.15" customHeight="1" x14ac:dyDescent="0.25"/>
    <row r="121" ht="7.15" customHeight="1" x14ac:dyDescent="0.25"/>
    <row r="123" ht="7.15" customHeight="1" x14ac:dyDescent="0.25"/>
    <row r="129" ht="7.15" customHeight="1" x14ac:dyDescent="0.25"/>
    <row r="131" ht="7.15" customHeight="1" x14ac:dyDescent="0.25"/>
    <row r="133" ht="7.15" customHeight="1" x14ac:dyDescent="0.25"/>
    <row r="135" ht="7.15" customHeight="1" x14ac:dyDescent="0.25"/>
    <row r="137" ht="7.15" customHeight="1" x14ac:dyDescent="0.25"/>
    <row r="139" ht="7.15" customHeight="1" x14ac:dyDescent="0.25"/>
    <row r="141" ht="7.15" customHeight="1" x14ac:dyDescent="0.25"/>
    <row r="143" ht="7.15" customHeight="1" x14ac:dyDescent="0.25"/>
    <row r="145" ht="7.15" customHeight="1" x14ac:dyDescent="0.25"/>
    <row r="147" ht="7.15" customHeight="1" x14ac:dyDescent="0.25"/>
    <row r="166" spans="10:11" x14ac:dyDescent="0.25">
      <c r="J166" t="s">
        <v>135</v>
      </c>
      <c r="K166" s="94">
        <f>C96</f>
        <v>3473333</v>
      </c>
    </row>
    <row r="167" spans="10:11" x14ac:dyDescent="0.25">
      <c r="J167" s="140" t="s">
        <v>137</v>
      </c>
      <c r="K167" s="94">
        <f>C102</f>
        <v>-100633</v>
      </c>
    </row>
    <row r="168" spans="10:11" x14ac:dyDescent="0.25">
      <c r="J168" t="s">
        <v>139</v>
      </c>
      <c r="K168" s="96">
        <f>C106</f>
        <v>9651</v>
      </c>
    </row>
    <row r="169" spans="10:11" x14ac:dyDescent="0.25">
      <c r="J169" t="s">
        <v>169</v>
      </c>
      <c r="K169" s="94">
        <f>SUM(K166:K168)</f>
        <v>3382351</v>
      </c>
    </row>
    <row r="170" spans="10:11" x14ac:dyDescent="0.25">
      <c r="J170" t="s">
        <v>68</v>
      </c>
      <c r="K170" s="94">
        <f>K169*0.3</f>
        <v>1014705.2999999999</v>
      </c>
    </row>
    <row r="171" spans="10:11" x14ac:dyDescent="0.25">
      <c r="J171" t="s">
        <v>27</v>
      </c>
      <c r="K171" s="94">
        <f>K169*0.1</f>
        <v>338235.10000000003</v>
      </c>
    </row>
  </sheetData>
  <sortState xmlns:xlrd2="http://schemas.microsoft.com/office/spreadsheetml/2017/richdata2" ref="B8:E22">
    <sortCondition descending="1" ref="E8:E2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B6C0-8D2D-4FD7-90DF-D3A940C8EB71}">
  <dimension ref="D5:L50"/>
  <sheetViews>
    <sheetView showGridLines="0" workbookViewId="0">
      <selection activeCell="G15" sqref="G15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9.28515625" style="30" customWidth="1"/>
    <col min="7" max="16384" width="11.5703125" style="30"/>
  </cols>
  <sheetData>
    <row r="5" spans="4:12" ht="20.25" x14ac:dyDescent="0.3">
      <c r="D5" s="1" t="s">
        <v>71</v>
      </c>
      <c r="E5" s="1"/>
      <c r="F5" s="1"/>
    </row>
    <row r="6" spans="4:12" ht="15.75" x14ac:dyDescent="0.25">
      <c r="D6" s="12" t="s">
        <v>72</v>
      </c>
      <c r="E6" s="13"/>
      <c r="F6" s="13"/>
    </row>
    <row r="7" spans="4:12" x14ac:dyDescent="0.25">
      <c r="D7" s="3" t="s">
        <v>0</v>
      </c>
      <c r="E7" s="3"/>
      <c r="F7" s="3"/>
    </row>
    <row r="8" spans="4:12" x14ac:dyDescent="0.25">
      <c r="D8" s="4" t="s">
        <v>1</v>
      </c>
      <c r="E8" s="6"/>
      <c r="F8" s="6"/>
    </row>
    <row r="9" spans="4:12" x14ac:dyDescent="0.25">
      <c r="D9" s="35"/>
      <c r="E9" s="14" t="s">
        <v>200</v>
      </c>
      <c r="F9" s="5"/>
      <c r="G9" s="14" t="s">
        <v>201</v>
      </c>
      <c r="H9" s="5"/>
      <c r="L9" s="268" t="s">
        <v>200</v>
      </c>
    </row>
    <row r="10" spans="4:12" hidden="1" x14ac:dyDescent="0.25">
      <c r="D10" s="32" t="s">
        <v>43</v>
      </c>
      <c r="E10" s="11">
        <v>196201.18746000002</v>
      </c>
      <c r="F10" s="8">
        <v>0.79993879197333373</v>
      </c>
    </row>
    <row r="11" spans="4:12" hidden="1" x14ac:dyDescent="0.25">
      <c r="D11" s="32" t="s">
        <v>44</v>
      </c>
      <c r="E11" s="11">
        <v>17563.929889999999</v>
      </c>
      <c r="F11" s="8">
        <v>7.1610518980041074E-2</v>
      </c>
    </row>
    <row r="12" spans="4:12" hidden="1" x14ac:dyDescent="0.25">
      <c r="D12" s="32" t="s">
        <v>45</v>
      </c>
      <c r="E12" s="11">
        <v>14634.11939</v>
      </c>
      <c r="F12" s="8">
        <v>5.9665285098321585E-2</v>
      </c>
    </row>
    <row r="13" spans="4:12" hidden="1" x14ac:dyDescent="0.25">
      <c r="D13" s="2" t="s">
        <v>46</v>
      </c>
      <c r="E13" s="11">
        <v>16871.013219999997</v>
      </c>
      <c r="F13" s="8">
        <v>6.8785403948303611E-2</v>
      </c>
    </row>
    <row r="14" spans="4:12" hidden="1" x14ac:dyDescent="0.25">
      <c r="D14" s="2" t="s">
        <v>47</v>
      </c>
      <c r="E14" s="11">
        <v>0</v>
      </c>
      <c r="F14" s="8">
        <v>0</v>
      </c>
    </row>
    <row r="15" spans="4:12" x14ac:dyDescent="0.25">
      <c r="D15" s="26" t="s">
        <v>48</v>
      </c>
      <c r="E15" s="21">
        <f>245270.24996+6975</f>
        <v>252245.24995999999</v>
      </c>
      <c r="F15" s="39">
        <f>E15/E$15</f>
        <v>1</v>
      </c>
      <c r="G15" s="21">
        <f>(E15*0.935785)-8320</f>
        <v>227727.32123381857</v>
      </c>
      <c r="H15" s="39">
        <f>G15/G$15</f>
        <v>1</v>
      </c>
    </row>
    <row r="16" spans="4:12" x14ac:dyDescent="0.25">
      <c r="D16" s="26"/>
      <c r="E16" s="21"/>
      <c r="F16" s="33"/>
      <c r="G16" s="21"/>
      <c r="H16" s="33"/>
      <c r="K16" s="30" t="s">
        <v>292</v>
      </c>
      <c r="L16" s="249">
        <f>'Balance comparativo'!F12</f>
        <v>135942.07759999999</v>
      </c>
    </row>
    <row r="17" spans="4:12" hidden="1" x14ac:dyDescent="0.25">
      <c r="D17" s="32" t="s">
        <v>43</v>
      </c>
      <c r="E17" s="11">
        <v>136168.36272548581</v>
      </c>
      <c r="F17" s="7">
        <v>0.69402415188362088</v>
      </c>
      <c r="G17" s="11">
        <v>136168.36272548581</v>
      </c>
      <c r="H17" s="7">
        <v>0.69402415188362088</v>
      </c>
    </row>
    <row r="18" spans="4:12" hidden="1" x14ac:dyDescent="0.25">
      <c r="D18" s="32" t="s">
        <v>44</v>
      </c>
      <c r="E18" s="11">
        <v>10588.873454447426</v>
      </c>
      <c r="F18" s="7">
        <v>0.60287609440277867</v>
      </c>
      <c r="G18" s="11">
        <v>10588.873454447426</v>
      </c>
      <c r="H18" s="7">
        <v>0.60287609440277867</v>
      </c>
    </row>
    <row r="19" spans="4:12" hidden="1" x14ac:dyDescent="0.25">
      <c r="D19" s="32" t="s">
        <v>45</v>
      </c>
      <c r="E19" s="11">
        <v>7541.16363071667</v>
      </c>
      <c r="F19" s="7">
        <v>0.5153137971438041</v>
      </c>
      <c r="G19" s="11">
        <v>7541.16363071667</v>
      </c>
      <c r="H19" s="7">
        <v>0.5153137971438041</v>
      </c>
    </row>
    <row r="20" spans="4:12" hidden="1" x14ac:dyDescent="0.25">
      <c r="D20" s="32" t="s">
        <v>46</v>
      </c>
      <c r="E20" s="11">
        <v>9834.3152893500792</v>
      </c>
      <c r="F20" s="7">
        <v>0.58291195443388322</v>
      </c>
      <c r="G20" s="11">
        <v>9834.3152893500792</v>
      </c>
      <c r="H20" s="7">
        <v>0.58291195443388322</v>
      </c>
    </row>
    <row r="21" spans="4:12" hidden="1" x14ac:dyDescent="0.25">
      <c r="D21" s="32" t="s">
        <v>49</v>
      </c>
      <c r="E21" s="11">
        <v>0</v>
      </c>
      <c r="F21" s="8">
        <v>0</v>
      </c>
      <c r="G21" s="11">
        <v>0</v>
      </c>
      <c r="H21" s="8">
        <v>0</v>
      </c>
    </row>
    <row r="22" spans="4:12" x14ac:dyDescent="0.25">
      <c r="D22" s="27" t="s">
        <v>50</v>
      </c>
      <c r="E22" s="41">
        <f>164132.7151</f>
        <v>164132.7151</v>
      </c>
      <c r="F22" s="42">
        <f>E22/E$15</f>
        <v>0.65068704019610868</v>
      </c>
      <c r="G22" s="41">
        <f>164132.7151*0.9856</f>
        <v>161769.20400256</v>
      </c>
      <c r="H22" s="42">
        <f>G22/G$15</f>
        <v>0.71036361876168475</v>
      </c>
      <c r="K22" s="30" t="s">
        <v>293</v>
      </c>
      <c r="L22" s="249">
        <v>150298.57495000001</v>
      </c>
    </row>
    <row r="23" spans="4:12" x14ac:dyDescent="0.25">
      <c r="D23" s="16" t="s">
        <v>51</v>
      </c>
      <c r="E23" s="21">
        <f>E15-E22</f>
        <v>88112.534859999985</v>
      </c>
      <c r="F23" s="39">
        <f>E23/E$15</f>
        <v>0.34931295980389127</v>
      </c>
      <c r="G23" s="21">
        <f>G15-G22</f>
        <v>65958.11723125857</v>
      </c>
      <c r="H23" s="39">
        <f>G23/G$15</f>
        <v>0.28963638123831531</v>
      </c>
      <c r="K23" s="30" t="s">
        <v>158</v>
      </c>
      <c r="L23" s="249">
        <f>E22</f>
        <v>164132.7151</v>
      </c>
    </row>
    <row r="24" spans="4:12" x14ac:dyDescent="0.25">
      <c r="D24" s="26"/>
      <c r="E24" s="21"/>
      <c r="F24" s="33"/>
      <c r="G24" s="21"/>
      <c r="H24" s="33"/>
      <c r="K24" s="260" t="s">
        <v>294</v>
      </c>
      <c r="L24" s="267">
        <f>'Balance comparativo'!D12</f>
        <v>122107.93745</v>
      </c>
    </row>
    <row r="25" spans="4:12" hidden="1" x14ac:dyDescent="0.25">
      <c r="D25" s="15" t="s">
        <v>52</v>
      </c>
      <c r="E25" s="11">
        <v>19633.259190000001</v>
      </c>
      <c r="F25" s="8">
        <v>8.0047454565736767E-2</v>
      </c>
      <c r="G25" s="11">
        <v>19633.259190000001</v>
      </c>
      <c r="H25" s="8">
        <v>8.0047454565736767E-2</v>
      </c>
    </row>
    <row r="26" spans="4:12" hidden="1" x14ac:dyDescent="0.25">
      <c r="D26" s="15" t="s">
        <v>53</v>
      </c>
      <c r="E26" s="11">
        <v>31330.156240000004</v>
      </c>
      <c r="F26" s="8">
        <v>0.12773728670766019</v>
      </c>
      <c r="G26" s="11">
        <v>31330.156240000004</v>
      </c>
      <c r="H26" s="8">
        <v>0.12773728670766019</v>
      </c>
    </row>
    <row r="27" spans="4:12" hidden="1" x14ac:dyDescent="0.25">
      <c r="D27" s="15" t="s">
        <v>54</v>
      </c>
      <c r="E27" s="11">
        <v>1409.7072800000001</v>
      </c>
      <c r="F27" s="8">
        <v>5.7475673475682549E-3</v>
      </c>
      <c r="G27" s="11">
        <v>1409.7072800000001</v>
      </c>
      <c r="H27" s="8">
        <v>5.7475673475682549E-3</v>
      </c>
    </row>
    <row r="28" spans="4:12" hidden="1" x14ac:dyDescent="0.25">
      <c r="D28" s="15" t="s">
        <v>55</v>
      </c>
      <c r="E28" s="11">
        <v>1788.63051</v>
      </c>
      <c r="F28" s="8">
        <v>7.2924886336263751E-3</v>
      </c>
      <c r="G28" s="11">
        <v>1788.63051</v>
      </c>
      <c r="H28" s="8">
        <v>7.2924886336263751E-3</v>
      </c>
    </row>
    <row r="29" spans="4:12" hidden="1" x14ac:dyDescent="0.25">
      <c r="D29" s="15" t="s">
        <v>56</v>
      </c>
      <c r="E29" s="11">
        <v>1239.4578899999999</v>
      </c>
      <c r="F29" s="8">
        <v>5.0534375457363346E-3</v>
      </c>
      <c r="G29" s="11">
        <v>1239.4578899999999</v>
      </c>
      <c r="H29" s="8">
        <v>5.0534375457363346E-3</v>
      </c>
    </row>
    <row r="30" spans="4:12" x14ac:dyDescent="0.25">
      <c r="D30" s="26" t="s">
        <v>57</v>
      </c>
      <c r="E30" s="43">
        <f>55401.21111+2408.988</f>
        <v>57810.199109999994</v>
      </c>
      <c r="F30" s="42">
        <f>E30/E$15</f>
        <v>0.22918250836900714</v>
      </c>
      <c r="G30" s="43">
        <f>59401.21111</f>
        <v>59401.211109999997</v>
      </c>
      <c r="H30" s="42">
        <f>G30/G$15</f>
        <v>0.26084358604038521</v>
      </c>
    </row>
    <row r="31" spans="4:12" x14ac:dyDescent="0.25">
      <c r="D31" s="22" t="s">
        <v>58</v>
      </c>
      <c r="E31" s="21">
        <f>E23-E30</f>
        <v>30302.335749999991</v>
      </c>
      <c r="F31" s="39">
        <f>E31/E$15</f>
        <v>0.12013045143488414</v>
      </c>
      <c r="G31" s="21">
        <f>G23-G30</f>
        <v>6556.906121258573</v>
      </c>
      <c r="H31" s="39">
        <f>G31/G$15</f>
        <v>2.8792795197930085E-2</v>
      </c>
      <c r="L31" s="249"/>
    </row>
    <row r="32" spans="4:12" x14ac:dyDescent="0.25">
      <c r="D32" s="36"/>
      <c r="E32" s="21"/>
      <c r="F32" s="33"/>
      <c r="G32" s="21"/>
      <c r="H32" s="33"/>
      <c r="L32" s="249"/>
    </row>
    <row r="33" spans="4:8" x14ac:dyDescent="0.25">
      <c r="D33" s="15" t="s">
        <v>59</v>
      </c>
      <c r="E33" s="11">
        <v>221.03617000000003</v>
      </c>
      <c r="F33" s="8">
        <f>E33/E$15</f>
        <v>8.7627485566150814E-4</v>
      </c>
      <c r="G33" s="11">
        <v>197</v>
      </c>
      <c r="H33" s="8">
        <f>G33/G$15</f>
        <v>8.6506967601718125E-4</v>
      </c>
    </row>
    <row r="34" spans="4:8" x14ac:dyDescent="0.25">
      <c r="D34" s="15" t="s">
        <v>60</v>
      </c>
      <c r="E34" s="11">
        <v>11.12312</v>
      </c>
      <c r="F34" s="8">
        <f t="shared" ref="F34:H46" si="0">E34/E$15</f>
        <v>4.4096449791478171E-5</v>
      </c>
      <c r="G34" s="11">
        <v>15</v>
      </c>
      <c r="H34" s="8">
        <f t="shared" si="0"/>
        <v>6.5868249442932591E-5</v>
      </c>
    </row>
    <row r="35" spans="4:8" x14ac:dyDescent="0.25">
      <c r="D35" s="15" t="s">
        <v>61</v>
      </c>
      <c r="E35" s="11">
        <v>-1387.2455400000001</v>
      </c>
      <c r="F35" s="8">
        <f t="shared" si="0"/>
        <v>-5.4995903400360709E-3</v>
      </c>
      <c r="G35" s="11">
        <v>-525</v>
      </c>
      <c r="H35" s="8">
        <f t="shared" si="0"/>
        <v>-2.3053887305026404E-3</v>
      </c>
    </row>
    <row r="36" spans="4:8" x14ac:dyDescent="0.25">
      <c r="D36" s="40" t="s">
        <v>274</v>
      </c>
      <c r="E36" s="10">
        <f>E33-E34-E35</f>
        <v>1597.1585900000002</v>
      </c>
      <c r="F36" s="9">
        <f t="shared" si="0"/>
        <v>6.3317687459061014E-3</v>
      </c>
      <c r="G36" s="10">
        <f>G33-G34-G35</f>
        <v>707</v>
      </c>
      <c r="H36" s="9">
        <f t="shared" si="0"/>
        <v>3.1045901570768892E-3</v>
      </c>
    </row>
    <row r="37" spans="4:8" x14ac:dyDescent="0.25">
      <c r="D37" s="38" t="s">
        <v>63</v>
      </c>
      <c r="E37" s="21">
        <f>E31+E36</f>
        <v>31899.49433999999</v>
      </c>
      <c r="F37" s="8">
        <f t="shared" si="0"/>
        <v>0.12646222018079026</v>
      </c>
      <c r="G37" s="21">
        <f>G31+G36</f>
        <v>7263.906121258573</v>
      </c>
      <c r="H37" s="8">
        <f t="shared" si="0"/>
        <v>3.1897385355006976E-2</v>
      </c>
    </row>
    <row r="38" spans="4:8" x14ac:dyDescent="0.25">
      <c r="D38" s="37"/>
      <c r="E38" s="21"/>
      <c r="F38" s="33"/>
      <c r="G38" s="21"/>
      <c r="H38" s="33"/>
    </row>
    <row r="39" spans="4:8" x14ac:dyDescent="0.25">
      <c r="D39" s="26" t="s">
        <v>64</v>
      </c>
      <c r="E39" s="11">
        <v>111.34859</v>
      </c>
      <c r="F39" s="8">
        <f t="shared" si="0"/>
        <v>4.4142987833331728E-4</v>
      </c>
      <c r="G39" s="11">
        <v>85.64</v>
      </c>
      <c r="H39" s="8">
        <f t="shared" si="0"/>
        <v>3.7606379215284977E-4</v>
      </c>
    </row>
    <row r="40" spans="4:8" x14ac:dyDescent="0.25">
      <c r="D40" s="15" t="s">
        <v>65</v>
      </c>
      <c r="E40" s="11">
        <v>236.96648999999999</v>
      </c>
      <c r="F40" s="8">
        <f t="shared" si="0"/>
        <v>9.3942894876148178E-4</v>
      </c>
      <c r="G40" s="11">
        <v>126</v>
      </c>
      <c r="H40" s="8">
        <f t="shared" si="0"/>
        <v>5.5329329532063367E-4</v>
      </c>
    </row>
    <row r="41" spans="4:8" x14ac:dyDescent="0.25">
      <c r="D41" s="34" t="s">
        <v>66</v>
      </c>
      <c r="E41" s="10">
        <f>E39-E40</f>
        <v>-125.61789999999999</v>
      </c>
      <c r="F41" s="9">
        <f t="shared" si="0"/>
        <v>-4.9799907042816455E-4</v>
      </c>
      <c r="G41" s="10">
        <f>G39-G40</f>
        <v>-40.36</v>
      </c>
      <c r="H41" s="9">
        <f t="shared" si="0"/>
        <v>-1.7722950316778393E-4</v>
      </c>
    </row>
    <row r="42" spans="4:8" x14ac:dyDescent="0.25">
      <c r="D42" s="26" t="s">
        <v>67</v>
      </c>
      <c r="E42" s="21">
        <f>E37+E41</f>
        <v>31773.876439999989</v>
      </c>
      <c r="F42" s="8">
        <f t="shared" si="0"/>
        <v>0.12596422111036207</v>
      </c>
      <c r="G42" s="21">
        <f>G37+G41</f>
        <v>7223.5461212585733</v>
      </c>
      <c r="H42" s="8">
        <f t="shared" si="0"/>
        <v>3.1720155851839189E-2</v>
      </c>
    </row>
    <row r="43" spans="4:8" x14ac:dyDescent="0.25">
      <c r="D43" s="37"/>
      <c r="E43" s="21"/>
      <c r="F43" s="33"/>
      <c r="G43" s="21"/>
      <c r="H43" s="33"/>
    </row>
    <row r="44" spans="4:8" x14ac:dyDescent="0.25">
      <c r="D44" s="26" t="s">
        <v>68</v>
      </c>
      <c r="E44" s="11">
        <v>6540.308</v>
      </c>
      <c r="F44" s="8">
        <f t="shared" si="0"/>
        <v>2.5928369319291978E-2</v>
      </c>
      <c r="G44" s="11">
        <f>6540.308*0.4</f>
        <v>2616.1232</v>
      </c>
      <c r="H44" s="8">
        <f t="shared" si="0"/>
        <v>1.14879637007362E-2</v>
      </c>
    </row>
    <row r="45" spans="4:8" x14ac:dyDescent="0.25">
      <c r="D45" s="34" t="s">
        <v>69</v>
      </c>
      <c r="E45" s="10">
        <f>E44</f>
        <v>6540.308</v>
      </c>
      <c r="F45" s="9">
        <f t="shared" si="0"/>
        <v>2.5928369319291978E-2</v>
      </c>
      <c r="G45" s="10">
        <f>G44</f>
        <v>2616.1232</v>
      </c>
      <c r="H45" s="9">
        <f t="shared" si="0"/>
        <v>1.14879637007362E-2</v>
      </c>
    </row>
    <row r="46" spans="4:8" ht="15.75" thickBot="1" x14ac:dyDescent="0.3">
      <c r="D46" s="38" t="s">
        <v>70</v>
      </c>
      <c r="E46" s="261">
        <f>E42-E44</f>
        <v>25233.568439999988</v>
      </c>
      <c r="F46" s="24">
        <f t="shared" si="0"/>
        <v>0.10003585179107009</v>
      </c>
      <c r="G46" s="23">
        <f>G42-G44</f>
        <v>4607.4229212585733</v>
      </c>
      <c r="H46" s="24">
        <f t="shared" si="0"/>
        <v>2.0232192151102991E-2</v>
      </c>
    </row>
    <row r="47" spans="4:8" ht="15.75" thickTop="1" x14ac:dyDescent="0.25"/>
    <row r="48" spans="4:8" x14ac:dyDescent="0.25">
      <c r="D48" s="30" t="s">
        <v>282</v>
      </c>
      <c r="E48" s="86">
        <f>E44/E15</f>
        <v>2.5928369319291978E-2</v>
      </c>
      <c r="G48" s="86">
        <f>G44/G15</f>
        <v>1.14879637007362E-2</v>
      </c>
    </row>
    <row r="50" spans="5:7" x14ac:dyDescent="0.25">
      <c r="E50" s="249"/>
      <c r="G50" s="24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L46"/>
  <sheetViews>
    <sheetView showGridLines="0" zoomScale="110" zoomScaleNormal="110" workbookViewId="0">
      <selection activeCell="F9" sqref="F9"/>
    </sheetView>
  </sheetViews>
  <sheetFormatPr baseColWidth="10" defaultRowHeight="15" x14ac:dyDescent="0.25"/>
  <cols>
    <col min="3" max="3" width="35.28515625" bestFit="1" customWidth="1"/>
  </cols>
  <sheetData>
    <row r="3" spans="3:12" ht="20.25" x14ac:dyDescent="0.3">
      <c r="C3" s="1" t="s">
        <v>40</v>
      </c>
      <c r="D3" s="1"/>
      <c r="E3" s="1"/>
      <c r="F3" s="45"/>
      <c r="G3" s="45"/>
      <c r="H3" s="44"/>
      <c r="I3" s="44"/>
    </row>
    <row r="4" spans="3:12" ht="15.75" x14ac:dyDescent="0.25">
      <c r="C4" s="46" t="s">
        <v>202</v>
      </c>
      <c r="D4" s="47"/>
      <c r="E4" s="47"/>
      <c r="F4" s="45"/>
      <c r="G4" s="45"/>
      <c r="H4" s="44"/>
      <c r="I4" s="44"/>
    </row>
    <row r="5" spans="3:12" x14ac:dyDescent="0.25">
      <c r="C5" s="3" t="s">
        <v>0</v>
      </c>
      <c r="D5" s="3"/>
      <c r="E5" s="3"/>
      <c r="F5" s="3"/>
      <c r="G5" s="3"/>
      <c r="H5" s="44"/>
      <c r="I5" s="44"/>
    </row>
    <row r="6" spans="3:12" x14ac:dyDescent="0.25">
      <c r="C6" s="4" t="s">
        <v>1</v>
      </c>
      <c r="D6" s="5" t="s">
        <v>200</v>
      </c>
      <c r="E6" s="5"/>
      <c r="F6" s="5" t="s">
        <v>201</v>
      </c>
      <c r="G6" s="49"/>
      <c r="H6" s="6" t="s">
        <v>74</v>
      </c>
      <c r="I6" s="6"/>
      <c r="K6" s="227" t="s">
        <v>284</v>
      </c>
      <c r="L6" s="227" t="s">
        <v>285</v>
      </c>
    </row>
    <row r="7" spans="3:12" x14ac:dyDescent="0.25">
      <c r="C7" s="51" t="s">
        <v>2</v>
      </c>
      <c r="D7" s="51"/>
      <c r="E7" s="51"/>
      <c r="F7" s="50"/>
      <c r="G7" s="50"/>
      <c r="H7" s="52" t="s">
        <v>75</v>
      </c>
      <c r="I7" s="52" t="s">
        <v>76</v>
      </c>
    </row>
    <row r="8" spans="3:12" x14ac:dyDescent="0.25">
      <c r="C8" s="54" t="s">
        <v>80</v>
      </c>
      <c r="D8" s="55"/>
      <c r="E8" s="55"/>
      <c r="F8" s="53"/>
      <c r="G8" s="53"/>
      <c r="H8" s="2"/>
      <c r="I8" s="2"/>
    </row>
    <row r="9" spans="3:12" x14ac:dyDescent="0.25">
      <c r="C9" s="50" t="s">
        <v>3</v>
      </c>
      <c r="D9" s="264">
        <v>12336.36773</v>
      </c>
      <c r="E9" s="7">
        <f>D9/D$20</f>
        <v>4.7413044620932175E-2</v>
      </c>
      <c r="F9" s="53">
        <v>9871.6702100000002</v>
      </c>
      <c r="G9" s="7">
        <f>F9/F$20</f>
        <v>4.0500291976490084E-2</v>
      </c>
      <c r="H9" s="53">
        <f>D9-F9</f>
        <v>2464.6975199999997</v>
      </c>
      <c r="I9" s="7">
        <f>H9/F9</f>
        <v>0.24967381077046735</v>
      </c>
    </row>
    <row r="10" spans="3:12" x14ac:dyDescent="0.25">
      <c r="C10" s="50" t="s">
        <v>4</v>
      </c>
      <c r="D10" s="53">
        <f>129454.38601-5000</f>
        <v>124454.38601</v>
      </c>
      <c r="E10" s="7">
        <f t="shared" ref="E10:G14" si="0">D10/D$20</f>
        <v>0.47832242733922192</v>
      </c>
      <c r="F10" s="53">
        <v>94167.58898</v>
      </c>
      <c r="G10" s="7">
        <f t="shared" si="0"/>
        <v>0.38633936986151712</v>
      </c>
      <c r="H10" s="53">
        <f>D10-F10</f>
        <v>30286.797030000002</v>
      </c>
      <c r="I10" s="7">
        <f t="shared" ref="I10:I20" si="1">H10/F10</f>
        <v>0.32162655280929547</v>
      </c>
      <c r="K10" s="199">
        <f>IF(H10&gt;0,0,-H10)</f>
        <v>0</v>
      </c>
      <c r="L10" s="199">
        <f>IF(H10&gt;0,H10,0)</f>
        <v>30286.797030000002</v>
      </c>
    </row>
    <row r="11" spans="3:12" x14ac:dyDescent="0.25">
      <c r="C11" s="50" t="s">
        <v>5</v>
      </c>
      <c r="D11" s="53">
        <v>-5962.5177899999999</v>
      </c>
      <c r="E11" s="7">
        <f t="shared" si="0"/>
        <v>-2.2916074505698276E-2</v>
      </c>
      <c r="F11" s="53">
        <v>-2935</v>
      </c>
      <c r="G11" s="7">
        <f t="shared" si="0"/>
        <v>-1.2041362243907295E-2</v>
      </c>
      <c r="H11" s="53">
        <f t="shared" ref="H11:H13" si="2">D11-F11</f>
        <v>-3027.5177899999999</v>
      </c>
      <c r="I11" s="7">
        <f t="shared" si="1"/>
        <v>1.0315222453151618</v>
      </c>
      <c r="K11" s="199">
        <f t="shared" ref="K11:K13" si="3">IF(H11&gt;0,0,-H11)</f>
        <v>3027.5177899999999</v>
      </c>
      <c r="L11" s="199">
        <f t="shared" ref="L11:L13" si="4">IF(H11&gt;0,H11,0)</f>
        <v>0</v>
      </c>
    </row>
    <row r="12" spans="3:12" x14ac:dyDescent="0.25">
      <c r="C12" s="57" t="s">
        <v>7</v>
      </c>
      <c r="D12" s="266">
        <f>132883.56745-5383-5393+0.37</f>
        <v>122107.93745</v>
      </c>
      <c r="E12" s="7">
        <f t="shared" si="0"/>
        <v>0.4693041917685154</v>
      </c>
      <c r="F12" s="53">
        <f>143840.0776-7898</f>
        <v>135942.07759999999</v>
      </c>
      <c r="G12" s="7">
        <f t="shared" si="0"/>
        <v>0.55772667821838351</v>
      </c>
      <c r="H12" s="53">
        <f t="shared" si="2"/>
        <v>-13834.140149999992</v>
      </c>
      <c r="I12" s="7">
        <f t="shared" si="1"/>
        <v>-0.10176496044665417</v>
      </c>
      <c r="K12" s="199">
        <f t="shared" si="3"/>
        <v>13834.140149999992</v>
      </c>
      <c r="L12" s="199">
        <f t="shared" si="4"/>
        <v>0</v>
      </c>
    </row>
    <row r="13" spans="3:12" x14ac:dyDescent="0.25">
      <c r="C13" s="50" t="s">
        <v>10</v>
      </c>
      <c r="D13" s="53">
        <v>5268.7042799999999</v>
      </c>
      <c r="E13" s="7">
        <f t="shared" si="0"/>
        <v>2.0249502656657297E-2</v>
      </c>
      <c r="F13" s="53">
        <v>4254.7434300000004</v>
      </c>
      <c r="G13" s="7">
        <f t="shared" si="0"/>
        <v>1.7455845620277556E-2</v>
      </c>
      <c r="H13" s="53">
        <f t="shared" si="2"/>
        <v>1013.9608499999995</v>
      </c>
      <c r="I13" s="7">
        <f t="shared" si="1"/>
        <v>0.23831304206279705</v>
      </c>
      <c r="K13" s="199">
        <f t="shared" si="3"/>
        <v>0</v>
      </c>
      <c r="L13" s="199">
        <f t="shared" si="4"/>
        <v>1013.9608499999995</v>
      </c>
    </row>
    <row r="14" spans="3:12" x14ac:dyDescent="0.25">
      <c r="C14" s="60" t="s">
        <v>12</v>
      </c>
      <c r="D14" s="61">
        <f>SUM(D9:D13)</f>
        <v>258204.87768000003</v>
      </c>
      <c r="E14" s="62">
        <f t="shared" si="0"/>
        <v>0.99237309187962863</v>
      </c>
      <c r="F14" s="61">
        <f>SUM(F9:F13)</f>
        <v>241301.08021999997</v>
      </c>
      <c r="G14" s="62">
        <f t="shared" si="0"/>
        <v>0.98998082343276084</v>
      </c>
      <c r="H14" s="61">
        <f>SUM(H9:H13)</f>
        <v>16903.797460000013</v>
      </c>
      <c r="I14" s="62">
        <f t="shared" si="1"/>
        <v>7.0052721871731435E-2</v>
      </c>
    </row>
    <row r="15" spans="3:12" x14ac:dyDescent="0.25">
      <c r="C15" s="54" t="s">
        <v>96</v>
      </c>
      <c r="D15" s="55"/>
      <c r="E15" s="64"/>
      <c r="F15" s="63"/>
      <c r="G15" s="64"/>
      <c r="H15" s="63"/>
      <c r="I15" s="64"/>
    </row>
    <row r="16" spans="3:12" x14ac:dyDescent="0.25">
      <c r="C16" s="50" t="s">
        <v>13</v>
      </c>
      <c r="D16" s="53">
        <v>2500</v>
      </c>
      <c r="E16" s="7">
        <f>D16/D$20</f>
        <v>9.6083883154746419E-3</v>
      </c>
      <c r="F16" s="53">
        <v>2150</v>
      </c>
      <c r="G16" s="7">
        <f>F16/F$20</f>
        <v>8.8207593950257873E-3</v>
      </c>
      <c r="H16" s="53">
        <f>D16-F16</f>
        <v>350</v>
      </c>
      <c r="I16" s="7">
        <f t="shared" si="1"/>
        <v>0.16279069767441862</v>
      </c>
      <c r="K16" s="199">
        <f t="shared" ref="K16" si="5">IF(H16&gt;0,0,-H16)</f>
        <v>0</v>
      </c>
      <c r="L16" s="199">
        <f t="shared" ref="L16" si="6">IF(H16&gt;0,H16,0)</f>
        <v>350</v>
      </c>
    </row>
    <row r="17" spans="3:12" x14ac:dyDescent="0.25">
      <c r="C17" s="50" t="s">
        <v>41</v>
      </c>
      <c r="D17" s="53">
        <v>-1195</v>
      </c>
      <c r="E17" s="7">
        <f t="shared" ref="E17:G20" si="7">D17/D$20</f>
        <v>-4.592809614796879E-3</v>
      </c>
      <c r="F17" s="53">
        <v>-570</v>
      </c>
      <c r="G17" s="7">
        <f t="shared" si="7"/>
        <v>-2.3385269093789294E-3</v>
      </c>
      <c r="H17" s="53">
        <f t="shared" ref="H17:H18" si="8">D17-F17</f>
        <v>-625</v>
      </c>
      <c r="I17" s="7">
        <f t="shared" si="1"/>
        <v>1.0964912280701755</v>
      </c>
      <c r="K17" s="199">
        <f t="shared" ref="K17:K18" si="9">IF(H17&gt;0,0,-H17)</f>
        <v>625</v>
      </c>
      <c r="L17" s="199">
        <f t="shared" ref="L17:L18" si="10">IF(H17&gt;0,H17,0)</f>
        <v>0</v>
      </c>
    </row>
    <row r="18" spans="3:12" x14ac:dyDescent="0.25">
      <c r="C18" s="50" t="s">
        <v>15</v>
      </c>
      <c r="D18" s="53">
        <v>679.44002</v>
      </c>
      <c r="E18" s="7">
        <f t="shared" si="7"/>
        <v>2.6113294196935428E-3</v>
      </c>
      <c r="F18" s="53">
        <v>862.10602000000006</v>
      </c>
      <c r="G18" s="7">
        <f t="shared" si="7"/>
        <v>3.536944081592228E-3</v>
      </c>
      <c r="H18" s="53">
        <f t="shared" si="8"/>
        <v>-182.66600000000005</v>
      </c>
      <c r="I18" s="7">
        <f t="shared" si="1"/>
        <v>-0.21188345257118149</v>
      </c>
      <c r="K18" s="199">
        <f t="shared" si="9"/>
        <v>182.66600000000005</v>
      </c>
      <c r="L18" s="199">
        <f t="shared" si="10"/>
        <v>0</v>
      </c>
    </row>
    <row r="19" spans="3:12" x14ac:dyDescent="0.25">
      <c r="C19" s="60" t="s">
        <v>12</v>
      </c>
      <c r="D19" s="61">
        <f>SUM(D16:D18)</f>
        <v>1984.44002</v>
      </c>
      <c r="E19" s="62">
        <f t="shared" si="7"/>
        <v>7.6269081203713066E-3</v>
      </c>
      <c r="F19" s="61">
        <f>SUM(F16:F18)</f>
        <v>2442.1060200000002</v>
      </c>
      <c r="G19" s="62">
        <f t="shared" si="7"/>
        <v>1.0019176567239085E-2</v>
      </c>
      <c r="H19" s="61">
        <f>SUM(H16:H18)</f>
        <v>-457.66600000000005</v>
      </c>
      <c r="I19" s="62">
        <f t="shared" si="1"/>
        <v>-0.18740627812710606</v>
      </c>
    </row>
    <row r="20" spans="3:12" ht="15.75" thickBot="1" x14ac:dyDescent="0.3">
      <c r="C20" s="65" t="s">
        <v>19</v>
      </c>
      <c r="D20" s="66">
        <f>D14+D19</f>
        <v>260189.31770000004</v>
      </c>
      <c r="E20" s="67">
        <f t="shared" si="7"/>
        <v>1</v>
      </c>
      <c r="F20" s="66">
        <f>F14+F19</f>
        <v>243743.18623999998</v>
      </c>
      <c r="G20" s="67">
        <f t="shared" si="7"/>
        <v>1</v>
      </c>
      <c r="H20" s="66">
        <f>H14+H19</f>
        <v>16446.131460000011</v>
      </c>
      <c r="I20" s="67">
        <f t="shared" si="1"/>
        <v>6.7473194691918259E-2</v>
      </c>
    </row>
    <row r="21" spans="3:12" ht="15.75" thickTop="1" x14ac:dyDescent="0.25">
      <c r="C21" s="51" t="s">
        <v>20</v>
      </c>
      <c r="D21" s="69"/>
      <c r="E21" s="64"/>
      <c r="F21" s="68"/>
      <c r="G21" s="64"/>
      <c r="H21" s="68"/>
      <c r="I21" s="64"/>
    </row>
    <row r="22" spans="3:12" x14ac:dyDescent="0.25">
      <c r="C22" s="54" t="s">
        <v>21</v>
      </c>
      <c r="D22" s="55"/>
      <c r="E22" s="64"/>
      <c r="F22" s="63"/>
      <c r="G22" s="64"/>
      <c r="H22" s="63"/>
      <c r="I22" s="64"/>
    </row>
    <row r="23" spans="3:12" x14ac:dyDescent="0.25">
      <c r="C23" s="70" t="s">
        <v>22</v>
      </c>
      <c r="D23" s="53">
        <f>68648.77953-0.13535999</f>
        <v>68648.644170009997</v>
      </c>
      <c r="E23" s="7">
        <f>D23/D$36</f>
        <v>0.26384113066517656</v>
      </c>
      <c r="F23" s="53">
        <f>63367.90223+0.230289999</f>
        <v>63368.132519999002</v>
      </c>
      <c r="G23" s="7">
        <f>F23/F$36</f>
        <v>0.25997909314931278</v>
      </c>
      <c r="H23" s="53">
        <f>D23-F23</f>
        <v>5280.5116500109943</v>
      </c>
      <c r="I23" s="7">
        <f t="shared" ref="I23:I36" si="11">H23/F23</f>
        <v>8.3330712773403301E-2</v>
      </c>
      <c r="K23" s="199">
        <f>IF(H23&gt;0,H23,0)</f>
        <v>5280.5116500109943</v>
      </c>
      <c r="L23" s="199">
        <f>IF(H23&gt;0,0,-H23)</f>
        <v>0</v>
      </c>
    </row>
    <row r="24" spans="3:12" x14ac:dyDescent="0.25">
      <c r="C24" s="50" t="s">
        <v>23</v>
      </c>
      <c r="D24" s="53">
        <f>27445.47389-10000</f>
        <v>17445.473890000001</v>
      </c>
      <c r="E24" s="7">
        <f t="shared" ref="E24:G36" si="12">D24/D$36</f>
        <v>6.704915460134056E-2</v>
      </c>
      <c r="F24" s="53">
        <f>32003.85887+3275-10000</f>
        <v>25278.858869999996</v>
      </c>
      <c r="G24" s="7">
        <f t="shared" si="12"/>
        <v>0.10371103808050433</v>
      </c>
      <c r="H24" s="53">
        <f t="shared" ref="H24:H25" si="13">D24-F24</f>
        <v>-7833.3849799999953</v>
      </c>
      <c r="I24" s="7">
        <f t="shared" si="11"/>
        <v>-0.30987890000431795</v>
      </c>
      <c r="K24" s="199">
        <f t="shared" ref="K24:K25" si="14">IF(H24&gt;0,H24,0)</f>
        <v>0</v>
      </c>
      <c r="L24" s="199">
        <f t="shared" ref="L24:L25" si="15">IF(H24&gt;0,0,-H24)</f>
        <v>7833.3849799999953</v>
      </c>
    </row>
    <row r="25" spans="3:12" x14ac:dyDescent="0.25">
      <c r="C25" s="50" t="s">
        <v>28</v>
      </c>
      <c r="D25" s="53">
        <v>2186.6396500000001</v>
      </c>
      <c r="E25" s="7">
        <f t="shared" si="12"/>
        <v>8.4040330961895806E-3</v>
      </c>
      <c r="F25" s="53">
        <v>421.69657000000001</v>
      </c>
      <c r="G25" s="7">
        <f t="shared" si="12"/>
        <v>1.7300855728733322E-3</v>
      </c>
      <c r="H25" s="53">
        <f t="shared" si="13"/>
        <v>1764.94308</v>
      </c>
      <c r="I25" s="7">
        <f t="shared" si="11"/>
        <v>4.1853389511799914</v>
      </c>
      <c r="K25" s="199">
        <f t="shared" si="14"/>
        <v>1764.94308</v>
      </c>
      <c r="L25" s="199">
        <f t="shared" si="15"/>
        <v>0</v>
      </c>
    </row>
    <row r="26" spans="3:12" x14ac:dyDescent="0.25">
      <c r="C26" s="50"/>
      <c r="D26" s="10">
        <f>SUM(D23:D25)</f>
        <v>88280.757710009988</v>
      </c>
      <c r="E26" s="9">
        <f t="shared" si="12"/>
        <v>0.33929431836270668</v>
      </c>
      <c r="F26" s="10">
        <f>SUM(F23:F25)</f>
        <v>89068.687959998992</v>
      </c>
      <c r="G26" s="9">
        <f t="shared" si="12"/>
        <v>0.36542021680269043</v>
      </c>
      <c r="H26" s="10">
        <f>SUM(H23:H25)</f>
        <v>-787.93024998900091</v>
      </c>
      <c r="I26" s="9">
        <f t="shared" si="11"/>
        <v>-8.8463215079901333E-3</v>
      </c>
    </row>
    <row r="27" spans="3:12" x14ac:dyDescent="0.25">
      <c r="C27" s="54" t="s">
        <v>30</v>
      </c>
      <c r="D27" s="74"/>
      <c r="E27" s="8"/>
      <c r="F27" s="73"/>
      <c r="G27" s="8"/>
      <c r="H27" s="73"/>
      <c r="I27" s="8"/>
    </row>
    <row r="28" spans="3:12" x14ac:dyDescent="0.25">
      <c r="C28" s="50" t="s">
        <v>23</v>
      </c>
      <c r="D28" s="53">
        <v>20000</v>
      </c>
      <c r="E28" s="7">
        <f t="shared" si="12"/>
        <v>7.6867106074744243E-2</v>
      </c>
      <c r="F28" s="53">
        <v>18000</v>
      </c>
      <c r="G28" s="7">
        <f t="shared" si="12"/>
        <v>7.3848218190913861E-2</v>
      </c>
      <c r="H28" s="53">
        <f t="shared" ref="H28" si="16">D28-F28</f>
        <v>2000</v>
      </c>
      <c r="I28" s="7">
        <f t="shared" si="11"/>
        <v>0.1111111111111111</v>
      </c>
      <c r="K28" s="199">
        <f>IF(H28&gt;0,H28,0)</f>
        <v>2000</v>
      </c>
      <c r="L28" s="199">
        <f>IF(H28&gt;0,0,-H28)</f>
        <v>0</v>
      </c>
    </row>
    <row r="29" spans="3:12" x14ac:dyDescent="0.25">
      <c r="C29" s="51" t="s">
        <v>31</v>
      </c>
      <c r="D29" s="61">
        <f>D26+D28</f>
        <v>108280.75771000999</v>
      </c>
      <c r="E29" s="9">
        <f t="shared" si="12"/>
        <v>0.41616142443745091</v>
      </c>
      <c r="F29" s="61">
        <f>F26+F28</f>
        <v>107068.68795999899</v>
      </c>
      <c r="G29" s="9">
        <f t="shared" si="12"/>
        <v>0.4392684349936043</v>
      </c>
      <c r="H29" s="61">
        <f>H26+H28</f>
        <v>1212.0697500109991</v>
      </c>
      <c r="I29" s="9">
        <f t="shared" si="11"/>
        <v>1.1320487559012864E-2</v>
      </c>
    </row>
    <row r="30" spans="3:12" x14ac:dyDescent="0.25">
      <c r="C30" s="51" t="s">
        <v>32</v>
      </c>
      <c r="D30" s="69"/>
      <c r="E30" s="64"/>
      <c r="F30" s="68"/>
      <c r="G30" s="64"/>
      <c r="H30" s="68"/>
      <c r="I30" s="64"/>
    </row>
    <row r="31" spans="3:12" x14ac:dyDescent="0.25">
      <c r="C31" s="50" t="s">
        <v>33</v>
      </c>
      <c r="D31" s="53">
        <v>92279.950980000009</v>
      </c>
      <c r="E31" s="7">
        <f t="shared" si="12"/>
        <v>0.35466463902759299</v>
      </c>
      <c r="F31" s="53">
        <v>92279.950980000009</v>
      </c>
      <c r="G31" s="7">
        <f t="shared" si="12"/>
        <v>0.3785949974787709</v>
      </c>
      <c r="H31" s="53">
        <f t="shared" ref="H31:H34" si="17">D31-F31</f>
        <v>0</v>
      </c>
      <c r="I31" s="7">
        <f t="shared" si="11"/>
        <v>0</v>
      </c>
      <c r="K31" s="199">
        <f>IF(H31&gt;0,H31,0)</f>
        <v>0</v>
      </c>
      <c r="L31" s="199">
        <f>IF(H31&gt;0,0,-H31)</f>
        <v>0</v>
      </c>
    </row>
    <row r="32" spans="3:12" x14ac:dyDescent="0.25">
      <c r="C32" s="75" t="s">
        <v>34</v>
      </c>
      <c r="D32" s="262">
        <v>25234.063229999996</v>
      </c>
      <c r="E32" s="7">
        <f t="shared" si="12"/>
        <v>9.6983470749860648E-2</v>
      </c>
      <c r="F32" s="53">
        <v>4607.3715200000197</v>
      </c>
      <c r="G32" s="7">
        <f t="shared" si="12"/>
        <v>1.8902565405309105E-2</v>
      </c>
      <c r="H32" s="53">
        <f t="shared" si="17"/>
        <v>20626.691709999977</v>
      </c>
      <c r="I32" s="7">
        <f t="shared" si="11"/>
        <v>4.4768891808403346</v>
      </c>
      <c r="K32" s="199">
        <f t="shared" ref="K32:K34" si="18">IF(H32&gt;0,H32,0)</f>
        <v>20626.691709999977</v>
      </c>
      <c r="L32" s="199">
        <f t="shared" ref="L32:L34" si="19">IF(H32&gt;0,0,-H32)</f>
        <v>0</v>
      </c>
    </row>
    <row r="33" spans="3:12" x14ac:dyDescent="0.25">
      <c r="C33" s="50" t="s">
        <v>35</v>
      </c>
      <c r="D33" s="53">
        <f>F32+F33-10000-230</f>
        <v>31131.050500000019</v>
      </c>
      <c r="E33" s="7">
        <f t="shared" si="12"/>
        <v>0.11964768805008606</v>
      </c>
      <c r="F33" s="53">
        <v>36753.678979999997</v>
      </c>
      <c r="G33" s="7">
        <f t="shared" si="12"/>
        <v>0.15078853914632467</v>
      </c>
      <c r="H33" s="53">
        <f t="shared" si="17"/>
        <v>-5622.6284799999776</v>
      </c>
      <c r="I33" s="7">
        <f t="shared" si="11"/>
        <v>-0.15298137862769073</v>
      </c>
      <c r="K33" s="199">
        <f t="shared" si="18"/>
        <v>0</v>
      </c>
      <c r="L33" s="199">
        <f t="shared" si="19"/>
        <v>5622.6284799999776</v>
      </c>
    </row>
    <row r="34" spans="3:12" x14ac:dyDescent="0.25">
      <c r="C34" s="50" t="s">
        <v>37</v>
      </c>
      <c r="D34" s="53">
        <f>3033.4968+230</f>
        <v>3263.4967999999999</v>
      </c>
      <c r="E34" s="7">
        <f t="shared" si="12"/>
        <v>1.2542777735009419E-2</v>
      </c>
      <c r="F34" s="53">
        <v>3033.4967999999999</v>
      </c>
      <c r="G34" s="7">
        <f t="shared" si="12"/>
        <v>1.2445462975991054E-2</v>
      </c>
      <c r="H34" s="53">
        <f t="shared" si="17"/>
        <v>230</v>
      </c>
      <c r="I34" s="7">
        <f t="shared" si="11"/>
        <v>7.5820089871200785E-2</v>
      </c>
      <c r="K34" s="199">
        <f t="shared" si="18"/>
        <v>230</v>
      </c>
      <c r="L34" s="199">
        <f t="shared" si="19"/>
        <v>0</v>
      </c>
    </row>
    <row r="35" spans="3:12" x14ac:dyDescent="0.25">
      <c r="C35" s="65" t="s">
        <v>38</v>
      </c>
      <c r="D35" s="269">
        <f>SUM(D31:D34)</f>
        <v>151908.56151000003</v>
      </c>
      <c r="E35" s="62">
        <f t="shared" si="12"/>
        <v>0.58383857556254914</v>
      </c>
      <c r="F35" s="269">
        <f>SUM(F31:F34)</f>
        <v>136674.49828000003</v>
      </c>
      <c r="G35" s="62">
        <f t="shared" si="12"/>
        <v>0.56073156500639576</v>
      </c>
      <c r="H35" s="61">
        <f>SUM(H31:H34)</f>
        <v>15234.06323</v>
      </c>
      <c r="I35" s="62">
        <f t="shared" si="11"/>
        <v>0.11146236804755291</v>
      </c>
      <c r="L35" s="272">
        <f>F46</f>
        <v>10000</v>
      </c>
    </row>
    <row r="36" spans="3:12" ht="15.75" thickBot="1" x14ac:dyDescent="0.3">
      <c r="C36" s="51" t="s">
        <v>39</v>
      </c>
      <c r="D36" s="76">
        <f>D29+D35</f>
        <v>260189.31922001002</v>
      </c>
      <c r="E36" s="77">
        <f t="shared" si="12"/>
        <v>1</v>
      </c>
      <c r="F36" s="76">
        <f>F29+F35</f>
        <v>243743.18623999902</v>
      </c>
      <c r="G36" s="77">
        <f t="shared" si="12"/>
        <v>1</v>
      </c>
      <c r="H36" s="76">
        <f>H29+H35</f>
        <v>16446.132980011</v>
      </c>
      <c r="I36" s="77">
        <f t="shared" si="11"/>
        <v>6.7473200928035368E-2</v>
      </c>
    </row>
    <row r="37" spans="3:12" ht="15.75" thickTop="1" x14ac:dyDescent="0.25"/>
    <row r="38" spans="3:12" x14ac:dyDescent="0.25">
      <c r="D38" s="190">
        <f>D20-D36</f>
        <v>-1.5200099733192474E-3</v>
      </c>
      <c r="F38" s="190">
        <f>F20-F36</f>
        <v>9.6042640507221222E-10</v>
      </c>
      <c r="H38" s="190">
        <f>H20-H36</f>
        <v>-1.5200109883153345E-3</v>
      </c>
    </row>
    <row r="39" spans="3:12" x14ac:dyDescent="0.25">
      <c r="D39" s="196"/>
    </row>
    <row r="42" spans="3:12" x14ac:dyDescent="0.25">
      <c r="D42" t="s">
        <v>277</v>
      </c>
      <c r="F42" s="190">
        <f>F35</f>
        <v>136674.49828000003</v>
      </c>
    </row>
    <row r="43" spans="3:12" x14ac:dyDescent="0.25">
      <c r="D43" t="s">
        <v>278</v>
      </c>
      <c r="F43" s="190">
        <f>D32</f>
        <v>25234.063229999996</v>
      </c>
    </row>
    <row r="44" spans="3:12" x14ac:dyDescent="0.25">
      <c r="D44" t="s">
        <v>279</v>
      </c>
      <c r="F44" s="190">
        <f>F42+F43</f>
        <v>161908.56151000003</v>
      </c>
    </row>
    <row r="45" spans="3:12" x14ac:dyDescent="0.25">
      <c r="D45" t="s">
        <v>280</v>
      </c>
      <c r="F45" s="190">
        <f>D35</f>
        <v>151908.56151000003</v>
      </c>
    </row>
    <row r="46" spans="3:12" x14ac:dyDescent="0.25">
      <c r="D46" t="s">
        <v>220</v>
      </c>
      <c r="F46" s="190">
        <f>F44-F45</f>
        <v>10000</v>
      </c>
      <c r="G46" s="258" t="s">
        <v>281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Naturaleza</vt:lpstr>
      <vt:lpstr>Estado Resultados</vt:lpstr>
      <vt:lpstr>Balance Cuenta</vt:lpstr>
      <vt:lpstr>Balance Reporte</vt:lpstr>
      <vt:lpstr>Resultados</vt:lpstr>
      <vt:lpstr>Caso Balance</vt:lpstr>
      <vt:lpstr>Caso Resultados</vt:lpstr>
      <vt:lpstr>Resultados Comparativo</vt:lpstr>
      <vt:lpstr>Balance comparativo</vt:lpstr>
      <vt:lpstr>Caso Flujo Indirecto</vt:lpstr>
      <vt:lpstr>Caso Flujo Directo</vt:lpstr>
      <vt:lpstr>Caso Variaciones</vt:lpstr>
      <vt:lpstr>Resultados 2</vt:lpstr>
      <vt:lpstr>Variaciones</vt:lpstr>
      <vt:lpstr>Análisis Ok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ramon</dc:creator>
  <cp:lastModifiedBy>Ramón Miranda</cp:lastModifiedBy>
  <dcterms:created xsi:type="dcterms:W3CDTF">2015-07-28T10:48:34Z</dcterms:created>
  <dcterms:modified xsi:type="dcterms:W3CDTF">2025-02-15T23:55:13Z</dcterms:modified>
</cp:coreProperties>
</file>